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featurePropertyBag/featurePropertyBag.xml" ContentType="application/vnd.ms-excel.featurepropertybag+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mc:AlternateContent xmlns:mc="http://schemas.openxmlformats.org/markup-compatibility/2006">
    <mc:Choice Requires="x15">
      <x15ac:absPath xmlns:x15ac="http://schemas.microsoft.com/office/spreadsheetml/2010/11/ac" url="C:\Users\User\Downloads\"/>
    </mc:Choice>
  </mc:AlternateContent>
  <xr:revisionPtr revIDLastSave="0" documentId="13_ncr:1_{4B2D472F-21C5-4346-BB02-DA8019977FF1}" xr6:coauthVersionLast="47" xr6:coauthVersionMax="47" xr10:uidLastSave="{00000000-0000-0000-0000-000000000000}"/>
  <bookViews>
    <workbookView xWindow="19090" yWindow="-110" windowWidth="19420" windowHeight="10300" firstSheet="4" activeTab="4" xr2:uid="{6C8A266A-3D64-4ECB-8D35-73A9F73749D1}"/>
  </bookViews>
  <sheets>
    <sheet name="Hoja2" sheetId="10" state="hidden" r:id="rId1"/>
    <sheet name="Hoja3" sheetId="12" state="hidden" r:id="rId2"/>
    <sheet name="EPA" sheetId="7" state="hidden" r:id="rId3"/>
    <sheet name="MODIFICACIONES" sheetId="5" state="hidden" r:id="rId4"/>
    <sheet name="INFORMACION INICIAL" sheetId="1" r:id="rId5"/>
    <sheet name="INFORMACION INICIAL (2)" sheetId="16" state="hidden" r:id="rId6"/>
    <sheet name="Hoja1" sheetId="2" state="hidden" r:id="rId7"/>
    <sheet name="Cruce Financ Adic RP 1" sheetId="17" state="hidden" r:id="rId8"/>
  </sheets>
  <definedNames>
    <definedName name="_xlnm._FilterDatabase" localSheetId="7" hidden="1">'Cruce Financ Adic RP 1'!$A$1:$P$1</definedName>
    <definedName name="_xlnm._FilterDatabase" localSheetId="2" hidden="1">EPA!$A$1:$M$570</definedName>
    <definedName name="_xlnm._FilterDatabase" localSheetId="4" hidden="1">'INFORMACION INICIAL'!$A$1:$BF$748</definedName>
    <definedName name="_xlnm._FilterDatabase" localSheetId="5" hidden="1">'INFORMACION INICIAL (2)'!$A$2:$CA$901</definedName>
    <definedName name="_xlnm._FilterDatabase" localSheetId="3" hidden="1">MODIFICACIONES!$A$1:$AV$465</definedName>
    <definedName name="CONTRATACION" localSheetId="5">'INFORMACION INICIAL (2)'!$A:$AE</definedName>
    <definedName name="CONTRATACION">'INFORMACION INICIAL'!$A:$U</definedName>
  </definedNames>
  <calcPr calcId="191028"/>
  <pivotCaches>
    <pivotCache cacheId="0" r:id="rId9"/>
    <pivotCache cacheId="1"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K1012" i="17" l="1"/>
  <c r="K1015" i="17"/>
  <c r="L1004" i="17"/>
  <c r="M1004" i="17" s="1"/>
  <c r="P909" i="16"/>
  <c r="AI900" i="16"/>
  <c r="AJ900" i="16" s="1"/>
  <c r="AF900" i="16"/>
  <c r="AI899" i="16"/>
  <c r="AJ899" i="16" s="1"/>
  <c r="AF899" i="16"/>
  <c r="AI898" i="16"/>
  <c r="AJ898" i="16" s="1"/>
  <c r="AF898" i="16"/>
  <c r="AI897" i="16"/>
  <c r="AJ897" i="16" s="1"/>
  <c r="AF897" i="16"/>
  <c r="AI896" i="16"/>
  <c r="AJ896" i="16" s="1"/>
  <c r="AF896" i="16"/>
  <c r="AI895" i="16"/>
  <c r="AJ895" i="16" s="1"/>
  <c r="AF895" i="16"/>
  <c r="AI894" i="16"/>
  <c r="AJ894" i="16" s="1"/>
  <c r="AF894" i="16"/>
  <c r="AI893" i="16"/>
  <c r="AJ893" i="16" s="1"/>
  <c r="AF893" i="16"/>
  <c r="AI892" i="16"/>
  <c r="AJ892" i="16" s="1"/>
  <c r="AF892" i="16"/>
  <c r="AI891" i="16"/>
  <c r="AJ891" i="16" s="1"/>
  <c r="AF891" i="16"/>
  <c r="AI890" i="16"/>
  <c r="AJ890" i="16" s="1"/>
  <c r="AF890" i="16"/>
  <c r="AI889" i="16"/>
  <c r="AJ889" i="16" s="1"/>
  <c r="AF889" i="16"/>
  <c r="AI888" i="16"/>
  <c r="AJ888" i="16" s="1"/>
  <c r="AF888" i="16"/>
  <c r="AI887" i="16"/>
  <c r="AJ887" i="16" s="1"/>
  <c r="AF887" i="16"/>
  <c r="AI886" i="16"/>
  <c r="AJ886" i="16" s="1"/>
  <c r="AF886" i="16"/>
  <c r="AI885" i="16"/>
  <c r="AJ885" i="16" s="1"/>
  <c r="AF885" i="16"/>
  <c r="AI884" i="16"/>
  <c r="AJ884" i="16" s="1"/>
  <c r="AF884" i="16"/>
  <c r="AI883" i="16"/>
  <c r="AJ883" i="16" s="1"/>
  <c r="AF883" i="16"/>
  <c r="AI882" i="16"/>
  <c r="AJ882" i="16" s="1"/>
  <c r="AF882" i="16"/>
  <c r="AI881" i="16"/>
  <c r="AJ881" i="16" s="1"/>
  <c r="AF881" i="16"/>
  <c r="AI880" i="16"/>
  <c r="AJ880" i="16" s="1"/>
  <c r="AF880" i="16"/>
  <c r="AI879" i="16"/>
  <c r="AJ879" i="16" s="1"/>
  <c r="AF879" i="16"/>
  <c r="AI878" i="16"/>
  <c r="AJ878" i="16" s="1"/>
  <c r="AF878" i="16"/>
  <c r="AI877" i="16"/>
  <c r="AJ877" i="16" s="1"/>
  <c r="AF877" i="16"/>
  <c r="AI876" i="16"/>
  <c r="AJ876" i="16" s="1"/>
  <c r="AF876" i="16"/>
  <c r="AI875" i="16"/>
  <c r="AJ875" i="16" s="1"/>
  <c r="AF875" i="16"/>
  <c r="AI874" i="16"/>
  <c r="AJ874" i="16" s="1"/>
  <c r="AF874" i="16"/>
  <c r="AI873" i="16"/>
  <c r="AJ873" i="16" s="1"/>
  <c r="AF873" i="16"/>
  <c r="AI872" i="16"/>
  <c r="AJ872" i="16" s="1"/>
  <c r="AF872" i="16"/>
  <c r="AI871" i="16"/>
  <c r="AJ871" i="16" s="1"/>
  <c r="AF871" i="16"/>
  <c r="AI870" i="16"/>
  <c r="AJ870" i="16" s="1"/>
  <c r="AF870" i="16"/>
  <c r="AI869" i="16"/>
  <c r="AJ869" i="16" s="1"/>
  <c r="AF869" i="16"/>
  <c r="AI868" i="16"/>
  <c r="AJ868" i="16" s="1"/>
  <c r="AF868" i="16"/>
  <c r="AI867" i="16"/>
  <c r="AJ867" i="16" s="1"/>
  <c r="AF867" i="16"/>
  <c r="AI866" i="16"/>
  <c r="AJ866" i="16" s="1"/>
  <c r="AF866" i="16"/>
  <c r="AI865" i="16"/>
  <c r="AJ865" i="16" s="1"/>
  <c r="AF865" i="16"/>
  <c r="AI864" i="16"/>
  <c r="AJ864" i="16" s="1"/>
  <c r="AF864" i="16"/>
  <c r="AI863" i="16"/>
  <c r="AJ863" i="16" s="1"/>
  <c r="AF863" i="16"/>
  <c r="AI862" i="16"/>
  <c r="AJ862" i="16" s="1"/>
  <c r="AF862" i="16"/>
  <c r="AI861" i="16"/>
  <c r="AJ861" i="16" s="1"/>
  <c r="AF861" i="16"/>
  <c r="AI860" i="16"/>
  <c r="AJ860" i="16" s="1"/>
  <c r="AF860" i="16"/>
  <c r="AI859" i="16"/>
  <c r="AJ859" i="16" s="1"/>
  <c r="AF859" i="16"/>
  <c r="AI858" i="16"/>
  <c r="AJ858" i="16" s="1"/>
  <c r="AF858" i="16"/>
  <c r="AI857" i="16"/>
  <c r="AJ857" i="16" s="1"/>
  <c r="AF857" i="16"/>
  <c r="AI856" i="16"/>
  <c r="AJ856" i="16" s="1"/>
  <c r="AF856" i="16"/>
  <c r="AI855" i="16"/>
  <c r="AJ855" i="16" s="1"/>
  <c r="AF855" i="16"/>
  <c r="AI854" i="16"/>
  <c r="AJ854" i="16" s="1"/>
  <c r="AF854" i="16"/>
  <c r="AI853" i="16"/>
  <c r="AJ853" i="16" s="1"/>
  <c r="AF853" i="16"/>
  <c r="AI852" i="16"/>
  <c r="AJ852" i="16" s="1"/>
  <c r="AF852" i="16"/>
  <c r="AI851" i="16"/>
  <c r="AJ851" i="16" s="1"/>
  <c r="AF851" i="16"/>
  <c r="AI850" i="16"/>
  <c r="AJ850" i="16" s="1"/>
  <c r="AF850" i="16"/>
  <c r="AI849" i="16"/>
  <c r="AJ849" i="16" s="1"/>
  <c r="AF849" i="16"/>
  <c r="AI848" i="16"/>
  <c r="AJ848" i="16" s="1"/>
  <c r="AF848" i="16"/>
  <c r="AI847" i="16"/>
  <c r="AJ847" i="16" s="1"/>
  <c r="AF847" i="16"/>
  <c r="AI846" i="16"/>
  <c r="AJ846" i="16" s="1"/>
  <c r="AF846" i="16"/>
  <c r="AI845" i="16"/>
  <c r="AJ845" i="16" s="1"/>
  <c r="AF845" i="16"/>
  <c r="AI844" i="16"/>
  <c r="AJ844" i="16" s="1"/>
  <c r="AF844" i="16"/>
  <c r="AI843" i="16"/>
  <c r="AJ843" i="16" s="1"/>
  <c r="AF843" i="16"/>
  <c r="AI842" i="16"/>
  <c r="AJ842" i="16" s="1"/>
  <c r="AF842" i="16"/>
  <c r="AI841" i="16"/>
  <c r="AJ841" i="16" s="1"/>
  <c r="AF841" i="16"/>
  <c r="AI840" i="16"/>
  <c r="AJ840" i="16" s="1"/>
  <c r="AF840" i="16"/>
  <c r="AI839" i="16"/>
  <c r="AJ839" i="16" s="1"/>
  <c r="AF839" i="16"/>
  <c r="AI838" i="16"/>
  <c r="AJ838" i="16" s="1"/>
  <c r="AF838" i="16"/>
  <c r="AI837" i="16"/>
  <c r="AJ837" i="16" s="1"/>
  <c r="AF837" i="16"/>
  <c r="AI836" i="16"/>
  <c r="AJ836" i="16" s="1"/>
  <c r="AF836" i="16"/>
  <c r="AI835" i="16"/>
  <c r="AJ835" i="16" s="1"/>
  <c r="AF835" i="16"/>
  <c r="AI834" i="16"/>
  <c r="AJ834" i="16" s="1"/>
  <c r="AF834" i="16"/>
  <c r="AI833" i="16"/>
  <c r="AJ833" i="16" s="1"/>
  <c r="AF833" i="16"/>
  <c r="AI832" i="16"/>
  <c r="AJ832" i="16" s="1"/>
  <c r="AF832" i="16"/>
  <c r="AI831" i="16"/>
  <c r="AJ831" i="16" s="1"/>
  <c r="AF831" i="16"/>
  <c r="AI830" i="16"/>
  <c r="AJ830" i="16" s="1"/>
  <c r="AF830" i="16"/>
  <c r="AI829" i="16"/>
  <c r="AJ829" i="16" s="1"/>
  <c r="AF829" i="16"/>
  <c r="AI828" i="16"/>
  <c r="AJ828" i="16" s="1"/>
  <c r="AF828" i="16"/>
  <c r="AI827" i="16"/>
  <c r="AJ827" i="16" s="1"/>
  <c r="AF827" i="16"/>
  <c r="AI826" i="16"/>
  <c r="AJ826" i="16" s="1"/>
  <c r="AF826" i="16"/>
  <c r="AI825" i="16"/>
  <c r="AJ825" i="16" s="1"/>
  <c r="AF825" i="16"/>
  <c r="AI824" i="16"/>
  <c r="AJ824" i="16" s="1"/>
  <c r="AF824" i="16"/>
  <c r="AI823" i="16"/>
  <c r="AJ823" i="16" s="1"/>
  <c r="AF823" i="16"/>
  <c r="AI822" i="16"/>
  <c r="AJ822" i="16" s="1"/>
  <c r="AF822" i="16"/>
  <c r="AI821" i="16"/>
  <c r="AJ821" i="16" s="1"/>
  <c r="AF821" i="16"/>
  <c r="AI820" i="16"/>
  <c r="AJ820" i="16" s="1"/>
  <c r="AF820" i="16"/>
  <c r="AI819" i="16"/>
  <c r="AJ819" i="16" s="1"/>
  <c r="AF819" i="16"/>
  <c r="AI818" i="16"/>
  <c r="AJ818" i="16" s="1"/>
  <c r="AF818" i="16"/>
  <c r="AI817" i="16"/>
  <c r="AJ817" i="16" s="1"/>
  <c r="AF817" i="16"/>
  <c r="AI816" i="16"/>
  <c r="AJ816" i="16" s="1"/>
  <c r="AF816" i="16"/>
  <c r="AI815" i="16"/>
  <c r="AJ815" i="16" s="1"/>
  <c r="AF815" i="16"/>
  <c r="AI814" i="16"/>
  <c r="AJ814" i="16" s="1"/>
  <c r="AF814" i="16"/>
  <c r="AI813" i="16"/>
  <c r="AJ813" i="16" s="1"/>
  <c r="AF813" i="16"/>
  <c r="AI812" i="16"/>
  <c r="AJ812" i="16" s="1"/>
  <c r="AF812" i="16"/>
  <c r="AI811" i="16"/>
  <c r="AJ811" i="16" s="1"/>
  <c r="AF811" i="16"/>
  <c r="AI810" i="16"/>
  <c r="AJ810" i="16" s="1"/>
  <c r="AF810" i="16"/>
  <c r="AI809" i="16"/>
  <c r="AJ809" i="16" s="1"/>
  <c r="AF809" i="16"/>
  <c r="AI808" i="16"/>
  <c r="AJ808" i="16" s="1"/>
  <c r="AF808" i="16"/>
  <c r="AI807" i="16"/>
  <c r="AJ807" i="16" s="1"/>
  <c r="AF807" i="16"/>
  <c r="AI806" i="16"/>
  <c r="AJ806" i="16" s="1"/>
  <c r="AF806" i="16"/>
  <c r="AI805" i="16"/>
  <c r="AJ805" i="16" s="1"/>
  <c r="AF805" i="16"/>
  <c r="AI804" i="16"/>
  <c r="AJ804" i="16" s="1"/>
  <c r="AF804" i="16"/>
  <c r="AI803" i="16"/>
  <c r="AJ803" i="16" s="1"/>
  <c r="AF803" i="16"/>
  <c r="AI802" i="16"/>
  <c r="AJ802" i="16" s="1"/>
  <c r="AF802" i="16"/>
  <c r="AI801" i="16"/>
  <c r="AJ801" i="16" s="1"/>
  <c r="AF801" i="16"/>
  <c r="AI800" i="16"/>
  <c r="AJ800" i="16" s="1"/>
  <c r="AF800" i="16"/>
  <c r="AI799" i="16"/>
  <c r="AJ799" i="16" s="1"/>
  <c r="AF799" i="16"/>
  <c r="AI798" i="16"/>
  <c r="AJ798" i="16" s="1"/>
  <c r="AF798" i="16"/>
  <c r="AI797" i="16"/>
  <c r="AJ797" i="16" s="1"/>
  <c r="AF797" i="16"/>
  <c r="AI796" i="16"/>
  <c r="AJ796" i="16" s="1"/>
  <c r="AF796" i="16"/>
  <c r="AI795" i="16"/>
  <c r="AJ795" i="16" s="1"/>
  <c r="AF795" i="16"/>
  <c r="AI794" i="16"/>
  <c r="AJ794" i="16" s="1"/>
  <c r="AF794" i="16"/>
  <c r="AI793" i="16"/>
  <c r="AJ793" i="16" s="1"/>
  <c r="AF793" i="16"/>
  <c r="AI792" i="16"/>
  <c r="AJ792" i="16" s="1"/>
  <c r="AF792" i="16"/>
  <c r="AI791" i="16"/>
  <c r="AJ791" i="16" s="1"/>
  <c r="AF791" i="16"/>
  <c r="AI790" i="16"/>
  <c r="AJ790" i="16" s="1"/>
  <c r="AF790" i="16"/>
  <c r="AI789" i="16"/>
  <c r="AJ789" i="16" s="1"/>
  <c r="AF789" i="16"/>
  <c r="AI788" i="16"/>
  <c r="AJ788" i="16" s="1"/>
  <c r="AF788" i="16"/>
  <c r="AI787" i="16"/>
  <c r="AJ787" i="16" s="1"/>
  <c r="AF787" i="16"/>
  <c r="AI786" i="16"/>
  <c r="AJ786" i="16" s="1"/>
  <c r="AF786" i="16"/>
  <c r="AI785" i="16"/>
  <c r="AJ785" i="16" s="1"/>
  <c r="AF785" i="16"/>
  <c r="AI784" i="16"/>
  <c r="AJ784" i="16" s="1"/>
  <c r="AF784" i="16"/>
  <c r="AI783" i="16"/>
  <c r="AJ783" i="16" s="1"/>
  <c r="AF783" i="16"/>
  <c r="AI782" i="16"/>
  <c r="AJ782" i="16" s="1"/>
  <c r="AF782" i="16"/>
  <c r="AI781" i="16"/>
  <c r="AJ781" i="16" s="1"/>
  <c r="AF781" i="16"/>
  <c r="AI780" i="16"/>
  <c r="AJ780" i="16" s="1"/>
  <c r="AF780" i="16"/>
  <c r="AI779" i="16"/>
  <c r="AJ779" i="16" s="1"/>
  <c r="AF779" i="16"/>
  <c r="AI778" i="16"/>
  <c r="AJ778" i="16" s="1"/>
  <c r="AF778" i="16"/>
  <c r="AI777" i="16"/>
  <c r="AJ777" i="16" s="1"/>
  <c r="AF777" i="16"/>
  <c r="AI776" i="16"/>
  <c r="AJ776" i="16" s="1"/>
  <c r="AF776" i="16"/>
  <c r="AI775" i="16"/>
  <c r="AJ775" i="16" s="1"/>
  <c r="AF775" i="16"/>
  <c r="AI774" i="16"/>
  <c r="AJ774" i="16" s="1"/>
  <c r="AF774" i="16"/>
  <c r="AI773" i="16"/>
  <c r="AJ773" i="16" s="1"/>
  <c r="AF773" i="16"/>
  <c r="AI772" i="16"/>
  <c r="AJ772" i="16" s="1"/>
  <c r="AF772" i="16"/>
  <c r="AI771" i="16"/>
  <c r="AJ771" i="16" s="1"/>
  <c r="AF771" i="16"/>
  <c r="AI770" i="16"/>
  <c r="AJ770" i="16" s="1"/>
  <c r="AF770" i="16"/>
  <c r="AI769" i="16"/>
  <c r="AJ769" i="16" s="1"/>
  <c r="AF769" i="16"/>
  <c r="AI768" i="16"/>
  <c r="AJ768" i="16" s="1"/>
  <c r="AF768" i="16"/>
  <c r="AI767" i="16"/>
  <c r="AJ767" i="16" s="1"/>
  <c r="AF767" i="16"/>
  <c r="AI766" i="16"/>
  <c r="AJ766" i="16" s="1"/>
  <c r="AF766" i="16"/>
  <c r="AI765" i="16"/>
  <c r="AJ765" i="16" s="1"/>
  <c r="AF765" i="16"/>
  <c r="AI764" i="16"/>
  <c r="AJ764" i="16" s="1"/>
  <c r="AF764" i="16"/>
  <c r="AI763" i="16"/>
  <c r="AJ763" i="16" s="1"/>
  <c r="AF763" i="16"/>
  <c r="AI762" i="16"/>
  <c r="AJ762" i="16" s="1"/>
  <c r="AF762" i="16"/>
  <c r="AI761" i="16"/>
  <c r="AJ761" i="16" s="1"/>
  <c r="AF761" i="16"/>
  <c r="AI760" i="16"/>
  <c r="AJ760" i="16" s="1"/>
  <c r="AF760" i="16"/>
  <c r="AI759" i="16"/>
  <c r="AJ759" i="16" s="1"/>
  <c r="AF759" i="16"/>
  <c r="AI758" i="16"/>
  <c r="AJ758" i="16" s="1"/>
  <c r="AF758" i="16"/>
  <c r="AI757" i="16"/>
  <c r="AJ757" i="16" s="1"/>
  <c r="AF757" i="16"/>
  <c r="AI756" i="16"/>
  <c r="AJ756" i="16" s="1"/>
  <c r="AF756" i="16"/>
  <c r="AI755" i="16"/>
  <c r="AJ755" i="16" s="1"/>
  <c r="AF755" i="16"/>
  <c r="AI754" i="16"/>
  <c r="AJ754" i="16" s="1"/>
  <c r="AF754" i="16"/>
  <c r="AI753" i="16"/>
  <c r="AJ753" i="16" s="1"/>
  <c r="AF753" i="16"/>
  <c r="AI752" i="16"/>
  <c r="AJ752" i="16" s="1"/>
  <c r="AF752" i="16"/>
  <c r="AI751" i="16"/>
  <c r="AJ751" i="16" s="1"/>
  <c r="AF751" i="16"/>
  <c r="AI750" i="16"/>
  <c r="AJ750" i="16" s="1"/>
  <c r="AF750" i="16"/>
  <c r="AI749" i="16"/>
  <c r="AJ749" i="16" s="1"/>
  <c r="AF749" i="16"/>
  <c r="AI748" i="16"/>
  <c r="AJ748" i="16" s="1"/>
  <c r="AF748" i="16"/>
  <c r="AI747" i="16"/>
  <c r="AJ747" i="16" s="1"/>
  <c r="AF747" i="16"/>
  <c r="AI746" i="16"/>
  <c r="AJ746" i="16" s="1"/>
  <c r="AF746" i="16"/>
  <c r="AI745" i="16"/>
  <c r="AJ745" i="16" s="1"/>
  <c r="AF745" i="16"/>
  <c r="AI744" i="16"/>
  <c r="AJ744" i="16" s="1"/>
  <c r="AF744" i="16"/>
  <c r="AI743" i="16"/>
  <c r="AJ743" i="16" s="1"/>
  <c r="AF743" i="16"/>
  <c r="AI742" i="16"/>
  <c r="AJ742" i="16" s="1"/>
  <c r="AF742" i="16"/>
  <c r="AI741" i="16"/>
  <c r="AJ741" i="16" s="1"/>
  <c r="AF741" i="16"/>
  <c r="AI740" i="16"/>
  <c r="AJ740" i="16" s="1"/>
  <c r="AF740" i="16"/>
  <c r="AI739" i="16"/>
  <c r="AJ739" i="16" s="1"/>
  <c r="AF739" i="16"/>
  <c r="AI738" i="16"/>
  <c r="AJ738" i="16" s="1"/>
  <c r="AF738" i="16"/>
  <c r="AI737" i="16"/>
  <c r="AJ737" i="16" s="1"/>
  <c r="AF737" i="16"/>
  <c r="AI736" i="16"/>
  <c r="AJ736" i="16" s="1"/>
  <c r="AF736" i="16"/>
  <c r="AI735" i="16"/>
  <c r="AJ735" i="16" s="1"/>
  <c r="AF735" i="16"/>
  <c r="AI734" i="16"/>
  <c r="AJ734" i="16" s="1"/>
  <c r="AF734" i="16"/>
  <c r="AI733" i="16"/>
  <c r="AJ733" i="16" s="1"/>
  <c r="AF733" i="16"/>
  <c r="AI732" i="16"/>
  <c r="AJ732" i="16" s="1"/>
  <c r="AF732" i="16"/>
  <c r="AI731" i="16"/>
  <c r="AJ731" i="16" s="1"/>
  <c r="AF731" i="16"/>
  <c r="AI730" i="16"/>
  <c r="AJ730" i="16" s="1"/>
  <c r="AF730" i="16"/>
  <c r="AI729" i="16"/>
  <c r="AJ729" i="16" s="1"/>
  <c r="AF729" i="16"/>
  <c r="AI728" i="16"/>
  <c r="AJ728" i="16" s="1"/>
  <c r="AF728" i="16"/>
  <c r="AI727" i="16"/>
  <c r="AJ727" i="16" s="1"/>
  <c r="AF727" i="16"/>
  <c r="AI726" i="16"/>
  <c r="AJ726" i="16" s="1"/>
  <c r="AF726" i="16"/>
  <c r="AI725" i="16"/>
  <c r="AJ725" i="16" s="1"/>
  <c r="AF725" i="16"/>
  <c r="AI724" i="16"/>
  <c r="AJ724" i="16" s="1"/>
  <c r="AF724" i="16"/>
  <c r="AI723" i="16"/>
  <c r="AJ723" i="16" s="1"/>
  <c r="AF723" i="16"/>
  <c r="AI722" i="16"/>
  <c r="AJ722" i="16" s="1"/>
  <c r="AF722" i="16"/>
  <c r="AI721" i="16"/>
  <c r="AJ721" i="16" s="1"/>
  <c r="AF721" i="16"/>
  <c r="AI720" i="16"/>
  <c r="AJ720" i="16" s="1"/>
  <c r="AF720" i="16"/>
  <c r="AI719" i="16"/>
  <c r="AJ719" i="16" s="1"/>
  <c r="AF719" i="16"/>
  <c r="AI718" i="16"/>
  <c r="AJ718" i="16" s="1"/>
  <c r="AF718" i="16"/>
  <c r="AI717" i="16"/>
  <c r="AJ717" i="16" s="1"/>
  <c r="AF717" i="16"/>
  <c r="AI716" i="16"/>
  <c r="AJ716" i="16" s="1"/>
  <c r="AF716" i="16"/>
  <c r="AI715" i="16"/>
  <c r="AJ715" i="16" s="1"/>
  <c r="AF715" i="16"/>
  <c r="AI714" i="16"/>
  <c r="AJ714" i="16" s="1"/>
  <c r="AF714" i="16"/>
  <c r="AI713" i="16"/>
  <c r="AJ713" i="16" s="1"/>
  <c r="AF713" i="16"/>
  <c r="AI712" i="16"/>
  <c r="AJ712" i="16" s="1"/>
  <c r="AF712" i="16"/>
  <c r="AI711" i="16"/>
  <c r="AJ711" i="16" s="1"/>
  <c r="AF711" i="16"/>
  <c r="AI710" i="16"/>
  <c r="AJ710" i="16" s="1"/>
  <c r="AF710" i="16"/>
  <c r="AI709" i="16"/>
  <c r="AJ709" i="16" s="1"/>
  <c r="AF709" i="16"/>
  <c r="AI708" i="16"/>
  <c r="AJ708" i="16" s="1"/>
  <c r="AF708" i="16"/>
  <c r="AI707" i="16"/>
  <c r="AJ707" i="16" s="1"/>
  <c r="AF707" i="16"/>
  <c r="AI706" i="16"/>
  <c r="AJ706" i="16" s="1"/>
  <c r="AF706" i="16"/>
  <c r="AI705" i="16"/>
  <c r="AJ705" i="16" s="1"/>
  <c r="AF705" i="16"/>
  <c r="AI704" i="16"/>
  <c r="AJ704" i="16" s="1"/>
  <c r="AF704" i="16"/>
  <c r="AI703" i="16"/>
  <c r="AJ703" i="16" s="1"/>
  <c r="AF703" i="16"/>
  <c r="AI702" i="16"/>
  <c r="AJ702" i="16" s="1"/>
  <c r="AF702" i="16"/>
  <c r="AI701" i="16"/>
  <c r="AJ701" i="16" s="1"/>
  <c r="AF701" i="16"/>
  <c r="AI700" i="16"/>
  <c r="AJ700" i="16" s="1"/>
  <c r="AF700" i="16"/>
  <c r="AI699" i="16"/>
  <c r="AJ699" i="16" s="1"/>
  <c r="AF699" i="16"/>
  <c r="AI698" i="16"/>
  <c r="AJ698" i="16" s="1"/>
  <c r="AF698" i="16"/>
  <c r="AI697" i="16"/>
  <c r="AJ697" i="16" s="1"/>
  <c r="AF697" i="16"/>
  <c r="AI696" i="16"/>
  <c r="AJ696" i="16" s="1"/>
  <c r="AF696" i="16"/>
  <c r="AI695" i="16"/>
  <c r="AJ695" i="16" s="1"/>
  <c r="AF695" i="16"/>
  <c r="AI694" i="16"/>
  <c r="AJ694" i="16" s="1"/>
  <c r="AF694" i="16"/>
  <c r="AI693" i="16"/>
  <c r="AJ693" i="16" s="1"/>
  <c r="AF693" i="16"/>
  <c r="AI692" i="16"/>
  <c r="AJ692" i="16" s="1"/>
  <c r="AF692" i="16"/>
  <c r="AI691" i="16"/>
  <c r="AJ691" i="16" s="1"/>
  <c r="AF691" i="16"/>
  <c r="AI690" i="16"/>
  <c r="AJ690" i="16" s="1"/>
  <c r="AF690" i="16"/>
  <c r="AI689" i="16"/>
  <c r="AJ689" i="16" s="1"/>
  <c r="AF689" i="16"/>
  <c r="AI688" i="16"/>
  <c r="AJ688" i="16" s="1"/>
  <c r="AF688" i="16"/>
  <c r="AI687" i="16"/>
  <c r="AJ687" i="16" s="1"/>
  <c r="AF687" i="16"/>
  <c r="AI686" i="16"/>
  <c r="AJ686" i="16" s="1"/>
  <c r="AF686" i="16"/>
  <c r="AI685" i="16"/>
  <c r="AJ685" i="16" s="1"/>
  <c r="AF685" i="16"/>
  <c r="AI684" i="16"/>
  <c r="AJ684" i="16" s="1"/>
  <c r="AF684" i="16"/>
  <c r="AI683" i="16"/>
  <c r="AJ683" i="16" s="1"/>
  <c r="AF683" i="16"/>
  <c r="AI682" i="16"/>
  <c r="AJ682" i="16" s="1"/>
  <c r="AF682" i="16"/>
  <c r="AI681" i="16"/>
  <c r="AJ681" i="16" s="1"/>
  <c r="AF681" i="16"/>
  <c r="AI680" i="16"/>
  <c r="AJ680" i="16" s="1"/>
  <c r="AF680" i="16"/>
  <c r="AI679" i="16"/>
  <c r="AJ679" i="16" s="1"/>
  <c r="AF679" i="16"/>
  <c r="AI678" i="16"/>
  <c r="AJ678" i="16" s="1"/>
  <c r="AF678" i="16"/>
  <c r="AI677" i="16"/>
  <c r="AJ677" i="16" s="1"/>
  <c r="AF677" i="16"/>
  <c r="AI676" i="16"/>
  <c r="AJ676" i="16" s="1"/>
  <c r="AF676" i="16"/>
  <c r="AI675" i="16"/>
  <c r="AJ675" i="16" s="1"/>
  <c r="AF675" i="16"/>
  <c r="AI674" i="16"/>
  <c r="AJ674" i="16" s="1"/>
  <c r="AF674" i="16"/>
  <c r="AI673" i="16"/>
  <c r="AJ673" i="16" s="1"/>
  <c r="AF673" i="16"/>
  <c r="AI672" i="16"/>
  <c r="AJ672" i="16" s="1"/>
  <c r="AF672" i="16"/>
  <c r="AI671" i="16"/>
  <c r="AJ671" i="16" s="1"/>
  <c r="AF671" i="16"/>
  <c r="AI670" i="16"/>
  <c r="AJ670" i="16" s="1"/>
  <c r="AF670" i="16"/>
  <c r="AI669" i="16"/>
  <c r="AJ669" i="16" s="1"/>
  <c r="AF669" i="16"/>
  <c r="AI668" i="16"/>
  <c r="AJ668" i="16" s="1"/>
  <c r="AF668" i="16"/>
  <c r="AI667" i="16"/>
  <c r="AJ667" i="16" s="1"/>
  <c r="AF667" i="16"/>
  <c r="AI666" i="16"/>
  <c r="AJ666" i="16" s="1"/>
  <c r="AF666" i="16"/>
  <c r="AI665" i="16"/>
  <c r="AJ665" i="16" s="1"/>
  <c r="AF665" i="16"/>
  <c r="AI664" i="16"/>
  <c r="AJ664" i="16" s="1"/>
  <c r="AF664" i="16"/>
  <c r="AI663" i="16"/>
  <c r="AJ663" i="16" s="1"/>
  <c r="AF663" i="16"/>
  <c r="AI662" i="16"/>
  <c r="AJ662" i="16" s="1"/>
  <c r="AF662" i="16"/>
  <c r="AI661" i="16"/>
  <c r="AJ661" i="16" s="1"/>
  <c r="AF661" i="16"/>
  <c r="AI660" i="16"/>
  <c r="AJ660" i="16" s="1"/>
  <c r="AF660" i="16"/>
  <c r="AI659" i="16"/>
  <c r="AJ659" i="16" s="1"/>
  <c r="AF659" i="16"/>
  <c r="AI658" i="16"/>
  <c r="AJ658" i="16" s="1"/>
  <c r="AF658" i="16"/>
  <c r="AI657" i="16"/>
  <c r="AJ657" i="16" s="1"/>
  <c r="AF657" i="16"/>
  <c r="AI656" i="16"/>
  <c r="AJ656" i="16" s="1"/>
  <c r="AF656" i="16"/>
  <c r="AI655" i="16"/>
  <c r="AJ655" i="16" s="1"/>
  <c r="AF655" i="16"/>
  <c r="AI654" i="16"/>
  <c r="AJ654" i="16" s="1"/>
  <c r="AF654" i="16"/>
  <c r="AI653" i="16"/>
  <c r="AJ653" i="16" s="1"/>
  <c r="AF653" i="16"/>
  <c r="AI652" i="16"/>
  <c r="AJ652" i="16" s="1"/>
  <c r="AF652" i="16"/>
  <c r="AI651" i="16"/>
  <c r="AJ651" i="16" s="1"/>
  <c r="AF651" i="16"/>
  <c r="AI650" i="16"/>
  <c r="AJ650" i="16" s="1"/>
  <c r="AF650" i="16"/>
  <c r="AI649" i="16"/>
  <c r="AJ649" i="16" s="1"/>
  <c r="AF649" i="16"/>
  <c r="AI648" i="16"/>
  <c r="AJ648" i="16" s="1"/>
  <c r="AF648" i="16"/>
  <c r="AI647" i="16"/>
  <c r="AJ647" i="16" s="1"/>
  <c r="AF647" i="16"/>
  <c r="AI646" i="16"/>
  <c r="AJ646" i="16" s="1"/>
  <c r="AF646" i="16"/>
  <c r="AI645" i="16"/>
  <c r="AJ645" i="16" s="1"/>
  <c r="AF645" i="16"/>
  <c r="R645" i="16"/>
  <c r="AI644" i="16"/>
  <c r="AJ644" i="16" s="1"/>
  <c r="AF644" i="16"/>
  <c r="AI643" i="16"/>
  <c r="AJ643" i="16" s="1"/>
  <c r="AF643" i="16"/>
  <c r="AI642" i="16"/>
  <c r="AJ642" i="16" s="1"/>
  <c r="AF642" i="16"/>
  <c r="AI641" i="16"/>
  <c r="AJ641" i="16" s="1"/>
  <c r="AF641" i="16"/>
  <c r="AI640" i="16"/>
  <c r="AJ640" i="16" s="1"/>
  <c r="AF640" i="16"/>
  <c r="AI639" i="16"/>
  <c r="AJ639" i="16" s="1"/>
  <c r="AF639" i="16"/>
  <c r="AI638" i="16"/>
  <c r="AJ638" i="16" s="1"/>
  <c r="AF638" i="16"/>
  <c r="AI637" i="16"/>
  <c r="AJ637" i="16" s="1"/>
  <c r="AF637" i="16"/>
  <c r="AI636" i="16"/>
  <c r="AJ636" i="16" s="1"/>
  <c r="AF636" i="16"/>
  <c r="AI635" i="16"/>
  <c r="AJ635" i="16" s="1"/>
  <c r="AF635" i="16"/>
  <c r="AI634" i="16"/>
  <c r="AJ634" i="16" s="1"/>
  <c r="AF634" i="16"/>
  <c r="AI633" i="16"/>
  <c r="AJ633" i="16" s="1"/>
  <c r="AF633" i="16"/>
  <c r="AI632" i="16"/>
  <c r="AJ632" i="16" s="1"/>
  <c r="AF632" i="16"/>
  <c r="AI631" i="16"/>
  <c r="AJ631" i="16" s="1"/>
  <c r="AF631" i="16"/>
  <c r="AI630" i="16"/>
  <c r="AJ630" i="16" s="1"/>
  <c r="AF630" i="16"/>
  <c r="AI629" i="16"/>
  <c r="AJ629" i="16" s="1"/>
  <c r="AF629" i="16"/>
  <c r="AI628" i="16"/>
  <c r="AJ628" i="16" s="1"/>
  <c r="AF628" i="16"/>
  <c r="AI627" i="16"/>
  <c r="AJ627" i="16" s="1"/>
  <c r="AF627" i="16"/>
  <c r="AI626" i="16"/>
  <c r="AJ626" i="16" s="1"/>
  <c r="AF626" i="16"/>
  <c r="AI625" i="16"/>
  <c r="AJ625" i="16" s="1"/>
  <c r="AF625" i="16"/>
  <c r="AI624" i="16"/>
  <c r="AJ624" i="16" s="1"/>
  <c r="AF624" i="16"/>
  <c r="AI623" i="16"/>
  <c r="AJ623" i="16" s="1"/>
  <c r="AF623" i="16"/>
  <c r="AI622" i="16"/>
  <c r="AJ622" i="16" s="1"/>
  <c r="AF622" i="16"/>
  <c r="AI621" i="16"/>
  <c r="AJ621" i="16" s="1"/>
  <c r="AF621" i="16"/>
  <c r="AI620" i="16"/>
  <c r="AJ620" i="16" s="1"/>
  <c r="AF620" i="16"/>
  <c r="AI619" i="16"/>
  <c r="AJ619" i="16" s="1"/>
  <c r="AF619" i="16"/>
  <c r="AI618" i="16"/>
  <c r="AJ618" i="16" s="1"/>
  <c r="AF618" i="16"/>
  <c r="AI617" i="16"/>
  <c r="AJ617" i="16" s="1"/>
  <c r="AF617" i="16"/>
  <c r="AI616" i="16"/>
  <c r="AJ616" i="16" s="1"/>
  <c r="AF616" i="16"/>
  <c r="AI615" i="16"/>
  <c r="AJ615" i="16" s="1"/>
  <c r="AF615" i="16"/>
  <c r="AI614" i="16"/>
  <c r="AJ614" i="16" s="1"/>
  <c r="AF614" i="16"/>
  <c r="AI613" i="16"/>
  <c r="AJ613" i="16" s="1"/>
  <c r="AF613" i="16"/>
  <c r="AI612" i="16"/>
  <c r="AJ612" i="16" s="1"/>
  <c r="AF612" i="16"/>
  <c r="AI611" i="16"/>
  <c r="AJ611" i="16" s="1"/>
  <c r="AF611" i="16"/>
  <c r="AI610" i="16"/>
  <c r="AJ610" i="16" s="1"/>
  <c r="AF610" i="16"/>
  <c r="AI609" i="16"/>
  <c r="AJ609" i="16" s="1"/>
  <c r="AF609" i="16"/>
  <c r="AI608" i="16"/>
  <c r="AJ608" i="16" s="1"/>
  <c r="AF608" i="16"/>
  <c r="AI607" i="16"/>
  <c r="AJ607" i="16" s="1"/>
  <c r="AF607" i="16"/>
  <c r="AI606" i="16"/>
  <c r="AJ606" i="16" s="1"/>
  <c r="AF606" i="16"/>
  <c r="AI605" i="16"/>
  <c r="AJ605" i="16" s="1"/>
  <c r="AF605" i="16"/>
  <c r="AI604" i="16"/>
  <c r="AJ604" i="16" s="1"/>
  <c r="AF604" i="16"/>
  <c r="AI603" i="16"/>
  <c r="AJ603" i="16" s="1"/>
  <c r="AF603" i="16"/>
  <c r="AI602" i="16"/>
  <c r="AJ602" i="16" s="1"/>
  <c r="AF602" i="16"/>
  <c r="AI601" i="16"/>
  <c r="AJ601" i="16" s="1"/>
  <c r="AF601" i="16"/>
  <c r="AI600" i="16"/>
  <c r="AJ600" i="16" s="1"/>
  <c r="AF600" i="16"/>
  <c r="AI599" i="16"/>
  <c r="AJ599" i="16" s="1"/>
  <c r="AF599" i="16"/>
  <c r="AI598" i="16"/>
  <c r="AJ598" i="16" s="1"/>
  <c r="AF598" i="16"/>
  <c r="AI597" i="16"/>
  <c r="AJ597" i="16" s="1"/>
  <c r="AF597" i="16"/>
  <c r="AI596" i="16"/>
  <c r="AJ596" i="16" s="1"/>
  <c r="AF596" i="16"/>
  <c r="AI595" i="16"/>
  <c r="AJ595" i="16" s="1"/>
  <c r="AF595" i="16"/>
  <c r="AI594" i="16"/>
  <c r="AJ594" i="16" s="1"/>
  <c r="AF594" i="16"/>
  <c r="AI593" i="16"/>
  <c r="AJ593" i="16" s="1"/>
  <c r="AF593" i="16"/>
  <c r="AI592" i="16"/>
  <c r="AJ592" i="16" s="1"/>
  <c r="AF592" i="16"/>
  <c r="AI591" i="16"/>
  <c r="AJ591" i="16" s="1"/>
  <c r="AF591" i="16"/>
  <c r="AI590" i="16"/>
  <c r="AJ590" i="16" s="1"/>
  <c r="AF590" i="16"/>
  <c r="AI589" i="16"/>
  <c r="AJ589" i="16" s="1"/>
  <c r="AF589" i="16"/>
  <c r="AI588" i="16"/>
  <c r="AJ588" i="16" s="1"/>
  <c r="AF588" i="16"/>
  <c r="AI587" i="16"/>
  <c r="AJ587" i="16" s="1"/>
  <c r="AF587" i="16"/>
  <c r="AI586" i="16"/>
  <c r="AJ586" i="16" s="1"/>
  <c r="AF586" i="16"/>
  <c r="AI585" i="16"/>
  <c r="AJ585" i="16" s="1"/>
  <c r="AF585" i="16"/>
  <c r="AI584" i="16"/>
  <c r="AJ584" i="16" s="1"/>
  <c r="AF584" i="16"/>
  <c r="AI583" i="16"/>
  <c r="AJ583" i="16" s="1"/>
  <c r="AF583" i="16"/>
  <c r="AI582" i="16"/>
  <c r="AJ582" i="16" s="1"/>
  <c r="AF582" i="16"/>
  <c r="AI581" i="16"/>
  <c r="AJ581" i="16" s="1"/>
  <c r="AF581" i="16"/>
  <c r="AI580" i="16"/>
  <c r="AJ580" i="16" s="1"/>
  <c r="AF580" i="16"/>
  <c r="AI579" i="16"/>
  <c r="AJ579" i="16" s="1"/>
  <c r="AF579" i="16"/>
  <c r="AI578" i="16"/>
  <c r="AJ578" i="16" s="1"/>
  <c r="AF578" i="16"/>
  <c r="AI577" i="16"/>
  <c r="AJ577" i="16" s="1"/>
  <c r="AF577" i="16"/>
  <c r="AI576" i="16"/>
  <c r="AJ576" i="16" s="1"/>
  <c r="AF576" i="16"/>
  <c r="AI575" i="16"/>
  <c r="AJ575" i="16" s="1"/>
  <c r="AF575" i="16"/>
  <c r="AI574" i="16"/>
  <c r="AJ574" i="16" s="1"/>
  <c r="AF574" i="16"/>
  <c r="AI573" i="16"/>
  <c r="AJ573" i="16" s="1"/>
  <c r="AF573" i="16"/>
  <c r="AI572" i="16"/>
  <c r="AJ572" i="16" s="1"/>
  <c r="AF572" i="16"/>
  <c r="AI571" i="16"/>
  <c r="AJ571" i="16" s="1"/>
  <c r="AF571" i="16"/>
  <c r="AI570" i="16"/>
  <c r="AJ570" i="16" s="1"/>
  <c r="AF570" i="16"/>
  <c r="AI569" i="16"/>
  <c r="AJ569" i="16" s="1"/>
  <c r="AF569" i="16"/>
  <c r="AI568" i="16"/>
  <c r="AJ568" i="16" s="1"/>
  <c r="AF568" i="16"/>
  <c r="AI567" i="16"/>
  <c r="AJ567" i="16" s="1"/>
  <c r="AF567" i="16"/>
  <c r="AI566" i="16"/>
  <c r="AJ566" i="16" s="1"/>
  <c r="AF566" i="16"/>
  <c r="AI565" i="16"/>
  <c r="AJ565" i="16" s="1"/>
  <c r="AF565" i="16"/>
  <c r="AI564" i="16"/>
  <c r="AJ564" i="16" s="1"/>
  <c r="AF564" i="16"/>
  <c r="AI563" i="16"/>
  <c r="AJ563" i="16" s="1"/>
  <c r="AF563" i="16"/>
  <c r="AI562" i="16"/>
  <c r="AJ562" i="16" s="1"/>
  <c r="AF562" i="16"/>
  <c r="AI561" i="16"/>
  <c r="AJ561" i="16" s="1"/>
  <c r="AF561" i="16"/>
  <c r="AI560" i="16"/>
  <c r="AJ560" i="16" s="1"/>
  <c r="AF560" i="16"/>
  <c r="AI559" i="16"/>
  <c r="AJ559" i="16" s="1"/>
  <c r="AF559" i="16"/>
  <c r="AI558" i="16"/>
  <c r="AJ558" i="16" s="1"/>
  <c r="AF558" i="16"/>
  <c r="AI557" i="16"/>
  <c r="AJ557" i="16" s="1"/>
  <c r="AF557" i="16"/>
  <c r="AI556" i="16"/>
  <c r="AJ556" i="16" s="1"/>
  <c r="AF556" i="16"/>
  <c r="AI555" i="16"/>
  <c r="AJ555" i="16" s="1"/>
  <c r="AF555" i="16"/>
  <c r="AI554" i="16"/>
  <c r="AJ554" i="16" s="1"/>
  <c r="AF554" i="16"/>
  <c r="AI553" i="16"/>
  <c r="AJ553" i="16" s="1"/>
  <c r="AF553" i="16"/>
  <c r="AI552" i="16"/>
  <c r="AJ552" i="16" s="1"/>
  <c r="AF552" i="16"/>
  <c r="AI551" i="16"/>
  <c r="AJ551" i="16" s="1"/>
  <c r="AF551" i="16"/>
  <c r="AI550" i="16"/>
  <c r="AJ550" i="16" s="1"/>
  <c r="AF550" i="16"/>
  <c r="AI549" i="16"/>
  <c r="AJ549" i="16" s="1"/>
  <c r="AF549" i="16"/>
  <c r="AI548" i="16"/>
  <c r="AJ548" i="16" s="1"/>
  <c r="AF548" i="16"/>
  <c r="AI547" i="16"/>
  <c r="AJ547" i="16" s="1"/>
  <c r="AF547" i="16"/>
  <c r="AI546" i="16"/>
  <c r="AJ546" i="16" s="1"/>
  <c r="AF546" i="16"/>
  <c r="AI545" i="16"/>
  <c r="AJ545" i="16" s="1"/>
  <c r="AF545" i="16"/>
  <c r="AI544" i="16"/>
  <c r="AJ544" i="16" s="1"/>
  <c r="AF544" i="16"/>
  <c r="AI543" i="16"/>
  <c r="AJ543" i="16" s="1"/>
  <c r="AF543" i="16"/>
  <c r="AI542" i="16"/>
  <c r="AJ542" i="16" s="1"/>
  <c r="AF542" i="16"/>
  <c r="AI541" i="16"/>
  <c r="AJ541" i="16" s="1"/>
  <c r="AF541" i="16"/>
  <c r="AI540" i="16"/>
  <c r="AJ540" i="16" s="1"/>
  <c r="AF540" i="16"/>
  <c r="AI539" i="16"/>
  <c r="AJ539" i="16" s="1"/>
  <c r="AF539" i="16"/>
  <c r="AI538" i="16"/>
  <c r="AJ538" i="16" s="1"/>
  <c r="AF538" i="16"/>
  <c r="AI537" i="16"/>
  <c r="AJ537" i="16" s="1"/>
  <c r="AF537" i="16"/>
  <c r="AI536" i="16"/>
  <c r="AJ536" i="16" s="1"/>
  <c r="AF536" i="16"/>
  <c r="AI535" i="16"/>
  <c r="AJ535" i="16" s="1"/>
  <c r="AF535" i="16"/>
  <c r="AI534" i="16"/>
  <c r="AJ534" i="16" s="1"/>
  <c r="AF534" i="16"/>
  <c r="AI533" i="16"/>
  <c r="AJ533" i="16" s="1"/>
  <c r="AF533" i="16"/>
  <c r="AI532" i="16"/>
  <c r="AJ532" i="16" s="1"/>
  <c r="AF532" i="16"/>
  <c r="AI531" i="16"/>
  <c r="AJ531" i="16" s="1"/>
  <c r="AF531" i="16"/>
  <c r="AI530" i="16"/>
  <c r="AJ530" i="16" s="1"/>
  <c r="AF530" i="16"/>
  <c r="AI529" i="16"/>
  <c r="AJ529" i="16" s="1"/>
  <c r="AF529" i="16"/>
  <c r="AI528" i="16"/>
  <c r="AJ528" i="16" s="1"/>
  <c r="AF528" i="16"/>
  <c r="AI527" i="16"/>
  <c r="AJ527" i="16" s="1"/>
  <c r="AF527" i="16"/>
  <c r="AI526" i="16"/>
  <c r="AJ526" i="16" s="1"/>
  <c r="AF526" i="16"/>
  <c r="AI525" i="16"/>
  <c r="AJ525" i="16" s="1"/>
  <c r="AF525" i="16"/>
  <c r="AI524" i="16"/>
  <c r="AJ524" i="16" s="1"/>
  <c r="AF524" i="16"/>
  <c r="AI523" i="16"/>
  <c r="AJ523" i="16" s="1"/>
  <c r="AF523" i="16"/>
  <c r="W523" i="16"/>
  <c r="R523" i="16"/>
  <c r="AI522" i="16"/>
  <c r="AJ522" i="16" s="1"/>
  <c r="AF522" i="16"/>
  <c r="AI521" i="16"/>
  <c r="AJ521" i="16" s="1"/>
  <c r="AF521" i="16"/>
  <c r="AI520" i="16"/>
  <c r="AJ520" i="16" s="1"/>
  <c r="AF520" i="16"/>
  <c r="AI519" i="16"/>
  <c r="AJ519" i="16" s="1"/>
  <c r="AF519" i="16"/>
  <c r="AI518" i="16"/>
  <c r="AJ518" i="16" s="1"/>
  <c r="AF518" i="16"/>
  <c r="AI517" i="16"/>
  <c r="AJ517" i="16" s="1"/>
  <c r="AF517" i="16"/>
  <c r="AI516" i="16"/>
  <c r="AJ516" i="16" s="1"/>
  <c r="AF516" i="16"/>
  <c r="AI515" i="16"/>
  <c r="AJ515" i="16" s="1"/>
  <c r="AF515" i="16"/>
  <c r="AI514" i="16"/>
  <c r="AJ514" i="16" s="1"/>
  <c r="AF514" i="16"/>
  <c r="AI513" i="16"/>
  <c r="AJ513" i="16" s="1"/>
  <c r="AF513" i="16"/>
  <c r="AI512" i="16"/>
  <c r="AJ512" i="16" s="1"/>
  <c r="AF512" i="16"/>
  <c r="AI511" i="16"/>
  <c r="AJ511" i="16" s="1"/>
  <c r="AF511" i="16"/>
  <c r="AI510" i="16"/>
  <c r="AJ510" i="16" s="1"/>
  <c r="AF510" i="16"/>
  <c r="W510" i="16"/>
  <c r="R510" i="16"/>
  <c r="AI509" i="16"/>
  <c r="AJ509" i="16" s="1"/>
  <c r="AF509" i="16"/>
  <c r="AI508" i="16"/>
  <c r="AJ508" i="16" s="1"/>
  <c r="AF508" i="16"/>
  <c r="AI507" i="16"/>
  <c r="AJ507" i="16" s="1"/>
  <c r="AF507" i="16"/>
  <c r="AI506" i="16"/>
  <c r="AJ506" i="16" s="1"/>
  <c r="AF506" i="16"/>
  <c r="AI505" i="16"/>
  <c r="AJ505" i="16" s="1"/>
  <c r="AF505" i="16"/>
  <c r="AI504" i="16"/>
  <c r="AJ504" i="16" s="1"/>
  <c r="AF504" i="16"/>
  <c r="AI503" i="16"/>
  <c r="AJ503" i="16" s="1"/>
  <c r="AF503" i="16"/>
  <c r="AI502" i="16"/>
  <c r="AJ502" i="16" s="1"/>
  <c r="AF502" i="16"/>
  <c r="W502" i="16"/>
  <c r="R502" i="16"/>
  <c r="AI501" i="16"/>
  <c r="AJ501" i="16" s="1"/>
  <c r="AF501" i="16"/>
  <c r="AI500" i="16"/>
  <c r="AJ500" i="16" s="1"/>
  <c r="AF500" i="16"/>
  <c r="AI499" i="16"/>
  <c r="AJ499" i="16" s="1"/>
  <c r="AF499" i="16"/>
  <c r="AI498" i="16"/>
  <c r="AJ498" i="16" s="1"/>
  <c r="AF498" i="16"/>
  <c r="AI497" i="16"/>
  <c r="AJ497" i="16" s="1"/>
  <c r="AF497" i="16"/>
  <c r="AI496" i="16"/>
  <c r="AJ496" i="16" s="1"/>
  <c r="AF496" i="16"/>
  <c r="AI495" i="16"/>
  <c r="AJ495" i="16" s="1"/>
  <c r="AF495" i="16"/>
  <c r="AI494" i="16"/>
  <c r="AJ494" i="16" s="1"/>
  <c r="AF494" i="16"/>
  <c r="AI493" i="16"/>
  <c r="AJ493" i="16" s="1"/>
  <c r="AF493" i="16"/>
  <c r="AI492" i="16"/>
  <c r="AJ492" i="16" s="1"/>
  <c r="AF492" i="16"/>
  <c r="AI491" i="16"/>
  <c r="AJ491" i="16" s="1"/>
  <c r="AF491" i="16"/>
  <c r="AI490" i="16"/>
  <c r="AJ490" i="16" s="1"/>
  <c r="AF490" i="16"/>
  <c r="AI489" i="16"/>
  <c r="AJ489" i="16" s="1"/>
  <c r="AF489" i="16"/>
  <c r="AI488" i="16"/>
  <c r="AJ488" i="16" s="1"/>
  <c r="AF488" i="16"/>
  <c r="AI487" i="16"/>
  <c r="AJ487" i="16" s="1"/>
  <c r="AF487" i="16"/>
  <c r="AI486" i="16"/>
  <c r="AJ486" i="16" s="1"/>
  <c r="AF486" i="16"/>
  <c r="AI485" i="16"/>
  <c r="AJ485" i="16" s="1"/>
  <c r="AF485" i="16"/>
  <c r="AI484" i="16"/>
  <c r="AJ484" i="16" s="1"/>
  <c r="AF484" i="16"/>
  <c r="AI483" i="16"/>
  <c r="AJ483" i="16" s="1"/>
  <c r="AF483" i="16"/>
  <c r="AI482" i="16"/>
  <c r="AJ482" i="16" s="1"/>
  <c r="AF482" i="16"/>
  <c r="AI481" i="16"/>
  <c r="AJ481" i="16" s="1"/>
  <c r="AF481" i="16"/>
  <c r="AI480" i="16"/>
  <c r="AJ480" i="16" s="1"/>
  <c r="AF480" i="16"/>
  <c r="AI479" i="16"/>
  <c r="AJ479" i="16" s="1"/>
  <c r="AF479" i="16"/>
  <c r="AI478" i="16"/>
  <c r="AJ478" i="16" s="1"/>
  <c r="AF478" i="16"/>
  <c r="AI477" i="16"/>
  <c r="AJ477" i="16" s="1"/>
  <c r="AF477" i="16"/>
  <c r="AI476" i="16"/>
  <c r="AJ476" i="16" s="1"/>
  <c r="AF476" i="16"/>
  <c r="AI475" i="16"/>
  <c r="AJ475" i="16" s="1"/>
  <c r="AF475" i="16"/>
  <c r="AI474" i="16"/>
  <c r="AJ474" i="16" s="1"/>
  <c r="AF474" i="16"/>
  <c r="AI473" i="16"/>
  <c r="AJ473" i="16" s="1"/>
  <c r="AF473" i="16"/>
  <c r="AI472" i="16"/>
  <c r="AJ472" i="16" s="1"/>
  <c r="AF472" i="16"/>
  <c r="AI471" i="16"/>
  <c r="AJ471" i="16" s="1"/>
  <c r="AF471" i="16"/>
  <c r="AI470" i="16"/>
  <c r="AJ470" i="16" s="1"/>
  <c r="AF470" i="16"/>
  <c r="AI469" i="16"/>
  <c r="AJ469" i="16" s="1"/>
  <c r="AF469" i="16"/>
  <c r="AI468" i="16"/>
  <c r="AJ468" i="16" s="1"/>
  <c r="AF468" i="16"/>
  <c r="AI467" i="16"/>
  <c r="AJ467" i="16" s="1"/>
  <c r="AF467" i="16"/>
  <c r="AI466" i="16"/>
  <c r="AJ466" i="16" s="1"/>
  <c r="AF466" i="16"/>
  <c r="AI465" i="16"/>
  <c r="AJ465" i="16" s="1"/>
  <c r="AF465" i="16"/>
  <c r="AI464" i="16"/>
  <c r="AJ464" i="16" s="1"/>
  <c r="AF464" i="16"/>
  <c r="AI463" i="16"/>
  <c r="AJ463" i="16" s="1"/>
  <c r="AF463" i="16"/>
  <c r="AI462" i="16"/>
  <c r="AJ462" i="16" s="1"/>
  <c r="AF462" i="16"/>
  <c r="AI461" i="16"/>
  <c r="AJ461" i="16" s="1"/>
  <c r="AF461" i="16"/>
  <c r="AI460" i="16"/>
  <c r="AJ460" i="16" s="1"/>
  <c r="AF460" i="16"/>
  <c r="AI459" i="16"/>
  <c r="AJ459" i="16" s="1"/>
  <c r="AF459" i="16"/>
  <c r="AI458" i="16"/>
  <c r="AJ458" i="16" s="1"/>
  <c r="AF458" i="16"/>
  <c r="AI457" i="16"/>
  <c r="AJ457" i="16" s="1"/>
  <c r="AF457" i="16"/>
  <c r="AI456" i="16"/>
  <c r="AJ456" i="16" s="1"/>
  <c r="AF456" i="16"/>
  <c r="AI455" i="16"/>
  <c r="AJ455" i="16" s="1"/>
  <c r="AF455" i="16"/>
  <c r="W455" i="16"/>
  <c r="R455" i="16"/>
  <c r="AI454" i="16"/>
  <c r="AJ454" i="16" s="1"/>
  <c r="AF454" i="16"/>
  <c r="AI453" i="16"/>
  <c r="AJ453" i="16" s="1"/>
  <c r="AF453" i="16"/>
  <c r="AI452" i="16"/>
  <c r="AJ452" i="16" s="1"/>
  <c r="AF452" i="16"/>
  <c r="AI451" i="16"/>
  <c r="AJ451" i="16" s="1"/>
  <c r="AF451" i="16"/>
  <c r="AI450" i="16"/>
  <c r="AJ450" i="16" s="1"/>
  <c r="AF450" i="16"/>
  <c r="AI449" i="16"/>
  <c r="AJ449" i="16" s="1"/>
  <c r="AF449" i="16"/>
  <c r="AI448" i="16"/>
  <c r="AJ448" i="16" s="1"/>
  <c r="AF448" i="16"/>
  <c r="AI447" i="16"/>
  <c r="AJ447" i="16" s="1"/>
  <c r="AF447" i="16"/>
  <c r="AI446" i="16"/>
  <c r="AJ446" i="16" s="1"/>
  <c r="AF446" i="16"/>
  <c r="AI445" i="16"/>
  <c r="AJ445" i="16" s="1"/>
  <c r="AF445" i="16"/>
  <c r="AI444" i="16"/>
  <c r="AJ444" i="16" s="1"/>
  <c r="AF444" i="16"/>
  <c r="AI443" i="16"/>
  <c r="AJ443" i="16" s="1"/>
  <c r="AF443" i="16"/>
  <c r="AI442" i="16"/>
  <c r="AJ442" i="16" s="1"/>
  <c r="AF442" i="16"/>
  <c r="AI441" i="16"/>
  <c r="AJ441" i="16" s="1"/>
  <c r="AF441" i="16"/>
  <c r="AI440" i="16"/>
  <c r="AJ440" i="16" s="1"/>
  <c r="AF440" i="16"/>
  <c r="AI439" i="16"/>
  <c r="AJ439" i="16" s="1"/>
  <c r="AF439" i="16"/>
  <c r="AI438" i="16"/>
  <c r="AJ438" i="16" s="1"/>
  <c r="AF438" i="16"/>
  <c r="AI437" i="16"/>
  <c r="AJ437" i="16" s="1"/>
  <c r="AF437" i="16"/>
  <c r="AI436" i="16"/>
  <c r="AJ436" i="16" s="1"/>
  <c r="AF436" i="16"/>
  <c r="AI435" i="16"/>
  <c r="AJ435" i="16" s="1"/>
  <c r="AF435" i="16"/>
  <c r="AI434" i="16"/>
  <c r="AJ434" i="16" s="1"/>
  <c r="AF434" i="16"/>
  <c r="AI433" i="16"/>
  <c r="AJ433" i="16" s="1"/>
  <c r="AF433" i="16"/>
  <c r="AI432" i="16"/>
  <c r="AJ432" i="16" s="1"/>
  <c r="AF432" i="16"/>
  <c r="AI431" i="16"/>
  <c r="AJ431" i="16" s="1"/>
  <c r="AF431" i="16"/>
  <c r="AI430" i="16"/>
  <c r="AJ430" i="16" s="1"/>
  <c r="AF430" i="16"/>
  <c r="AI429" i="16"/>
  <c r="AJ429" i="16" s="1"/>
  <c r="AF429" i="16"/>
  <c r="AI428" i="16"/>
  <c r="AJ428" i="16" s="1"/>
  <c r="AF428" i="16"/>
  <c r="AI427" i="16"/>
  <c r="AJ427" i="16" s="1"/>
  <c r="AF427" i="16"/>
  <c r="AI426" i="16"/>
  <c r="AJ426" i="16" s="1"/>
  <c r="AF426" i="16"/>
  <c r="AI425" i="16"/>
  <c r="AJ425" i="16" s="1"/>
  <c r="AF425" i="16"/>
  <c r="AI424" i="16"/>
  <c r="AJ424" i="16" s="1"/>
  <c r="AF424" i="16"/>
  <c r="AI423" i="16"/>
  <c r="AJ423" i="16" s="1"/>
  <c r="AF423" i="16"/>
  <c r="AI422" i="16"/>
  <c r="AJ422" i="16" s="1"/>
  <c r="AF422" i="16"/>
  <c r="AI421" i="16"/>
  <c r="AJ421" i="16" s="1"/>
  <c r="AF421" i="16"/>
  <c r="AI420" i="16"/>
  <c r="AJ420" i="16" s="1"/>
  <c r="AF420" i="16"/>
  <c r="AI419" i="16"/>
  <c r="AJ419" i="16" s="1"/>
  <c r="AF419" i="16"/>
  <c r="AI418" i="16"/>
  <c r="AJ418" i="16" s="1"/>
  <c r="AF418" i="16"/>
  <c r="AI417" i="16"/>
  <c r="AJ417" i="16" s="1"/>
  <c r="AF417" i="16"/>
  <c r="AI416" i="16"/>
  <c r="AJ416" i="16" s="1"/>
  <c r="AF416" i="16"/>
  <c r="AI415" i="16"/>
  <c r="AJ415" i="16" s="1"/>
  <c r="AF415" i="16"/>
  <c r="AI414" i="16"/>
  <c r="AJ414" i="16" s="1"/>
  <c r="AF414" i="16"/>
  <c r="W414" i="16"/>
  <c r="R414" i="16"/>
  <c r="AI413" i="16"/>
  <c r="AJ413" i="16" s="1"/>
  <c r="AF413" i="16"/>
  <c r="AI412" i="16"/>
  <c r="AJ412" i="16" s="1"/>
  <c r="AF412" i="16"/>
  <c r="AI411" i="16"/>
  <c r="AJ411" i="16" s="1"/>
  <c r="AF411" i="16"/>
  <c r="AI410" i="16"/>
  <c r="AJ410" i="16" s="1"/>
  <c r="AF410" i="16"/>
  <c r="AI409" i="16"/>
  <c r="AJ409" i="16" s="1"/>
  <c r="AF409" i="16"/>
  <c r="AI408" i="16"/>
  <c r="AJ408" i="16" s="1"/>
  <c r="AF408" i="16"/>
  <c r="AI407" i="16"/>
  <c r="AJ407" i="16" s="1"/>
  <c r="AF407" i="16"/>
  <c r="AI406" i="16"/>
  <c r="AJ406" i="16" s="1"/>
  <c r="AF406" i="16"/>
  <c r="AI405" i="16"/>
  <c r="AJ405" i="16" s="1"/>
  <c r="AF405" i="16"/>
  <c r="AI404" i="16"/>
  <c r="AJ404" i="16" s="1"/>
  <c r="AF404" i="16"/>
  <c r="AI403" i="16"/>
  <c r="AJ403" i="16" s="1"/>
  <c r="AF403" i="16"/>
  <c r="AI402" i="16"/>
  <c r="AJ402" i="16" s="1"/>
  <c r="AF402" i="16"/>
  <c r="AI401" i="16"/>
  <c r="AJ401" i="16" s="1"/>
  <c r="AF401" i="16"/>
  <c r="AI400" i="16"/>
  <c r="AJ400" i="16" s="1"/>
  <c r="AF400" i="16"/>
  <c r="AI399" i="16"/>
  <c r="AJ399" i="16" s="1"/>
  <c r="AF399" i="16"/>
  <c r="AI398" i="16"/>
  <c r="AJ398" i="16" s="1"/>
  <c r="AF398" i="16"/>
  <c r="AI397" i="16"/>
  <c r="AJ397" i="16" s="1"/>
  <c r="AF397" i="16"/>
  <c r="AI396" i="16"/>
  <c r="AJ396" i="16" s="1"/>
  <c r="AF396" i="16"/>
  <c r="AI395" i="16"/>
  <c r="AJ395" i="16" s="1"/>
  <c r="AF395" i="16"/>
  <c r="AI394" i="16"/>
  <c r="AJ394" i="16" s="1"/>
  <c r="AF394" i="16"/>
  <c r="AI393" i="16"/>
  <c r="AJ393" i="16" s="1"/>
  <c r="AF393" i="16"/>
  <c r="AI392" i="16"/>
  <c r="AJ392" i="16" s="1"/>
  <c r="AF392" i="16"/>
  <c r="W392" i="16"/>
  <c r="AI391" i="16"/>
  <c r="AJ391" i="16" s="1"/>
  <c r="AF391" i="16"/>
  <c r="AI390" i="16"/>
  <c r="AJ390" i="16" s="1"/>
  <c r="AF390" i="16"/>
  <c r="AI389" i="16"/>
  <c r="AJ389" i="16" s="1"/>
  <c r="AF389" i="16"/>
  <c r="AI388" i="16"/>
  <c r="AJ388" i="16" s="1"/>
  <c r="AF388" i="16"/>
  <c r="AI387" i="16"/>
  <c r="AJ387" i="16" s="1"/>
  <c r="AF387" i="16"/>
  <c r="AI386" i="16"/>
  <c r="AJ386" i="16" s="1"/>
  <c r="AF386" i="16"/>
  <c r="AI385" i="16"/>
  <c r="AJ385" i="16" s="1"/>
  <c r="AF385" i="16"/>
  <c r="AI384" i="16"/>
  <c r="AJ384" i="16" s="1"/>
  <c r="AF384" i="16"/>
  <c r="AI383" i="16"/>
  <c r="AJ383" i="16" s="1"/>
  <c r="AF383" i="16"/>
  <c r="AI382" i="16"/>
  <c r="AJ382" i="16" s="1"/>
  <c r="AF382" i="16"/>
  <c r="AI381" i="16"/>
  <c r="AJ381" i="16" s="1"/>
  <c r="AF381" i="16"/>
  <c r="AI380" i="16"/>
  <c r="AJ380" i="16" s="1"/>
  <c r="AF380" i="16"/>
  <c r="AI379" i="16"/>
  <c r="AJ379" i="16" s="1"/>
  <c r="AF379" i="16"/>
  <c r="AI378" i="16"/>
  <c r="AJ378" i="16" s="1"/>
  <c r="AF378" i="16"/>
  <c r="AI377" i="16"/>
  <c r="AJ377" i="16" s="1"/>
  <c r="AF377" i="16"/>
  <c r="AI376" i="16"/>
  <c r="AJ376" i="16" s="1"/>
  <c r="AF376" i="16"/>
  <c r="AI375" i="16"/>
  <c r="AJ375" i="16" s="1"/>
  <c r="AF375" i="16"/>
  <c r="AI374" i="16"/>
  <c r="AJ374" i="16" s="1"/>
  <c r="AF374" i="16"/>
  <c r="AI373" i="16"/>
  <c r="AJ373" i="16" s="1"/>
  <c r="AF373" i="16"/>
  <c r="AI372" i="16"/>
  <c r="AJ372" i="16" s="1"/>
  <c r="AF372" i="16"/>
  <c r="AI371" i="16"/>
  <c r="AJ371" i="16" s="1"/>
  <c r="AF371" i="16"/>
  <c r="W371" i="16"/>
  <c r="R371" i="16"/>
  <c r="AI370" i="16"/>
  <c r="AJ370" i="16" s="1"/>
  <c r="AF370" i="16"/>
  <c r="AI369" i="16"/>
  <c r="AJ369" i="16" s="1"/>
  <c r="AF369" i="16"/>
  <c r="AI368" i="16"/>
  <c r="AJ368" i="16" s="1"/>
  <c r="AF368" i="16"/>
  <c r="AI367" i="16"/>
  <c r="AJ367" i="16" s="1"/>
  <c r="AF367" i="16"/>
  <c r="AI366" i="16"/>
  <c r="AJ366" i="16" s="1"/>
  <c r="AF366" i="16"/>
  <c r="AI365" i="16"/>
  <c r="AJ365" i="16" s="1"/>
  <c r="AF365" i="16"/>
  <c r="AI364" i="16"/>
  <c r="AJ364" i="16" s="1"/>
  <c r="AF364" i="16"/>
  <c r="AI363" i="16"/>
  <c r="AJ363" i="16" s="1"/>
  <c r="AF363" i="16"/>
  <c r="AI362" i="16"/>
  <c r="AJ362" i="16" s="1"/>
  <c r="AF362" i="16"/>
  <c r="AI361" i="16"/>
  <c r="AJ361" i="16" s="1"/>
  <c r="AF361" i="16"/>
  <c r="AI360" i="16"/>
  <c r="AJ360" i="16" s="1"/>
  <c r="AF360" i="16"/>
  <c r="AI359" i="16"/>
  <c r="AJ359" i="16" s="1"/>
  <c r="AF359" i="16"/>
  <c r="AI358" i="16"/>
  <c r="AJ358" i="16" s="1"/>
  <c r="AF358" i="16"/>
  <c r="AI357" i="16"/>
  <c r="AJ357" i="16" s="1"/>
  <c r="AF357" i="16"/>
  <c r="AI356" i="16"/>
  <c r="AJ356" i="16" s="1"/>
  <c r="AF356" i="16"/>
  <c r="AI355" i="16"/>
  <c r="AJ355" i="16" s="1"/>
  <c r="AF355" i="16"/>
  <c r="AI354" i="16"/>
  <c r="AJ354" i="16" s="1"/>
  <c r="AF354" i="16"/>
  <c r="AI353" i="16"/>
  <c r="AJ353" i="16" s="1"/>
  <c r="AF353" i="16"/>
  <c r="AI352" i="16"/>
  <c r="AJ352" i="16" s="1"/>
  <c r="AF352" i="16"/>
  <c r="AI351" i="16"/>
  <c r="AJ351" i="16" s="1"/>
  <c r="AF351" i="16"/>
  <c r="AI350" i="16"/>
  <c r="AJ350" i="16" s="1"/>
  <c r="AF350" i="16"/>
  <c r="AI349" i="16"/>
  <c r="AJ349" i="16" s="1"/>
  <c r="AF349" i="16"/>
  <c r="AI348" i="16"/>
  <c r="AJ348" i="16" s="1"/>
  <c r="AF348" i="16"/>
  <c r="AI347" i="16"/>
  <c r="AJ347" i="16" s="1"/>
  <c r="AF347" i="16"/>
  <c r="AI346" i="16"/>
  <c r="AJ346" i="16" s="1"/>
  <c r="AF346" i="16"/>
  <c r="AI345" i="16"/>
  <c r="AJ345" i="16" s="1"/>
  <c r="AF345" i="16"/>
  <c r="AI344" i="16"/>
  <c r="AJ344" i="16" s="1"/>
  <c r="AF344" i="16"/>
  <c r="AI343" i="16"/>
  <c r="AJ343" i="16" s="1"/>
  <c r="AF343" i="16"/>
  <c r="AI342" i="16"/>
  <c r="AJ342" i="16" s="1"/>
  <c r="AF342" i="16"/>
  <c r="AI341" i="16"/>
  <c r="AJ341" i="16" s="1"/>
  <c r="AF341" i="16"/>
  <c r="AI340" i="16"/>
  <c r="AJ340" i="16" s="1"/>
  <c r="AF340" i="16"/>
  <c r="AI339" i="16"/>
  <c r="AJ339" i="16" s="1"/>
  <c r="AF339" i="16"/>
  <c r="AI338" i="16"/>
  <c r="AJ338" i="16" s="1"/>
  <c r="AF338" i="16"/>
  <c r="AI337" i="16"/>
  <c r="AJ337" i="16" s="1"/>
  <c r="AF337" i="16"/>
  <c r="AI336" i="16"/>
  <c r="AJ336" i="16" s="1"/>
  <c r="AF336" i="16"/>
  <c r="AI335" i="16"/>
  <c r="AJ335" i="16" s="1"/>
  <c r="AF335" i="16"/>
  <c r="AI334" i="16"/>
  <c r="AJ334" i="16" s="1"/>
  <c r="AF334" i="16"/>
  <c r="AI333" i="16"/>
  <c r="AJ333" i="16" s="1"/>
  <c r="AF333" i="16"/>
  <c r="AI332" i="16"/>
  <c r="AJ332" i="16" s="1"/>
  <c r="AF332" i="16"/>
  <c r="AI331" i="16"/>
  <c r="AJ331" i="16" s="1"/>
  <c r="AF331" i="16"/>
  <c r="AI330" i="16"/>
  <c r="AJ330" i="16" s="1"/>
  <c r="AF330" i="16"/>
  <c r="AI329" i="16"/>
  <c r="AJ329" i="16" s="1"/>
  <c r="AF329" i="16"/>
  <c r="AI328" i="16"/>
  <c r="AJ328" i="16" s="1"/>
  <c r="AF328" i="16"/>
  <c r="AI327" i="16"/>
  <c r="AJ327" i="16" s="1"/>
  <c r="AF327" i="16"/>
  <c r="AI326" i="16"/>
  <c r="AJ326" i="16" s="1"/>
  <c r="AF326" i="16"/>
  <c r="AI325" i="16"/>
  <c r="AJ325" i="16" s="1"/>
  <c r="AF325" i="16"/>
  <c r="AI324" i="16"/>
  <c r="AJ324" i="16" s="1"/>
  <c r="AF324" i="16"/>
  <c r="AI323" i="16"/>
  <c r="AJ323" i="16" s="1"/>
  <c r="AF323" i="16"/>
  <c r="AI322" i="16"/>
  <c r="AJ322" i="16" s="1"/>
  <c r="AF322" i="16"/>
  <c r="AI321" i="16"/>
  <c r="AJ321" i="16" s="1"/>
  <c r="AF321" i="16"/>
  <c r="AI320" i="16"/>
  <c r="AJ320" i="16" s="1"/>
  <c r="AF320" i="16"/>
  <c r="AI319" i="16"/>
  <c r="AJ319" i="16" s="1"/>
  <c r="AF319" i="16"/>
  <c r="AI318" i="16"/>
  <c r="AJ318" i="16" s="1"/>
  <c r="AF318" i="16"/>
  <c r="AI317" i="16"/>
  <c r="AJ317" i="16" s="1"/>
  <c r="AF317" i="16"/>
  <c r="AI316" i="16"/>
  <c r="AJ316" i="16" s="1"/>
  <c r="AF316" i="16"/>
  <c r="AI315" i="16"/>
  <c r="AJ315" i="16" s="1"/>
  <c r="AF315" i="16"/>
  <c r="AI314" i="16"/>
  <c r="AJ314" i="16" s="1"/>
  <c r="AF314" i="16"/>
  <c r="AI313" i="16"/>
  <c r="AJ313" i="16" s="1"/>
  <c r="AF313" i="16"/>
  <c r="AI312" i="16"/>
  <c r="AJ312" i="16" s="1"/>
  <c r="AF312" i="16"/>
  <c r="AI311" i="16"/>
  <c r="AJ311" i="16" s="1"/>
  <c r="AF311" i="16"/>
  <c r="AI310" i="16"/>
  <c r="AJ310" i="16" s="1"/>
  <c r="AF310" i="16"/>
  <c r="AI309" i="16"/>
  <c r="AJ309" i="16" s="1"/>
  <c r="AF309" i="16"/>
  <c r="AI308" i="16"/>
  <c r="AJ308" i="16" s="1"/>
  <c r="AF308" i="16"/>
  <c r="AI307" i="16"/>
  <c r="AJ307" i="16" s="1"/>
  <c r="AF307" i="16"/>
  <c r="AI306" i="16"/>
  <c r="AJ306" i="16" s="1"/>
  <c r="AF306" i="16"/>
  <c r="AI305" i="16"/>
  <c r="AJ305" i="16" s="1"/>
  <c r="AF305" i="16"/>
  <c r="AI304" i="16"/>
  <c r="AJ304" i="16" s="1"/>
  <c r="AF304" i="16"/>
  <c r="AI303" i="16"/>
  <c r="AJ303" i="16" s="1"/>
  <c r="AF303" i="16"/>
  <c r="AI302" i="16"/>
  <c r="AJ302" i="16" s="1"/>
  <c r="AF302" i="16"/>
  <c r="AI301" i="16"/>
  <c r="AJ301" i="16" s="1"/>
  <c r="AF301" i="16"/>
  <c r="AI300" i="16"/>
  <c r="AJ300" i="16" s="1"/>
  <c r="AF300" i="16"/>
  <c r="AI299" i="16"/>
  <c r="AJ299" i="16" s="1"/>
  <c r="AF299" i="16"/>
  <c r="AI298" i="16"/>
  <c r="AJ298" i="16" s="1"/>
  <c r="AF298" i="16"/>
  <c r="AI297" i="16"/>
  <c r="AJ297" i="16" s="1"/>
  <c r="AF297" i="16"/>
  <c r="AI296" i="16"/>
  <c r="AJ296" i="16" s="1"/>
  <c r="AF296" i="16"/>
  <c r="AI295" i="16"/>
  <c r="AJ295" i="16" s="1"/>
  <c r="AF295" i="16"/>
  <c r="AI294" i="16"/>
  <c r="AJ294" i="16" s="1"/>
  <c r="AF294" i="16"/>
  <c r="AI293" i="16"/>
  <c r="AJ293" i="16" s="1"/>
  <c r="AF293" i="16"/>
  <c r="AI292" i="16"/>
  <c r="AJ292" i="16" s="1"/>
  <c r="AF292" i="16"/>
  <c r="AI291" i="16"/>
  <c r="AJ291" i="16" s="1"/>
  <c r="AF291" i="16"/>
  <c r="AI290" i="16"/>
  <c r="AJ290" i="16" s="1"/>
  <c r="AF290" i="16"/>
  <c r="AI289" i="16"/>
  <c r="AJ289" i="16" s="1"/>
  <c r="AF289" i="16"/>
  <c r="AI288" i="16"/>
  <c r="AJ288" i="16" s="1"/>
  <c r="AF288" i="16"/>
  <c r="AI287" i="16"/>
  <c r="AJ287" i="16" s="1"/>
  <c r="AF287" i="16"/>
  <c r="AI286" i="16"/>
  <c r="AJ286" i="16" s="1"/>
  <c r="AF286" i="16"/>
  <c r="AI285" i="16"/>
  <c r="AJ285" i="16" s="1"/>
  <c r="AF285" i="16"/>
  <c r="AI284" i="16"/>
  <c r="AJ284" i="16" s="1"/>
  <c r="AF284" i="16"/>
  <c r="AI283" i="16"/>
  <c r="AJ283" i="16" s="1"/>
  <c r="AF283" i="16"/>
  <c r="AI282" i="16"/>
  <c r="AJ282" i="16" s="1"/>
  <c r="AF282" i="16"/>
  <c r="AI281" i="16"/>
  <c r="AJ281" i="16" s="1"/>
  <c r="AF281" i="16"/>
  <c r="AI280" i="16"/>
  <c r="AJ280" i="16" s="1"/>
  <c r="AF280" i="16"/>
  <c r="AI279" i="16"/>
  <c r="AJ279" i="16" s="1"/>
  <c r="AF279" i="16"/>
  <c r="AI278" i="16"/>
  <c r="AJ278" i="16" s="1"/>
  <c r="AF278" i="16"/>
  <c r="AI277" i="16"/>
  <c r="AJ277" i="16" s="1"/>
  <c r="AF277" i="16"/>
  <c r="AI276" i="16"/>
  <c r="AJ276" i="16" s="1"/>
  <c r="AF276" i="16"/>
  <c r="AI275" i="16"/>
  <c r="AJ275" i="16" s="1"/>
  <c r="AF275" i="16"/>
  <c r="AI274" i="16"/>
  <c r="AJ274" i="16" s="1"/>
  <c r="AF274" i="16"/>
  <c r="AI273" i="16"/>
  <c r="AJ273" i="16" s="1"/>
  <c r="AF273" i="16"/>
  <c r="AI272" i="16"/>
  <c r="AJ272" i="16" s="1"/>
  <c r="AF272" i="16"/>
  <c r="AI271" i="16"/>
  <c r="AJ271" i="16" s="1"/>
  <c r="AF271" i="16"/>
  <c r="AI270" i="16"/>
  <c r="AJ270" i="16" s="1"/>
  <c r="AF270" i="16"/>
  <c r="AI269" i="16"/>
  <c r="AJ269" i="16" s="1"/>
  <c r="AF269" i="16"/>
  <c r="AI268" i="16"/>
  <c r="AJ268" i="16" s="1"/>
  <c r="AF268" i="16"/>
  <c r="AI267" i="16"/>
  <c r="AJ267" i="16" s="1"/>
  <c r="AF267" i="16"/>
  <c r="AI266" i="16"/>
  <c r="AJ266" i="16" s="1"/>
  <c r="AF266" i="16"/>
  <c r="AI265" i="16"/>
  <c r="AJ265" i="16" s="1"/>
  <c r="AF265" i="16"/>
  <c r="AI264" i="16"/>
  <c r="AJ264" i="16" s="1"/>
  <c r="AF264" i="16"/>
  <c r="AI263" i="16"/>
  <c r="AJ263" i="16" s="1"/>
  <c r="AF263" i="16"/>
  <c r="AI262" i="16"/>
  <c r="AJ262" i="16" s="1"/>
  <c r="AF262" i="16"/>
  <c r="AI261" i="16"/>
  <c r="AJ261" i="16" s="1"/>
  <c r="AF261" i="16"/>
  <c r="AI260" i="16"/>
  <c r="AJ260" i="16" s="1"/>
  <c r="AF260" i="16"/>
  <c r="AI259" i="16"/>
  <c r="AJ259" i="16" s="1"/>
  <c r="AF259" i="16"/>
  <c r="AI258" i="16"/>
  <c r="AJ258" i="16" s="1"/>
  <c r="AF258" i="16"/>
  <c r="CA257" i="16"/>
  <c r="AI257" i="16"/>
  <c r="AJ257" i="16" s="1"/>
  <c r="AF257" i="16"/>
  <c r="AI256" i="16"/>
  <c r="AJ256" i="16" s="1"/>
  <c r="AF256" i="16"/>
  <c r="AI255" i="16"/>
  <c r="AJ255" i="16" s="1"/>
  <c r="AF255" i="16"/>
  <c r="AI254" i="16"/>
  <c r="AJ254" i="16" s="1"/>
  <c r="AF254" i="16"/>
  <c r="AI253" i="16"/>
  <c r="AJ253" i="16" s="1"/>
  <c r="AF253" i="16"/>
  <c r="AI252" i="16"/>
  <c r="AJ252" i="16" s="1"/>
  <c r="AF252" i="16"/>
  <c r="AI251" i="16"/>
  <c r="AJ251" i="16" s="1"/>
  <c r="AF251" i="16"/>
  <c r="AI250" i="16"/>
  <c r="AJ250" i="16" s="1"/>
  <c r="AF250" i="16"/>
  <c r="AI249" i="16"/>
  <c r="AJ249" i="16" s="1"/>
  <c r="AF249" i="16"/>
  <c r="AI248" i="16"/>
  <c r="AJ248" i="16" s="1"/>
  <c r="AF248" i="16"/>
  <c r="AI247" i="16"/>
  <c r="AJ247" i="16" s="1"/>
  <c r="AF247" i="16"/>
  <c r="AI246" i="16"/>
  <c r="AJ246" i="16" s="1"/>
  <c r="AF246" i="16"/>
  <c r="AI245" i="16"/>
  <c r="AJ245" i="16" s="1"/>
  <c r="AF245" i="16"/>
  <c r="AI244" i="16"/>
  <c r="AJ244" i="16" s="1"/>
  <c r="AF244" i="16"/>
  <c r="AI243" i="16"/>
  <c r="AJ243" i="16" s="1"/>
  <c r="AF243" i="16"/>
  <c r="AI242" i="16"/>
  <c r="AJ242" i="16" s="1"/>
  <c r="AF242" i="16"/>
  <c r="AI241" i="16"/>
  <c r="AJ241" i="16" s="1"/>
  <c r="AF241" i="16"/>
  <c r="AI240" i="16"/>
  <c r="AJ240" i="16" s="1"/>
  <c r="AF240" i="16"/>
  <c r="AI239" i="16"/>
  <c r="AJ239" i="16" s="1"/>
  <c r="AF239" i="16"/>
  <c r="AI238" i="16"/>
  <c r="AJ238" i="16" s="1"/>
  <c r="AF238" i="16"/>
  <c r="AI237" i="16"/>
  <c r="AJ237" i="16" s="1"/>
  <c r="AF237" i="16"/>
  <c r="AI236" i="16"/>
  <c r="AJ236" i="16" s="1"/>
  <c r="AF236" i="16"/>
  <c r="AI235" i="16"/>
  <c r="AJ235" i="16" s="1"/>
  <c r="AF235" i="16"/>
  <c r="AI234" i="16"/>
  <c r="AJ234" i="16" s="1"/>
  <c r="AF234" i="16"/>
  <c r="AI233" i="16"/>
  <c r="AJ233" i="16" s="1"/>
  <c r="AF233" i="16"/>
  <c r="AI232" i="16"/>
  <c r="AJ232" i="16" s="1"/>
  <c r="AF232" i="16"/>
  <c r="AI231" i="16"/>
  <c r="AJ231" i="16" s="1"/>
  <c r="AF231" i="16"/>
  <c r="AI230" i="16"/>
  <c r="AJ230" i="16" s="1"/>
  <c r="AF230" i="16"/>
  <c r="AI229" i="16"/>
  <c r="AJ229" i="16" s="1"/>
  <c r="AF229" i="16"/>
  <c r="AI228" i="16"/>
  <c r="AJ228" i="16" s="1"/>
  <c r="AF228" i="16"/>
  <c r="AI227" i="16"/>
  <c r="AJ227" i="16" s="1"/>
  <c r="AF227" i="16"/>
  <c r="AI226" i="16"/>
  <c r="AJ226" i="16" s="1"/>
  <c r="AF226" i="16"/>
  <c r="AI225" i="16"/>
  <c r="AJ225" i="16" s="1"/>
  <c r="AF225" i="16"/>
  <c r="AI224" i="16"/>
  <c r="AJ224" i="16" s="1"/>
  <c r="AF224" i="16"/>
  <c r="AI223" i="16"/>
  <c r="AJ223" i="16" s="1"/>
  <c r="AF223" i="16"/>
  <c r="AI222" i="16"/>
  <c r="AJ222" i="16" s="1"/>
  <c r="AF222" i="16"/>
  <c r="AI221" i="16"/>
  <c r="AJ221" i="16" s="1"/>
  <c r="AF221" i="16"/>
  <c r="AI220" i="16"/>
  <c r="AJ220" i="16" s="1"/>
  <c r="AF220" i="16"/>
  <c r="AI219" i="16"/>
  <c r="AJ219" i="16" s="1"/>
  <c r="AF219" i="16"/>
  <c r="AI218" i="16"/>
  <c r="AJ218" i="16" s="1"/>
  <c r="AF218" i="16"/>
  <c r="AI217" i="16"/>
  <c r="AJ217" i="16" s="1"/>
  <c r="AF217" i="16"/>
  <c r="AI216" i="16"/>
  <c r="AJ216" i="16" s="1"/>
  <c r="AF216" i="16"/>
  <c r="AI215" i="16"/>
  <c r="AJ215" i="16" s="1"/>
  <c r="AF215" i="16"/>
  <c r="AI214" i="16"/>
  <c r="AJ214" i="16" s="1"/>
  <c r="AF214" i="16"/>
  <c r="AI213" i="16"/>
  <c r="AJ213" i="16" s="1"/>
  <c r="AF213" i="16"/>
  <c r="AI212" i="16"/>
  <c r="AJ212" i="16" s="1"/>
  <c r="AF212" i="16"/>
  <c r="AI211" i="16"/>
  <c r="AJ211" i="16" s="1"/>
  <c r="AF211" i="16"/>
  <c r="AI210" i="16"/>
  <c r="AJ210" i="16" s="1"/>
  <c r="AF210" i="16"/>
  <c r="AI209" i="16"/>
  <c r="AJ209" i="16" s="1"/>
  <c r="AF209" i="16"/>
  <c r="AI208" i="16"/>
  <c r="AJ208" i="16" s="1"/>
  <c r="AF208" i="16"/>
  <c r="AI207" i="16"/>
  <c r="AJ207" i="16" s="1"/>
  <c r="AF207" i="16"/>
  <c r="AI206" i="16"/>
  <c r="AJ206" i="16" s="1"/>
  <c r="AF206" i="16"/>
  <c r="AI205" i="16"/>
  <c r="AJ205" i="16" s="1"/>
  <c r="AF205" i="16"/>
  <c r="AI204" i="16"/>
  <c r="AJ204" i="16" s="1"/>
  <c r="AF204" i="16"/>
  <c r="AI203" i="16"/>
  <c r="AJ203" i="16" s="1"/>
  <c r="AF203" i="16"/>
  <c r="AI202" i="16"/>
  <c r="AJ202" i="16" s="1"/>
  <c r="AF202" i="16"/>
  <c r="AI201" i="16"/>
  <c r="AJ201" i="16" s="1"/>
  <c r="AF201" i="16"/>
  <c r="AI200" i="16"/>
  <c r="AJ200" i="16" s="1"/>
  <c r="AF200" i="16"/>
  <c r="AI199" i="16"/>
  <c r="AJ199" i="16" s="1"/>
  <c r="AF199" i="16"/>
  <c r="AI198" i="16"/>
  <c r="AJ198" i="16" s="1"/>
  <c r="AF198" i="16"/>
  <c r="AI197" i="16"/>
  <c r="AJ197" i="16" s="1"/>
  <c r="AF197" i="16"/>
  <c r="AI196" i="16"/>
  <c r="AJ196" i="16" s="1"/>
  <c r="AF196" i="16"/>
  <c r="AI195" i="16"/>
  <c r="AJ195" i="16" s="1"/>
  <c r="AF195" i="16"/>
  <c r="AI194" i="16"/>
  <c r="AJ194" i="16" s="1"/>
  <c r="AF194" i="16"/>
  <c r="AI193" i="16"/>
  <c r="AJ193" i="16" s="1"/>
  <c r="AF193" i="16"/>
  <c r="AI192" i="16"/>
  <c r="AJ192" i="16" s="1"/>
  <c r="AF192" i="16"/>
  <c r="AI191" i="16"/>
  <c r="AJ191" i="16" s="1"/>
  <c r="AF191" i="16"/>
  <c r="AI190" i="16"/>
  <c r="AJ190" i="16" s="1"/>
  <c r="AF190" i="16"/>
  <c r="AI189" i="16"/>
  <c r="AJ189" i="16" s="1"/>
  <c r="AF189" i="16"/>
  <c r="AI188" i="16"/>
  <c r="AJ188" i="16" s="1"/>
  <c r="AF188" i="16"/>
  <c r="AI187" i="16"/>
  <c r="AJ187" i="16" s="1"/>
  <c r="AF187" i="16"/>
  <c r="AI186" i="16"/>
  <c r="AJ186" i="16" s="1"/>
  <c r="AF186" i="16"/>
  <c r="AI185" i="16"/>
  <c r="AJ185" i="16" s="1"/>
  <c r="AF185" i="16"/>
  <c r="AI184" i="16"/>
  <c r="AJ184" i="16" s="1"/>
  <c r="AF184" i="16"/>
  <c r="AI183" i="16"/>
  <c r="AJ183" i="16" s="1"/>
  <c r="AF183" i="16"/>
  <c r="AI182" i="16"/>
  <c r="AJ182" i="16" s="1"/>
  <c r="AF182" i="16"/>
  <c r="AI181" i="16"/>
  <c r="AJ181" i="16" s="1"/>
  <c r="AF181" i="16"/>
  <c r="AI180" i="16"/>
  <c r="AJ180" i="16" s="1"/>
  <c r="AF180" i="16"/>
  <c r="AI179" i="16"/>
  <c r="AJ179" i="16" s="1"/>
  <c r="AF179" i="16"/>
  <c r="AI178" i="16"/>
  <c r="AJ178" i="16" s="1"/>
  <c r="AF178" i="16"/>
  <c r="AI177" i="16"/>
  <c r="AJ177" i="16" s="1"/>
  <c r="AF177" i="16"/>
  <c r="AI176" i="16"/>
  <c r="AJ176" i="16" s="1"/>
  <c r="AF176" i="16"/>
  <c r="AI175" i="16"/>
  <c r="AJ175" i="16" s="1"/>
  <c r="AF175" i="16"/>
  <c r="AI174" i="16"/>
  <c r="AJ174" i="16" s="1"/>
  <c r="AF174" i="16"/>
  <c r="AI173" i="16"/>
  <c r="AJ173" i="16" s="1"/>
  <c r="AF173" i="16"/>
  <c r="AI172" i="16"/>
  <c r="AJ172" i="16" s="1"/>
  <c r="AF172" i="16"/>
  <c r="AI171" i="16"/>
  <c r="AJ171" i="16" s="1"/>
  <c r="AF171" i="16"/>
  <c r="AI170" i="16"/>
  <c r="AJ170" i="16" s="1"/>
  <c r="AF170" i="16"/>
  <c r="AI169" i="16"/>
  <c r="AJ169" i="16" s="1"/>
  <c r="AF169" i="16"/>
  <c r="AI168" i="16"/>
  <c r="AJ168" i="16" s="1"/>
  <c r="AF168" i="16"/>
  <c r="AI167" i="16"/>
  <c r="AJ167" i="16" s="1"/>
  <c r="AF167" i="16"/>
  <c r="AI166" i="16"/>
  <c r="AJ166" i="16" s="1"/>
  <c r="AF166" i="16"/>
  <c r="AI165" i="16"/>
  <c r="AJ165" i="16" s="1"/>
  <c r="AF165" i="16"/>
  <c r="AI164" i="16"/>
  <c r="AJ164" i="16" s="1"/>
  <c r="AF164" i="16"/>
  <c r="AI163" i="16"/>
  <c r="AJ163" i="16" s="1"/>
  <c r="AF163" i="16"/>
  <c r="AI162" i="16"/>
  <c r="AJ162" i="16" s="1"/>
  <c r="AF162" i="16"/>
  <c r="AI161" i="16"/>
  <c r="AJ161" i="16" s="1"/>
  <c r="AF161" i="16"/>
  <c r="AI160" i="16"/>
  <c r="AJ160" i="16" s="1"/>
  <c r="AF160" i="16"/>
  <c r="AI159" i="16"/>
  <c r="AJ159" i="16" s="1"/>
  <c r="AF159" i="16"/>
  <c r="AI158" i="16"/>
  <c r="AJ158" i="16" s="1"/>
  <c r="AF158" i="16"/>
  <c r="AI157" i="16"/>
  <c r="AJ157" i="16" s="1"/>
  <c r="AF157" i="16"/>
  <c r="AI156" i="16"/>
  <c r="AJ156" i="16" s="1"/>
  <c r="AF156" i="16"/>
  <c r="AI155" i="16"/>
  <c r="AJ155" i="16" s="1"/>
  <c r="AF155" i="16"/>
  <c r="AI154" i="16"/>
  <c r="AJ154" i="16" s="1"/>
  <c r="AF154" i="16"/>
  <c r="AI153" i="16"/>
  <c r="AJ153" i="16" s="1"/>
  <c r="AF153" i="16"/>
  <c r="AI152" i="16"/>
  <c r="AJ152" i="16" s="1"/>
  <c r="AF152" i="16"/>
  <c r="AI151" i="16"/>
  <c r="AJ151" i="16" s="1"/>
  <c r="AF151" i="16"/>
  <c r="AI150" i="16"/>
  <c r="AJ150" i="16" s="1"/>
  <c r="AF150" i="16"/>
  <c r="AI149" i="16"/>
  <c r="AJ149" i="16" s="1"/>
  <c r="AF149" i="16"/>
  <c r="AI148" i="16"/>
  <c r="AJ148" i="16" s="1"/>
  <c r="AF148" i="16"/>
  <c r="AI147" i="16"/>
  <c r="AJ147" i="16" s="1"/>
  <c r="AF147" i="16"/>
  <c r="AI146" i="16"/>
  <c r="AJ146" i="16" s="1"/>
  <c r="AF146" i="16"/>
  <c r="AI145" i="16"/>
  <c r="AJ145" i="16" s="1"/>
  <c r="AF145" i="16"/>
  <c r="AI144" i="16"/>
  <c r="AJ144" i="16" s="1"/>
  <c r="AF144" i="16"/>
  <c r="AI143" i="16"/>
  <c r="AJ143" i="16" s="1"/>
  <c r="AF143" i="16"/>
  <c r="AI142" i="16"/>
  <c r="AJ142" i="16" s="1"/>
  <c r="AF142" i="16"/>
  <c r="AI141" i="16"/>
  <c r="AJ141" i="16" s="1"/>
  <c r="AF141" i="16"/>
  <c r="AI140" i="16"/>
  <c r="AJ140" i="16" s="1"/>
  <c r="AF140" i="16"/>
  <c r="AI139" i="16"/>
  <c r="AJ139" i="16" s="1"/>
  <c r="AF139" i="16"/>
  <c r="AI138" i="16"/>
  <c r="AJ138" i="16" s="1"/>
  <c r="AF138" i="16"/>
  <c r="AI137" i="16"/>
  <c r="AJ137" i="16" s="1"/>
  <c r="AF137" i="16"/>
  <c r="AI136" i="16"/>
  <c r="AJ136" i="16" s="1"/>
  <c r="AF136" i="16"/>
  <c r="AI135" i="16"/>
  <c r="AJ135" i="16" s="1"/>
  <c r="AF135" i="16"/>
  <c r="AI134" i="16"/>
  <c r="AJ134" i="16" s="1"/>
  <c r="AF134" i="16"/>
  <c r="AI133" i="16"/>
  <c r="AJ133" i="16" s="1"/>
  <c r="AF133" i="16"/>
  <c r="AI132" i="16"/>
  <c r="AJ132" i="16" s="1"/>
  <c r="AF132" i="16"/>
  <c r="AI131" i="16"/>
  <c r="AJ131" i="16" s="1"/>
  <c r="AF131" i="16"/>
  <c r="AI130" i="16"/>
  <c r="AJ130" i="16" s="1"/>
  <c r="AF130" i="16"/>
  <c r="AI129" i="16"/>
  <c r="AJ129" i="16" s="1"/>
  <c r="AF129" i="16"/>
  <c r="AI128" i="16"/>
  <c r="AJ128" i="16" s="1"/>
  <c r="AF128" i="16"/>
  <c r="AI127" i="16"/>
  <c r="AJ127" i="16" s="1"/>
  <c r="AF127" i="16"/>
  <c r="AI126" i="16"/>
  <c r="AJ126" i="16" s="1"/>
  <c r="AF126" i="16"/>
  <c r="AI125" i="16"/>
  <c r="AJ125" i="16" s="1"/>
  <c r="AF125" i="16"/>
  <c r="AI124" i="16"/>
  <c r="AJ124" i="16" s="1"/>
  <c r="AF124" i="16"/>
  <c r="AI123" i="16"/>
  <c r="AJ123" i="16" s="1"/>
  <c r="AF123" i="16"/>
  <c r="AI122" i="16"/>
  <c r="AJ122" i="16" s="1"/>
  <c r="AF122" i="16"/>
  <c r="AI121" i="16"/>
  <c r="AJ121" i="16" s="1"/>
  <c r="AF121" i="16"/>
  <c r="AI120" i="16"/>
  <c r="AJ120" i="16" s="1"/>
  <c r="AF120" i="16"/>
  <c r="AI119" i="16"/>
  <c r="AJ119" i="16" s="1"/>
  <c r="AF119" i="16"/>
  <c r="AI118" i="16"/>
  <c r="AJ118" i="16" s="1"/>
  <c r="AF118" i="16"/>
  <c r="AI117" i="16"/>
  <c r="AJ117" i="16" s="1"/>
  <c r="AF117" i="16"/>
  <c r="AI116" i="16"/>
  <c r="AJ116" i="16" s="1"/>
  <c r="AF116" i="16"/>
  <c r="AI115" i="16"/>
  <c r="AJ115" i="16" s="1"/>
  <c r="AF115" i="16"/>
  <c r="AI114" i="16"/>
  <c r="AJ114" i="16" s="1"/>
  <c r="AF114" i="16"/>
  <c r="AI113" i="16"/>
  <c r="AJ113" i="16" s="1"/>
  <c r="AF113" i="16"/>
  <c r="AI112" i="16"/>
  <c r="AJ112" i="16" s="1"/>
  <c r="AF112" i="16"/>
  <c r="AI111" i="16"/>
  <c r="AJ111" i="16" s="1"/>
  <c r="AF111" i="16"/>
  <c r="AI110" i="16"/>
  <c r="AJ110" i="16" s="1"/>
  <c r="AF110" i="16"/>
  <c r="AI109" i="16"/>
  <c r="AJ109" i="16" s="1"/>
  <c r="AF109" i="16"/>
  <c r="AI108" i="16"/>
  <c r="AJ108" i="16" s="1"/>
  <c r="AF108" i="16"/>
  <c r="AI107" i="16"/>
  <c r="AJ107" i="16" s="1"/>
  <c r="AF107" i="16"/>
  <c r="AI106" i="16"/>
  <c r="AJ106" i="16" s="1"/>
  <c r="AF106" i="16"/>
  <c r="AI105" i="16"/>
  <c r="AJ105" i="16" s="1"/>
  <c r="AF105" i="16"/>
  <c r="AI104" i="16"/>
  <c r="AJ104" i="16" s="1"/>
  <c r="AF104" i="16"/>
  <c r="AI103" i="16"/>
  <c r="AJ103" i="16" s="1"/>
  <c r="AF103" i="16"/>
  <c r="AI102" i="16"/>
  <c r="AJ102" i="16" s="1"/>
  <c r="AF102" i="16"/>
  <c r="AI101" i="16"/>
  <c r="AJ101" i="16" s="1"/>
  <c r="AF101" i="16"/>
  <c r="AI100" i="16"/>
  <c r="AJ100" i="16" s="1"/>
  <c r="AF100" i="16"/>
  <c r="AI99" i="16"/>
  <c r="AJ99" i="16" s="1"/>
  <c r="AF99" i="16"/>
  <c r="AI98" i="16"/>
  <c r="AJ98" i="16" s="1"/>
  <c r="AF98" i="16"/>
  <c r="AI97" i="16"/>
  <c r="AJ97" i="16" s="1"/>
  <c r="AF97" i="16"/>
  <c r="AI96" i="16"/>
  <c r="AJ96" i="16" s="1"/>
  <c r="AF96" i="16"/>
  <c r="AI95" i="16"/>
  <c r="AJ95" i="16" s="1"/>
  <c r="AF95" i="16"/>
  <c r="AI94" i="16"/>
  <c r="AJ94" i="16" s="1"/>
  <c r="AF94" i="16"/>
  <c r="AI93" i="16"/>
  <c r="AJ93" i="16" s="1"/>
  <c r="AF93" i="16"/>
  <c r="AI91" i="16"/>
  <c r="AJ91" i="16" s="1"/>
  <c r="AF91" i="16"/>
  <c r="AI90" i="16"/>
  <c r="AJ90" i="16" s="1"/>
  <c r="AF90" i="16"/>
  <c r="AI89" i="16"/>
  <c r="AJ89" i="16" s="1"/>
  <c r="AF89" i="16"/>
  <c r="AI88" i="16"/>
  <c r="AJ88" i="16" s="1"/>
  <c r="AF88" i="16"/>
  <c r="AI87" i="16"/>
  <c r="AJ87" i="16" s="1"/>
  <c r="AF87" i="16"/>
  <c r="AI86" i="16"/>
  <c r="AJ86" i="16" s="1"/>
  <c r="AF86" i="16"/>
  <c r="AI85" i="16"/>
  <c r="AJ85" i="16" s="1"/>
  <c r="AF85" i="16"/>
  <c r="AI84" i="16"/>
  <c r="AJ84" i="16" s="1"/>
  <c r="AF84" i="16"/>
  <c r="AI83" i="16"/>
  <c r="AJ83" i="16" s="1"/>
  <c r="AF83" i="16"/>
  <c r="AI82" i="16"/>
  <c r="AJ82" i="16" s="1"/>
  <c r="AF82" i="16"/>
  <c r="AI81" i="16"/>
  <c r="AJ81" i="16" s="1"/>
  <c r="AF81" i="16"/>
  <c r="AI80" i="16"/>
  <c r="AJ80" i="16" s="1"/>
  <c r="AF80" i="16"/>
  <c r="AI79" i="16"/>
  <c r="AJ79" i="16" s="1"/>
  <c r="AF79" i="16"/>
  <c r="AI78" i="16"/>
  <c r="AJ78" i="16" s="1"/>
  <c r="AF78" i="16"/>
  <c r="AI77" i="16"/>
  <c r="AJ77" i="16" s="1"/>
  <c r="AF77" i="16"/>
  <c r="AI76" i="16"/>
  <c r="AJ76" i="16" s="1"/>
  <c r="AF76" i="16"/>
  <c r="AI75" i="16"/>
  <c r="AJ75" i="16" s="1"/>
  <c r="AF75" i="16"/>
  <c r="AI74" i="16"/>
  <c r="AJ74" i="16" s="1"/>
  <c r="AF74" i="16"/>
  <c r="AI73" i="16"/>
  <c r="AJ73" i="16" s="1"/>
  <c r="AF73" i="16"/>
  <c r="AI72" i="16"/>
  <c r="AJ72" i="16" s="1"/>
  <c r="AF72" i="16"/>
  <c r="AI71" i="16"/>
  <c r="AJ71" i="16" s="1"/>
  <c r="AF71" i="16"/>
  <c r="AI70" i="16"/>
  <c r="AJ70" i="16" s="1"/>
  <c r="AF70" i="16"/>
  <c r="AI69" i="16"/>
  <c r="AJ69" i="16" s="1"/>
  <c r="AF69" i="16"/>
  <c r="AI68" i="16"/>
  <c r="AJ68" i="16" s="1"/>
  <c r="AF68" i="16"/>
  <c r="AI67" i="16"/>
  <c r="AJ67" i="16" s="1"/>
  <c r="AF67" i="16"/>
  <c r="AI66" i="16"/>
  <c r="AJ66" i="16" s="1"/>
  <c r="AF66" i="16"/>
  <c r="AI65" i="16"/>
  <c r="AJ65" i="16" s="1"/>
  <c r="AF65" i="16"/>
  <c r="AI64" i="16"/>
  <c r="AJ64" i="16" s="1"/>
  <c r="AF64" i="16"/>
  <c r="AI63" i="16"/>
  <c r="AJ63" i="16" s="1"/>
  <c r="AF63" i="16"/>
  <c r="AI62" i="16"/>
  <c r="AJ62" i="16" s="1"/>
  <c r="AF62" i="16"/>
  <c r="AI61" i="16"/>
  <c r="AJ61" i="16" s="1"/>
  <c r="AF61" i="16"/>
  <c r="AI60" i="16"/>
  <c r="AJ60" i="16" s="1"/>
  <c r="AF60" i="16"/>
  <c r="AI59" i="16"/>
  <c r="AJ59" i="16" s="1"/>
  <c r="AF59" i="16"/>
  <c r="AI58" i="16"/>
  <c r="AJ58" i="16" s="1"/>
  <c r="AF58" i="16"/>
  <c r="AI57" i="16"/>
  <c r="AJ57" i="16" s="1"/>
  <c r="AF57" i="16"/>
  <c r="AI56" i="16"/>
  <c r="AJ56" i="16" s="1"/>
  <c r="AF56" i="16"/>
  <c r="CA55" i="16"/>
  <c r="AI55" i="16"/>
  <c r="AJ55" i="16" s="1"/>
  <c r="AF55" i="16"/>
  <c r="AI54" i="16"/>
  <c r="AJ54" i="16" s="1"/>
  <c r="AF54" i="16"/>
  <c r="AI53" i="16"/>
  <c r="AJ53" i="16" s="1"/>
  <c r="AF53" i="16"/>
  <c r="AI52" i="16"/>
  <c r="AJ52" i="16" s="1"/>
  <c r="AF52" i="16"/>
  <c r="AI51" i="16"/>
  <c r="AJ51" i="16" s="1"/>
  <c r="AF51" i="16"/>
  <c r="AI50" i="16"/>
  <c r="AJ50" i="16" s="1"/>
  <c r="AF50" i="16"/>
  <c r="AI49" i="16"/>
  <c r="AJ49" i="16" s="1"/>
  <c r="AF49" i="16"/>
  <c r="AI48" i="16"/>
  <c r="AJ48" i="16" s="1"/>
  <c r="AF48" i="16"/>
  <c r="AI47" i="16"/>
  <c r="AJ47" i="16" s="1"/>
  <c r="AF47" i="16"/>
  <c r="AI46" i="16"/>
  <c r="AJ46" i="16" s="1"/>
  <c r="AF46" i="16"/>
  <c r="AI45" i="16"/>
  <c r="AJ45" i="16" s="1"/>
  <c r="AF45" i="16"/>
  <c r="AI44" i="16"/>
  <c r="AJ44" i="16" s="1"/>
  <c r="AF44" i="16"/>
  <c r="AI43" i="16"/>
  <c r="AJ43" i="16" s="1"/>
  <c r="AF43" i="16"/>
  <c r="R43" i="16"/>
  <c r="AI42" i="16"/>
  <c r="AJ42" i="16" s="1"/>
  <c r="AF42" i="16"/>
  <c r="AI41" i="16"/>
  <c r="AJ41" i="16" s="1"/>
  <c r="AF41" i="16"/>
  <c r="AI40" i="16"/>
  <c r="AJ40" i="16" s="1"/>
  <c r="AF40" i="16"/>
  <c r="AI39" i="16"/>
  <c r="AJ39" i="16" s="1"/>
  <c r="AF39" i="16"/>
  <c r="AI38" i="16"/>
  <c r="AJ38" i="16" s="1"/>
  <c r="AF38" i="16"/>
  <c r="AI37" i="16"/>
  <c r="AJ37" i="16" s="1"/>
  <c r="AF37" i="16"/>
  <c r="AI36" i="16"/>
  <c r="AJ36" i="16" s="1"/>
  <c r="AF36" i="16"/>
  <c r="AI35" i="16"/>
  <c r="AJ35" i="16" s="1"/>
  <c r="AF35" i="16"/>
  <c r="AI34" i="16"/>
  <c r="AJ34" i="16" s="1"/>
  <c r="AF34" i="16"/>
  <c r="AI33" i="16"/>
  <c r="AJ33" i="16" s="1"/>
  <c r="AF33" i="16"/>
  <c r="AI32" i="16"/>
  <c r="AJ32" i="16" s="1"/>
  <c r="AF32" i="16"/>
  <c r="AI31" i="16"/>
  <c r="AJ31" i="16" s="1"/>
  <c r="AF31" i="16"/>
  <c r="AI30" i="16"/>
  <c r="AJ30" i="16" s="1"/>
  <c r="AF30" i="16"/>
  <c r="AI29" i="16"/>
  <c r="AJ29" i="16" s="1"/>
  <c r="AF29" i="16"/>
  <c r="AI28" i="16"/>
  <c r="AJ28" i="16" s="1"/>
  <c r="AF28" i="16"/>
  <c r="AI27" i="16"/>
  <c r="AJ27" i="16" s="1"/>
  <c r="AF27" i="16"/>
  <c r="AI26" i="16"/>
  <c r="AJ26" i="16" s="1"/>
  <c r="AF26" i="16"/>
  <c r="AI25" i="16"/>
  <c r="AJ25" i="16" s="1"/>
  <c r="AF25" i="16"/>
  <c r="AI24" i="16"/>
  <c r="AJ24" i="16" s="1"/>
  <c r="AF24" i="16"/>
  <c r="AI23" i="16"/>
  <c r="AJ23" i="16" s="1"/>
  <c r="AF23" i="16"/>
  <c r="AI22" i="16"/>
  <c r="AJ22" i="16" s="1"/>
  <c r="AF22" i="16"/>
  <c r="AI21" i="16"/>
  <c r="AJ21" i="16" s="1"/>
  <c r="AF21" i="16"/>
  <c r="AI20" i="16"/>
  <c r="AJ20" i="16" s="1"/>
  <c r="AF20" i="16"/>
  <c r="AI19" i="16"/>
  <c r="AJ19" i="16" s="1"/>
  <c r="AF19" i="16"/>
  <c r="AI18" i="16"/>
  <c r="AJ18" i="16" s="1"/>
  <c r="AF18" i="16"/>
  <c r="AI17" i="16"/>
  <c r="AJ17" i="16" s="1"/>
  <c r="AF17" i="16"/>
  <c r="AI16" i="16"/>
  <c r="AJ16" i="16" s="1"/>
  <c r="AF16" i="16"/>
  <c r="AI15" i="16"/>
  <c r="AJ15" i="16" s="1"/>
  <c r="AF15" i="16"/>
  <c r="AI14" i="16"/>
  <c r="AJ14" i="16" s="1"/>
  <c r="AF14" i="16"/>
  <c r="AI13" i="16"/>
  <c r="AJ13" i="16" s="1"/>
  <c r="AF13" i="16"/>
  <c r="AI12" i="16"/>
  <c r="AJ12" i="16" s="1"/>
  <c r="AF12" i="16"/>
  <c r="AI11" i="16"/>
  <c r="AJ11" i="16" s="1"/>
  <c r="AF11" i="16"/>
  <c r="AI10" i="16"/>
  <c r="AJ10" i="16" s="1"/>
  <c r="AF10" i="16"/>
  <c r="AI9" i="16"/>
  <c r="AJ9" i="16" s="1"/>
  <c r="AF9" i="16"/>
  <c r="AI8" i="16"/>
  <c r="AJ8" i="16" s="1"/>
  <c r="AF8" i="16"/>
  <c r="AH7" i="16"/>
  <c r="AI7" i="16" s="1"/>
  <c r="AJ7" i="16" s="1"/>
  <c r="AF7" i="16"/>
  <c r="AH6" i="16"/>
  <c r="AI6" i="16" s="1"/>
  <c r="AJ6" i="16" s="1"/>
  <c r="AF6" i="16"/>
  <c r="AI5" i="16"/>
  <c r="AJ5" i="16" s="1"/>
  <c r="AF5" i="16"/>
  <c r="AI4" i="16"/>
  <c r="AJ4" i="16" s="1"/>
  <c r="AF4" i="16"/>
  <c r="AI3" i="16"/>
  <c r="AJ3" i="16" s="1"/>
  <c r="AF3" i="16"/>
  <c r="B1" i="16"/>
  <c r="BF45" i="1"/>
  <c r="AU465" i="5"/>
  <c r="AV465" i="5"/>
  <c r="AU464" i="5"/>
  <c r="AV464" i="5"/>
  <c r="AU463" i="5"/>
  <c r="AV463" i="5"/>
  <c r="AU462" i="5"/>
  <c r="AV462" i="5"/>
  <c r="AU461" i="5"/>
  <c r="AV461" i="5"/>
  <c r="AU460" i="5"/>
  <c r="AV460" i="5"/>
  <c r="AU459" i="5"/>
  <c r="AV459" i="5"/>
  <c r="AU458" i="5"/>
  <c r="AV458" i="5"/>
  <c r="AU457" i="5"/>
  <c r="AV457" i="5"/>
  <c r="AU456" i="5"/>
  <c r="AV456" i="5"/>
  <c r="AU455" i="5"/>
  <c r="AV455" i="5"/>
  <c r="AU454" i="5"/>
  <c r="AV454" i="5"/>
  <c r="AU453" i="5"/>
  <c r="AV453" i="5"/>
  <c r="AU452" i="5"/>
  <c r="AV452" i="5"/>
  <c r="AU451" i="5"/>
  <c r="AV451" i="5"/>
  <c r="AU450" i="5"/>
  <c r="AV450" i="5"/>
  <c r="AU449" i="5"/>
  <c r="AV449" i="5"/>
  <c r="AU448" i="5"/>
  <c r="AV448" i="5"/>
  <c r="AU447" i="5"/>
  <c r="AV447" i="5"/>
  <c r="AU446" i="5"/>
  <c r="AV446" i="5"/>
  <c r="AU445" i="5"/>
  <c r="AV445" i="5"/>
  <c r="AU444" i="5"/>
  <c r="AV444" i="5"/>
  <c r="AU443" i="5"/>
  <c r="AV443" i="5"/>
  <c r="AU442" i="5"/>
  <c r="AV442" i="5"/>
  <c r="AU441" i="5"/>
  <c r="AV441" i="5"/>
  <c r="AU440" i="5"/>
  <c r="AV440" i="5"/>
  <c r="AU439" i="5"/>
  <c r="AV439" i="5"/>
  <c r="AU438" i="5"/>
  <c r="AV438" i="5"/>
  <c r="AU437" i="5"/>
  <c r="AV437" i="5"/>
  <c r="AU436" i="5"/>
  <c r="AV436" i="5"/>
  <c r="AU435" i="5"/>
  <c r="AV435" i="5"/>
  <c r="AU434" i="5"/>
  <c r="AV434" i="5"/>
  <c r="AU433" i="5"/>
  <c r="AV433" i="5"/>
  <c r="AU432" i="5"/>
  <c r="AV432" i="5"/>
  <c r="AU431" i="5"/>
  <c r="AV431" i="5"/>
  <c r="AU430" i="5"/>
  <c r="AV430" i="5"/>
  <c r="AU429" i="5"/>
  <c r="AV429" i="5"/>
  <c r="AU428" i="5"/>
  <c r="AV428" i="5"/>
  <c r="AU427" i="5"/>
  <c r="AV427" i="5"/>
  <c r="AU426" i="5"/>
  <c r="AV426" i="5"/>
  <c r="AU425" i="5"/>
  <c r="AV425" i="5"/>
  <c r="AU424" i="5"/>
  <c r="AV424" i="5"/>
  <c r="AU423" i="5"/>
  <c r="AV423" i="5"/>
  <c r="AU422" i="5"/>
  <c r="AV422" i="5"/>
  <c r="AU421" i="5"/>
  <c r="AV421" i="5"/>
  <c r="AU420" i="5"/>
  <c r="AV420" i="5"/>
  <c r="AU419" i="5"/>
  <c r="AV419" i="5"/>
  <c r="AU418" i="5"/>
  <c r="AV418" i="5"/>
  <c r="AU417" i="5"/>
  <c r="AV417" i="5"/>
  <c r="AU416" i="5"/>
  <c r="AV416" i="5"/>
  <c r="AU415" i="5"/>
  <c r="AV415" i="5"/>
  <c r="AU414" i="5"/>
  <c r="AV414" i="5"/>
  <c r="AU413" i="5"/>
  <c r="AV413" i="5"/>
  <c r="AU412" i="5"/>
  <c r="AV412" i="5"/>
  <c r="AU411" i="5"/>
  <c r="AV411" i="5"/>
  <c r="AU410" i="5"/>
  <c r="AV410" i="5"/>
  <c r="AU409" i="5"/>
  <c r="AV409" i="5"/>
  <c r="AU408" i="5"/>
  <c r="AV408" i="5"/>
  <c r="AU407" i="5"/>
  <c r="AV407" i="5"/>
  <c r="AU406" i="5"/>
  <c r="AV406" i="5"/>
  <c r="AU405" i="5"/>
  <c r="AV405" i="5"/>
  <c r="AU404" i="5"/>
  <c r="AV404" i="5"/>
  <c r="AU403" i="5"/>
  <c r="AV403" i="5"/>
  <c r="AU402" i="5"/>
  <c r="AV402" i="5"/>
  <c r="AU401" i="5"/>
  <c r="AV401" i="5"/>
  <c r="AU400" i="5"/>
  <c r="AV400" i="5"/>
  <c r="AU399" i="5"/>
  <c r="AV399" i="5"/>
  <c r="AU398" i="5"/>
  <c r="AV398" i="5"/>
  <c r="AU397" i="5"/>
  <c r="AV397" i="5"/>
  <c r="AU396" i="5"/>
  <c r="AV396" i="5"/>
  <c r="AU395" i="5"/>
  <c r="AV395" i="5"/>
  <c r="AU394" i="5"/>
  <c r="AV394" i="5"/>
  <c r="AU393" i="5"/>
  <c r="AV393" i="5"/>
  <c r="AU392" i="5"/>
  <c r="AV392" i="5"/>
  <c r="AU391" i="5"/>
  <c r="AV391" i="5"/>
  <c r="AU390" i="5"/>
  <c r="AV390" i="5"/>
  <c r="AU389" i="5"/>
  <c r="AV389" i="5"/>
  <c r="AU388" i="5"/>
  <c r="AV388" i="5"/>
  <c r="AU387" i="5"/>
  <c r="AV387" i="5"/>
  <c r="AU386" i="5"/>
  <c r="AV386" i="5"/>
  <c r="AU385" i="5"/>
  <c r="AV385" i="5"/>
  <c r="AU384" i="5"/>
  <c r="AV384" i="5"/>
  <c r="AU383" i="5"/>
  <c r="AV383" i="5"/>
  <c r="AU382" i="5"/>
  <c r="AV382" i="5"/>
  <c r="AU381" i="5"/>
  <c r="AV381" i="5"/>
  <c r="AU380" i="5"/>
  <c r="AV380" i="5"/>
  <c r="AU379" i="5"/>
  <c r="AV379" i="5"/>
  <c r="AU378" i="5"/>
  <c r="AV378" i="5"/>
  <c r="AU377" i="5"/>
  <c r="AV377" i="5"/>
  <c r="AU376" i="5"/>
  <c r="AV376" i="5"/>
  <c r="AU375" i="5"/>
  <c r="AV375" i="5"/>
  <c r="AU374" i="5"/>
  <c r="AV374" i="5"/>
  <c r="AU373" i="5"/>
  <c r="AV373" i="5"/>
  <c r="AU372" i="5"/>
  <c r="AV372" i="5"/>
  <c r="AU371" i="5"/>
  <c r="AV371" i="5"/>
  <c r="AU370" i="5"/>
  <c r="AV370" i="5"/>
  <c r="AU369" i="5"/>
  <c r="AV369" i="5"/>
  <c r="AU368" i="5"/>
  <c r="AV368" i="5"/>
  <c r="AU367" i="5"/>
  <c r="AV367" i="5"/>
  <c r="AU366" i="5"/>
  <c r="AV366" i="5"/>
  <c r="AU365" i="5"/>
  <c r="AV365" i="5"/>
  <c r="AU364" i="5"/>
  <c r="AV364" i="5"/>
  <c r="AU363" i="5"/>
  <c r="AV363" i="5"/>
  <c r="AU362" i="5"/>
  <c r="AV362" i="5"/>
  <c r="AU361" i="5"/>
  <c r="AV361" i="5"/>
  <c r="AU360" i="5"/>
  <c r="AV360" i="5"/>
  <c r="AU359" i="5"/>
  <c r="AV359" i="5"/>
  <c r="AU358" i="5"/>
  <c r="AV358" i="5"/>
  <c r="AU357" i="5"/>
  <c r="AV357" i="5"/>
  <c r="AU356" i="5"/>
  <c r="AV356" i="5"/>
  <c r="AU355" i="5"/>
  <c r="AV355" i="5"/>
  <c r="AU354" i="5"/>
  <c r="AV354" i="5"/>
  <c r="AU353" i="5"/>
  <c r="AV353" i="5"/>
  <c r="AQ352" i="5"/>
  <c r="AU352" i="5"/>
  <c r="AV352" i="5"/>
  <c r="AQ351" i="5"/>
  <c r="AU351" i="5"/>
  <c r="AV351" i="5"/>
  <c r="AQ350" i="5"/>
  <c r="AU350" i="5"/>
  <c r="AV350" i="5"/>
  <c r="AQ349" i="5"/>
  <c r="AU349" i="5"/>
  <c r="AV349" i="5"/>
  <c r="AQ348" i="5"/>
  <c r="AU348" i="5"/>
  <c r="AV348" i="5"/>
  <c r="AQ347" i="5"/>
  <c r="AU347" i="5"/>
  <c r="AV347" i="5"/>
  <c r="AQ346" i="5"/>
  <c r="AU346" i="5"/>
  <c r="AV346" i="5"/>
  <c r="AQ345" i="5"/>
  <c r="AU345" i="5"/>
  <c r="AV345" i="5"/>
  <c r="AQ344" i="5"/>
  <c r="AU344" i="5"/>
  <c r="AV344" i="5"/>
  <c r="AU343" i="5"/>
  <c r="AV343" i="5"/>
  <c r="AQ342" i="5"/>
  <c r="AU342" i="5"/>
  <c r="AV342" i="5"/>
  <c r="AU341" i="5"/>
  <c r="AV341" i="5"/>
  <c r="AU340" i="5"/>
  <c r="AV340" i="5"/>
  <c r="AU339" i="5"/>
  <c r="AV339" i="5"/>
  <c r="AU338" i="5"/>
  <c r="AV338" i="5"/>
  <c r="AU337" i="5"/>
  <c r="AV337" i="5"/>
  <c r="AU336" i="5"/>
  <c r="AV336" i="5"/>
  <c r="AU335" i="5"/>
  <c r="AV335" i="5"/>
  <c r="AU334" i="5"/>
  <c r="AV334" i="5"/>
  <c r="AU333" i="5"/>
  <c r="AV333" i="5"/>
  <c r="AU332" i="5"/>
  <c r="AV332" i="5"/>
  <c r="AU331" i="5"/>
  <c r="AV331" i="5"/>
  <c r="AU330" i="5"/>
  <c r="AV330" i="5"/>
  <c r="AU329" i="5"/>
  <c r="AV329" i="5"/>
  <c r="AU328" i="5"/>
  <c r="AV328" i="5"/>
  <c r="AU327" i="5"/>
  <c r="AV327" i="5"/>
  <c r="AU326" i="5"/>
  <c r="AV326" i="5"/>
  <c r="AU325" i="5"/>
  <c r="AV325" i="5"/>
  <c r="AU324" i="5"/>
  <c r="AV324" i="5"/>
  <c r="AU323" i="5"/>
  <c r="AV323" i="5"/>
  <c r="AU322" i="5"/>
  <c r="AV322" i="5"/>
  <c r="AQ321" i="5"/>
  <c r="AU321" i="5"/>
  <c r="AV321" i="5"/>
  <c r="AQ320" i="5"/>
  <c r="AU320" i="5"/>
  <c r="AV320" i="5"/>
  <c r="AU319" i="5"/>
  <c r="AV319" i="5"/>
  <c r="AU318" i="5"/>
  <c r="AV318" i="5"/>
  <c r="AU317" i="5"/>
  <c r="AV317" i="5"/>
  <c r="AU316" i="5"/>
  <c r="AV316" i="5"/>
  <c r="AU315" i="5"/>
  <c r="AV315" i="5"/>
  <c r="AU314" i="5"/>
  <c r="AV314" i="5"/>
  <c r="AU313" i="5"/>
  <c r="AV313" i="5"/>
  <c r="AU312" i="5"/>
  <c r="AV312" i="5"/>
  <c r="AU311" i="5"/>
  <c r="AV311" i="5"/>
  <c r="AU310" i="5"/>
  <c r="AV310" i="5"/>
  <c r="AU309" i="5"/>
  <c r="AV309" i="5"/>
  <c r="AQ308" i="5"/>
  <c r="AU308" i="5"/>
  <c r="AV308" i="5"/>
  <c r="AU307" i="5"/>
  <c r="AV307" i="5"/>
  <c r="AU306" i="5"/>
  <c r="AV306" i="5"/>
  <c r="AQ305" i="5"/>
  <c r="AU305" i="5"/>
  <c r="AV305" i="5"/>
  <c r="AU304" i="5"/>
  <c r="AV304" i="5"/>
  <c r="AU303" i="5"/>
  <c r="AV303" i="5"/>
  <c r="AU302" i="5"/>
  <c r="AV302" i="5"/>
  <c r="AQ301" i="5"/>
  <c r="AU301" i="5"/>
  <c r="AV301" i="5"/>
  <c r="AU300" i="5"/>
  <c r="AV300" i="5"/>
  <c r="AU299" i="5"/>
  <c r="AV299" i="5"/>
  <c r="AU298" i="5"/>
  <c r="AV298" i="5"/>
  <c r="AU297" i="5"/>
  <c r="AV297" i="5"/>
  <c r="AQ296" i="5"/>
  <c r="AU296" i="5"/>
  <c r="AV296" i="5"/>
  <c r="AU295" i="5"/>
  <c r="AV295" i="5"/>
  <c r="AU294" i="5"/>
  <c r="AV294" i="5"/>
  <c r="AU293" i="5"/>
  <c r="AV293" i="5"/>
  <c r="AU292" i="5"/>
  <c r="AV292" i="5"/>
  <c r="AU291" i="5"/>
  <c r="AV291" i="5"/>
  <c r="AU290" i="5"/>
  <c r="AV290" i="5"/>
  <c r="AU289" i="5"/>
  <c r="AV289" i="5"/>
  <c r="AU288" i="5"/>
  <c r="AV288" i="5"/>
  <c r="AU287" i="5"/>
  <c r="AV287" i="5"/>
  <c r="AU286" i="5"/>
  <c r="AV286" i="5"/>
  <c r="AU285" i="5"/>
  <c r="AV285" i="5"/>
  <c r="AU284" i="5"/>
  <c r="AV284" i="5"/>
  <c r="AU283" i="5"/>
  <c r="AV283" i="5"/>
  <c r="AU282" i="5"/>
  <c r="AV282" i="5"/>
  <c r="AU281" i="5"/>
  <c r="AV281" i="5"/>
  <c r="AU280" i="5"/>
  <c r="AV280" i="5"/>
  <c r="AU279" i="5"/>
  <c r="AV279" i="5"/>
  <c r="AU278" i="5"/>
  <c r="AV278" i="5"/>
  <c r="AU277" i="5"/>
  <c r="AV277" i="5"/>
  <c r="AU276" i="5"/>
  <c r="AV276" i="5"/>
  <c r="AU275" i="5"/>
  <c r="AV275" i="5"/>
  <c r="AU274" i="5"/>
  <c r="AV274" i="5"/>
  <c r="AU273" i="5"/>
  <c r="AV273" i="5"/>
  <c r="AU272" i="5"/>
  <c r="AV272" i="5"/>
  <c r="AU271" i="5"/>
  <c r="AV271" i="5"/>
  <c r="AU270" i="5"/>
  <c r="AV270" i="5"/>
  <c r="AU269" i="5"/>
  <c r="AV269" i="5"/>
  <c r="AU268" i="5"/>
  <c r="AV268" i="5"/>
  <c r="AU267" i="5"/>
  <c r="AV267" i="5"/>
  <c r="AU266" i="5"/>
  <c r="AV266" i="5"/>
  <c r="AU265" i="5"/>
  <c r="AV265" i="5"/>
  <c r="AU264" i="5"/>
  <c r="AV264" i="5"/>
  <c r="AU263" i="5"/>
  <c r="AV263" i="5"/>
  <c r="AU262" i="5"/>
  <c r="AV262" i="5"/>
  <c r="AU261" i="5"/>
  <c r="AV261" i="5"/>
  <c r="AU260" i="5"/>
  <c r="AV260" i="5"/>
  <c r="AU259" i="5"/>
  <c r="AV259" i="5"/>
  <c r="AU258" i="5"/>
  <c r="AV258" i="5"/>
  <c r="AU257" i="5"/>
  <c r="AV257" i="5"/>
  <c r="AU256" i="5"/>
  <c r="AV256" i="5"/>
  <c r="AU255" i="5"/>
  <c r="AV255" i="5"/>
  <c r="AU254" i="5"/>
  <c r="AV254" i="5"/>
  <c r="AU253" i="5"/>
  <c r="AV253" i="5"/>
  <c r="AU252" i="5"/>
  <c r="AV252" i="5"/>
  <c r="AU251" i="5"/>
  <c r="AV251" i="5"/>
  <c r="AU250" i="5"/>
  <c r="AV250" i="5"/>
  <c r="AU249" i="5"/>
  <c r="AV249" i="5"/>
  <c r="AU248" i="5"/>
  <c r="AV248" i="5"/>
  <c r="AU247" i="5"/>
  <c r="AV247" i="5"/>
  <c r="AU246" i="5"/>
  <c r="AV246" i="5"/>
  <c r="AU245" i="5"/>
  <c r="AV245" i="5"/>
  <c r="AU244" i="5"/>
  <c r="AV244" i="5"/>
  <c r="AU243" i="5"/>
  <c r="AV243" i="5"/>
  <c r="AU242" i="5"/>
  <c r="AV242" i="5"/>
  <c r="AU241" i="5"/>
  <c r="AV241" i="5"/>
  <c r="AU240" i="5"/>
  <c r="AV240" i="5"/>
  <c r="AU239" i="5"/>
  <c r="AV239" i="5"/>
  <c r="AU238" i="5"/>
  <c r="AV238" i="5"/>
  <c r="AU237" i="5"/>
  <c r="AV237" i="5"/>
  <c r="AU236" i="5"/>
  <c r="AV236" i="5"/>
  <c r="AU235" i="5"/>
  <c r="AV235" i="5"/>
  <c r="AU234" i="5"/>
  <c r="AV234" i="5"/>
  <c r="AU233" i="5"/>
  <c r="AV233" i="5"/>
  <c r="AU232" i="5"/>
  <c r="AV232" i="5"/>
  <c r="AU231" i="5"/>
  <c r="AV231" i="5"/>
  <c r="AU230" i="5"/>
  <c r="AV230" i="5"/>
  <c r="AU229" i="5"/>
  <c r="AV229" i="5"/>
  <c r="AU228" i="5"/>
  <c r="AV228" i="5"/>
  <c r="AU227" i="5"/>
  <c r="AV227" i="5"/>
  <c r="AU226" i="5"/>
  <c r="AV226" i="5"/>
  <c r="AU225" i="5"/>
  <c r="AV225" i="5"/>
  <c r="AU224" i="5"/>
  <c r="AV224" i="5"/>
  <c r="AU223" i="5"/>
  <c r="AV223" i="5"/>
  <c r="AU222" i="5"/>
  <c r="AV222" i="5"/>
  <c r="AU221" i="5"/>
  <c r="AV221" i="5"/>
  <c r="AU220" i="5"/>
  <c r="AV220" i="5"/>
  <c r="AU219" i="5"/>
  <c r="AV219" i="5"/>
  <c r="AU218" i="5"/>
  <c r="AV218" i="5"/>
  <c r="AU217" i="5"/>
  <c r="AV217" i="5"/>
  <c r="AU216" i="5"/>
  <c r="AV216" i="5"/>
  <c r="AU215" i="5"/>
  <c r="AV215" i="5"/>
  <c r="AU214" i="5"/>
  <c r="AV214" i="5"/>
  <c r="AU213" i="5"/>
  <c r="AV213" i="5"/>
  <c r="AU212" i="5"/>
  <c r="AV212" i="5"/>
  <c r="AU211" i="5"/>
  <c r="AV211" i="5"/>
  <c r="AU210" i="5"/>
  <c r="AV210" i="5"/>
  <c r="AU209" i="5"/>
  <c r="AV209" i="5"/>
  <c r="AU208" i="5"/>
  <c r="AV208" i="5"/>
  <c r="AU207" i="5"/>
  <c r="AV207" i="5"/>
  <c r="AU206" i="5"/>
  <c r="AV206" i="5"/>
  <c r="AU205" i="5"/>
  <c r="AV205" i="5"/>
  <c r="AU204" i="5"/>
  <c r="AV204" i="5"/>
  <c r="AU203" i="5"/>
  <c r="AV203" i="5"/>
  <c r="AU202" i="5"/>
  <c r="AV202" i="5"/>
  <c r="AU201" i="5"/>
  <c r="AV201" i="5"/>
  <c r="AU200" i="5"/>
  <c r="AV200" i="5"/>
  <c r="AU199" i="5"/>
  <c r="AV199" i="5"/>
  <c r="AU198" i="5"/>
  <c r="AV198" i="5"/>
  <c r="AU197" i="5"/>
  <c r="AV197" i="5"/>
  <c r="AU196" i="5"/>
  <c r="AV196" i="5"/>
  <c r="AU195" i="5"/>
  <c r="AV195" i="5"/>
  <c r="AU194" i="5"/>
  <c r="AV194" i="5"/>
  <c r="AU193" i="5"/>
  <c r="AV193" i="5"/>
  <c r="AU192" i="5"/>
  <c r="AV192" i="5"/>
  <c r="AU191" i="5"/>
  <c r="AV191" i="5"/>
  <c r="AU190" i="5"/>
  <c r="AV190" i="5"/>
  <c r="AU189" i="5"/>
  <c r="AV189" i="5"/>
  <c r="AU188" i="5"/>
  <c r="AV188" i="5"/>
  <c r="AU187" i="5"/>
  <c r="AV187" i="5"/>
  <c r="AU186" i="5"/>
  <c r="AV186" i="5"/>
  <c r="AU185" i="5"/>
  <c r="AV185" i="5"/>
  <c r="AU184" i="5"/>
  <c r="AV184" i="5"/>
  <c r="AU183" i="5"/>
  <c r="AV183" i="5"/>
  <c r="AU182" i="5"/>
  <c r="AV182" i="5"/>
  <c r="AU181" i="5"/>
  <c r="AV181" i="5"/>
  <c r="AU180" i="5"/>
  <c r="AV180" i="5"/>
  <c r="AU179" i="5"/>
  <c r="AV179" i="5"/>
  <c r="AU178" i="5"/>
  <c r="AV178" i="5"/>
  <c r="AU177" i="5"/>
  <c r="AV177" i="5"/>
  <c r="AU176" i="5"/>
  <c r="AV176" i="5"/>
  <c r="AU175" i="5"/>
  <c r="AV175" i="5"/>
  <c r="AU174" i="5"/>
  <c r="AV174" i="5"/>
  <c r="AU173" i="5"/>
  <c r="AV173" i="5"/>
  <c r="AU172" i="5"/>
  <c r="AV172" i="5"/>
  <c r="AU171" i="5"/>
  <c r="AV171" i="5"/>
  <c r="AU170" i="5"/>
  <c r="AV170" i="5"/>
  <c r="AU169" i="5"/>
  <c r="AV169" i="5"/>
  <c r="AU168" i="5"/>
  <c r="AV168" i="5"/>
  <c r="AU167" i="5"/>
  <c r="AV167" i="5"/>
  <c r="AU166" i="5"/>
  <c r="AV166" i="5"/>
  <c r="AU165" i="5"/>
  <c r="AV165" i="5"/>
  <c r="AU164" i="5"/>
  <c r="AV164" i="5"/>
  <c r="AU163" i="5"/>
  <c r="AV163" i="5"/>
  <c r="AU162" i="5"/>
  <c r="AV162" i="5"/>
  <c r="AU161" i="5"/>
  <c r="AV161" i="5"/>
  <c r="AU160" i="5"/>
  <c r="AV160" i="5"/>
  <c r="AU159" i="5"/>
  <c r="AV159" i="5"/>
  <c r="AU158" i="5"/>
  <c r="AV158" i="5"/>
  <c r="AU157" i="5"/>
  <c r="AV157" i="5"/>
  <c r="AU156" i="5"/>
  <c r="AV156" i="5"/>
  <c r="AU155" i="5"/>
  <c r="AV155" i="5"/>
  <c r="AU154" i="5"/>
  <c r="AV154" i="5"/>
  <c r="AU153" i="5"/>
  <c r="AV153" i="5"/>
  <c r="AU152" i="5"/>
  <c r="AV152" i="5"/>
  <c r="AU151" i="5"/>
  <c r="AV151" i="5"/>
  <c r="AU150" i="5"/>
  <c r="AV150" i="5"/>
  <c r="AU149" i="5"/>
  <c r="AV149" i="5"/>
  <c r="AU148" i="5"/>
  <c r="AV148" i="5"/>
  <c r="AU147" i="5"/>
  <c r="AV147" i="5"/>
  <c r="AU146" i="5"/>
  <c r="AV146" i="5"/>
  <c r="AU145" i="5"/>
  <c r="AV145" i="5"/>
  <c r="AU144" i="5"/>
  <c r="AV144" i="5"/>
  <c r="AU143" i="5"/>
  <c r="AV143" i="5"/>
  <c r="AU142" i="5"/>
  <c r="AV142" i="5"/>
  <c r="AU141" i="5"/>
  <c r="AV141" i="5"/>
  <c r="AU140" i="5"/>
  <c r="AV140" i="5"/>
  <c r="AU139" i="5"/>
  <c r="AV139" i="5"/>
  <c r="AU138" i="5"/>
  <c r="AV138" i="5"/>
  <c r="AU137" i="5"/>
  <c r="AV137" i="5"/>
  <c r="AU136" i="5"/>
  <c r="AV136" i="5"/>
  <c r="AU135" i="5"/>
  <c r="AV135" i="5"/>
  <c r="AU134" i="5"/>
  <c r="AV134" i="5"/>
  <c r="AU133" i="5"/>
  <c r="AV133" i="5"/>
  <c r="AU132" i="5"/>
  <c r="AV132" i="5"/>
  <c r="AU131" i="5"/>
  <c r="AV131" i="5"/>
  <c r="AU130" i="5"/>
  <c r="AV130" i="5"/>
  <c r="AU129" i="5"/>
  <c r="AV129" i="5"/>
  <c r="AU128" i="5"/>
  <c r="AV128" i="5"/>
  <c r="AU127" i="5"/>
  <c r="AV127" i="5"/>
  <c r="AU126" i="5"/>
  <c r="AV126" i="5"/>
  <c r="AU125" i="5"/>
  <c r="AV125" i="5"/>
  <c r="AU124" i="5"/>
  <c r="AV124" i="5"/>
  <c r="AU123" i="5"/>
  <c r="AV123" i="5"/>
  <c r="AU122" i="5"/>
  <c r="AV122" i="5"/>
  <c r="AU121" i="5"/>
  <c r="AV121" i="5"/>
  <c r="AU120" i="5"/>
  <c r="AV120" i="5"/>
  <c r="AU119" i="5"/>
  <c r="AV119" i="5"/>
  <c r="AU118" i="5"/>
  <c r="AV118" i="5"/>
  <c r="AU117" i="5"/>
  <c r="AV117" i="5"/>
  <c r="AU116" i="5"/>
  <c r="AV116" i="5"/>
  <c r="AU115" i="5"/>
  <c r="AV115" i="5"/>
  <c r="AU114" i="5"/>
  <c r="AV114" i="5"/>
  <c r="AU113" i="5"/>
  <c r="AV113" i="5"/>
  <c r="AU112" i="5"/>
  <c r="AV112" i="5"/>
  <c r="AU111" i="5"/>
  <c r="AV111" i="5"/>
  <c r="AU110" i="5"/>
  <c r="AV110" i="5"/>
  <c r="AU109" i="5"/>
  <c r="AV109" i="5"/>
  <c r="AU108" i="5"/>
  <c r="AV108" i="5"/>
  <c r="AU107" i="5"/>
  <c r="AV107" i="5"/>
  <c r="AU106" i="5"/>
  <c r="AV106" i="5"/>
  <c r="AU105" i="5"/>
  <c r="AV105" i="5"/>
  <c r="AU104" i="5"/>
  <c r="AV104" i="5"/>
  <c r="AU103" i="5"/>
  <c r="AV103" i="5"/>
  <c r="AU102" i="5"/>
  <c r="AV102" i="5"/>
  <c r="AU101" i="5"/>
  <c r="AV101" i="5"/>
  <c r="AU100" i="5"/>
  <c r="AV100" i="5"/>
  <c r="AU99" i="5"/>
  <c r="AV99" i="5"/>
  <c r="AU98" i="5"/>
  <c r="AV98" i="5"/>
  <c r="AU97" i="5"/>
  <c r="AV97" i="5"/>
  <c r="AU96" i="5"/>
  <c r="AV96" i="5"/>
  <c r="AU95" i="5"/>
  <c r="AV95" i="5"/>
  <c r="AU94" i="5"/>
  <c r="AV94" i="5"/>
  <c r="AU93" i="5"/>
  <c r="AV93" i="5"/>
  <c r="AU92" i="5"/>
  <c r="AV92" i="5"/>
  <c r="AU91" i="5"/>
  <c r="AV91" i="5"/>
  <c r="AU90" i="5"/>
  <c r="AV90" i="5"/>
  <c r="AU89" i="5"/>
  <c r="AV89" i="5"/>
  <c r="AU88" i="5"/>
  <c r="AV88" i="5"/>
  <c r="AU87" i="5"/>
  <c r="AV87" i="5"/>
  <c r="AU86" i="5"/>
  <c r="AV86" i="5"/>
  <c r="AU85" i="5"/>
  <c r="AV85" i="5"/>
  <c r="AU84" i="5"/>
  <c r="AV84" i="5"/>
  <c r="AU83" i="5"/>
  <c r="AV83" i="5"/>
  <c r="AU82" i="5"/>
  <c r="AV82" i="5"/>
  <c r="AU81" i="5"/>
  <c r="AV81" i="5"/>
  <c r="AU80" i="5"/>
  <c r="AV80" i="5"/>
  <c r="AU79" i="5"/>
  <c r="AV79" i="5"/>
  <c r="AU78" i="5"/>
  <c r="AV78" i="5"/>
  <c r="AU77" i="5"/>
  <c r="AV77" i="5"/>
  <c r="AU76" i="5"/>
  <c r="AV76" i="5"/>
  <c r="AU75" i="5"/>
  <c r="AV75" i="5"/>
  <c r="AU74" i="5"/>
  <c r="AV74" i="5"/>
  <c r="AU73" i="5"/>
  <c r="AV73" i="5"/>
  <c r="AU72" i="5"/>
  <c r="AV72" i="5"/>
  <c r="AU71" i="5"/>
  <c r="AV71" i="5"/>
  <c r="AU70" i="5"/>
  <c r="AV70" i="5"/>
  <c r="AU69" i="5"/>
  <c r="AV69" i="5"/>
  <c r="AU68" i="5"/>
  <c r="AV68" i="5"/>
  <c r="AU67" i="5"/>
  <c r="AV67" i="5"/>
  <c r="AU66" i="5"/>
  <c r="AV66" i="5"/>
  <c r="AU65" i="5"/>
  <c r="AV65" i="5"/>
  <c r="AU64" i="5"/>
  <c r="AV64" i="5"/>
  <c r="AU63" i="5"/>
  <c r="AV63" i="5"/>
  <c r="AU62" i="5"/>
  <c r="AV62" i="5"/>
  <c r="AU61" i="5"/>
  <c r="AV61" i="5"/>
  <c r="AU60" i="5"/>
  <c r="AV60" i="5"/>
  <c r="AU59" i="5"/>
  <c r="AV59" i="5"/>
  <c r="AU58" i="5"/>
  <c r="AV58" i="5"/>
  <c r="AU57" i="5"/>
  <c r="AV57" i="5"/>
  <c r="AU56" i="5"/>
  <c r="AV56" i="5"/>
  <c r="AU55" i="5"/>
  <c r="AV55" i="5"/>
  <c r="AU54" i="5"/>
  <c r="AV54" i="5"/>
  <c r="AU53" i="5"/>
  <c r="AV53" i="5"/>
  <c r="AU52" i="5"/>
  <c r="AV52" i="5"/>
  <c r="AU51" i="5"/>
  <c r="AV51" i="5"/>
  <c r="AU50" i="5"/>
  <c r="AV50" i="5"/>
  <c r="AU49" i="5"/>
  <c r="AV49" i="5"/>
  <c r="AU48" i="5"/>
  <c r="AV48" i="5"/>
  <c r="AU47" i="5"/>
  <c r="AV47" i="5"/>
  <c r="AU46" i="5"/>
  <c r="AV46" i="5"/>
  <c r="AU45" i="5"/>
  <c r="AV45" i="5"/>
  <c r="AU44" i="5"/>
  <c r="AV44" i="5"/>
  <c r="AU43" i="5"/>
  <c r="AV43" i="5"/>
  <c r="AU42" i="5"/>
  <c r="AV42" i="5"/>
  <c r="AU41" i="5"/>
  <c r="AV41" i="5"/>
  <c r="AU40" i="5"/>
  <c r="AV40" i="5"/>
  <c r="AU39" i="5"/>
  <c r="AV39" i="5"/>
  <c r="AU38" i="5"/>
  <c r="AV38" i="5"/>
  <c r="AU37" i="5"/>
  <c r="AV37" i="5"/>
  <c r="AU36" i="5"/>
  <c r="AV36" i="5"/>
  <c r="AU35" i="5"/>
  <c r="AV35" i="5"/>
  <c r="AU34" i="5"/>
  <c r="AV34" i="5"/>
  <c r="AU33" i="5"/>
  <c r="AV33" i="5"/>
  <c r="AU32" i="5"/>
  <c r="AV32" i="5"/>
  <c r="AU31" i="5"/>
  <c r="AV31" i="5"/>
  <c r="AU30" i="5"/>
  <c r="AV30" i="5"/>
  <c r="AU29" i="5"/>
  <c r="AV29" i="5"/>
  <c r="AU28" i="5"/>
  <c r="AV28" i="5"/>
  <c r="AU27" i="5"/>
  <c r="AV27" i="5"/>
  <c r="AU26" i="5"/>
  <c r="AV26" i="5"/>
  <c r="AU25" i="5"/>
  <c r="AV25" i="5"/>
  <c r="AU24" i="5"/>
  <c r="AV24" i="5"/>
  <c r="AU23" i="5"/>
  <c r="AV23" i="5"/>
  <c r="AU22" i="5"/>
  <c r="AV22" i="5"/>
  <c r="AU21" i="5"/>
  <c r="AV21" i="5"/>
  <c r="AU20" i="5"/>
  <c r="AV20" i="5"/>
  <c r="AU19" i="5"/>
  <c r="AV19" i="5"/>
  <c r="AU18" i="5"/>
  <c r="AV18" i="5"/>
  <c r="AU17" i="5"/>
  <c r="AV17" i="5"/>
  <c r="AU16" i="5"/>
  <c r="AV16" i="5"/>
  <c r="AU15" i="5"/>
  <c r="AV15" i="5"/>
  <c r="AU14" i="5"/>
  <c r="AV14" i="5"/>
  <c r="AU13" i="5"/>
  <c r="AV13" i="5"/>
  <c r="AU12" i="5"/>
  <c r="AV12" i="5"/>
  <c r="AU11" i="5"/>
  <c r="AV11" i="5"/>
  <c r="AU10" i="5"/>
  <c r="AV10" i="5"/>
  <c r="AU9" i="5"/>
  <c r="AV9" i="5"/>
  <c r="AU8" i="5"/>
  <c r="AV8" i="5"/>
  <c r="AQ7" i="5"/>
  <c r="AU7" i="5"/>
  <c r="AV7" i="5"/>
  <c r="AQ6" i="5"/>
  <c r="AU6" i="5"/>
  <c r="AV6" i="5"/>
  <c r="AU5" i="5"/>
  <c r="AV5" i="5"/>
  <c r="AU4" i="5"/>
  <c r="AV4" i="5"/>
  <c r="AU3" i="5"/>
  <c r="AV3" i="5"/>
  <c r="C1" i="5"/>
  <c r="J348" i="5" s="1"/>
  <c r="F8" i="2"/>
  <c r="I900" i="16" l="1"/>
  <c r="I899" i="16"/>
  <c r="I898" i="16"/>
  <c r="I897" i="16"/>
  <c r="I896" i="16"/>
  <c r="I895" i="16"/>
  <c r="I894" i="16"/>
  <c r="I893" i="16"/>
  <c r="I892" i="16"/>
  <c r="I891" i="16"/>
  <c r="I890" i="16"/>
  <c r="I889" i="16"/>
  <c r="I888" i="16"/>
  <c r="I887" i="16"/>
  <c r="I886" i="16"/>
  <c r="I885" i="16"/>
  <c r="I884" i="16"/>
  <c r="I883" i="16"/>
  <c r="I882" i="16"/>
  <c r="I881" i="16"/>
  <c r="I880" i="16"/>
  <c r="I879" i="16"/>
  <c r="I878" i="16"/>
  <c r="I877" i="16"/>
  <c r="I876" i="16"/>
  <c r="I875" i="16"/>
  <c r="I874" i="16"/>
  <c r="I873" i="16"/>
  <c r="I872" i="16"/>
  <c r="I871" i="16"/>
  <c r="I870" i="16"/>
  <c r="I869" i="16"/>
  <c r="I868" i="16"/>
  <c r="I867" i="16"/>
  <c r="I866" i="16"/>
  <c r="I865" i="16"/>
  <c r="I864" i="16"/>
  <c r="I863" i="16"/>
  <c r="I862" i="16"/>
  <c r="I861" i="16"/>
  <c r="I860" i="16"/>
  <c r="I859" i="16"/>
  <c r="I858" i="16"/>
  <c r="I857" i="16"/>
  <c r="I856" i="16"/>
  <c r="I855" i="16"/>
  <c r="I854" i="16"/>
  <c r="I853" i="16"/>
  <c r="I852" i="16"/>
  <c r="I851" i="16"/>
  <c r="I850" i="16"/>
  <c r="I849" i="16"/>
  <c r="I848" i="16"/>
  <c r="I847" i="16"/>
  <c r="I846" i="16"/>
  <c r="I845" i="16"/>
  <c r="I844" i="16"/>
  <c r="I843" i="16"/>
  <c r="I842" i="16"/>
  <c r="I841" i="16"/>
  <c r="I840" i="16"/>
  <c r="I839" i="16"/>
  <c r="I838" i="16"/>
  <c r="I837" i="16"/>
  <c r="I836" i="16"/>
  <c r="I835" i="16"/>
  <c r="I834" i="16"/>
  <c r="I833" i="16"/>
  <c r="I832" i="16"/>
  <c r="I831" i="16"/>
  <c r="I830" i="16"/>
  <c r="I829" i="16"/>
  <c r="I828" i="16"/>
  <c r="I827" i="16"/>
  <c r="I826" i="16"/>
  <c r="I825" i="16"/>
  <c r="I824" i="16"/>
  <c r="I823" i="16"/>
  <c r="I822" i="16"/>
  <c r="I821" i="16"/>
  <c r="I820" i="16"/>
  <c r="I819" i="16"/>
  <c r="I818" i="16"/>
  <c r="I817" i="16"/>
  <c r="I816" i="16"/>
  <c r="I815" i="16"/>
  <c r="I814" i="16"/>
  <c r="I813" i="16"/>
  <c r="I812" i="16"/>
  <c r="I811" i="16"/>
  <c r="I810" i="16"/>
  <c r="I809" i="16"/>
  <c r="I808" i="16"/>
  <c r="I807" i="16"/>
  <c r="I806" i="16"/>
  <c r="I805" i="16"/>
  <c r="I804" i="16"/>
  <c r="I803" i="16"/>
  <c r="I802" i="16"/>
  <c r="I801" i="16"/>
  <c r="I800" i="16"/>
  <c r="I799" i="16"/>
  <c r="I798" i="16"/>
  <c r="I797" i="16"/>
  <c r="I796" i="16"/>
  <c r="I795" i="16"/>
  <c r="I794" i="16"/>
  <c r="I793" i="16"/>
  <c r="I792" i="16"/>
  <c r="I791" i="16"/>
  <c r="I790" i="16"/>
  <c r="I789" i="16"/>
  <c r="I788" i="16"/>
  <c r="I787" i="16"/>
  <c r="I786" i="16"/>
  <c r="I785" i="16"/>
  <c r="I784" i="16"/>
  <c r="I783" i="16"/>
  <c r="I782" i="16"/>
  <c r="I781" i="16"/>
  <c r="I780" i="16"/>
  <c r="I779" i="16"/>
  <c r="I778" i="16"/>
  <c r="I777" i="16"/>
  <c r="I776" i="16"/>
  <c r="I775" i="16"/>
  <c r="I774" i="16"/>
  <c r="I773" i="16"/>
  <c r="I772" i="16"/>
  <c r="I771" i="16"/>
  <c r="I770" i="16"/>
  <c r="I769" i="16"/>
  <c r="I768" i="16"/>
  <c r="I767" i="16"/>
  <c r="I766" i="16"/>
  <c r="I765" i="16"/>
  <c r="I764" i="16"/>
  <c r="I763" i="16"/>
  <c r="I762" i="16"/>
  <c r="I761" i="16"/>
  <c r="I760" i="16"/>
  <c r="I759" i="16"/>
  <c r="I758" i="16"/>
  <c r="I757" i="16"/>
  <c r="I756" i="16"/>
  <c r="I755" i="16"/>
  <c r="I754" i="16"/>
  <c r="I753" i="16"/>
  <c r="I752" i="16"/>
  <c r="I751" i="16"/>
  <c r="I750" i="16"/>
  <c r="I749" i="16"/>
  <c r="I748" i="16"/>
  <c r="I747" i="16"/>
  <c r="I746" i="16"/>
  <c r="I745" i="16"/>
  <c r="I744" i="16"/>
  <c r="I743" i="16"/>
  <c r="I742" i="16"/>
  <c r="I741" i="16"/>
  <c r="I740" i="16"/>
  <c r="I739" i="16"/>
  <c r="I738" i="16"/>
  <c r="I737" i="16"/>
  <c r="I736" i="16"/>
  <c r="I735" i="16"/>
  <c r="I734" i="16"/>
  <c r="I733" i="16"/>
  <c r="I732" i="16"/>
  <c r="I731" i="16"/>
  <c r="I730" i="16"/>
  <c r="I729" i="16"/>
  <c r="I728" i="16"/>
  <c r="I727" i="16"/>
  <c r="I726" i="16"/>
  <c r="I725" i="16"/>
  <c r="I724" i="16"/>
  <c r="I723" i="16"/>
  <c r="I722" i="16"/>
  <c r="I721" i="16"/>
  <c r="I720" i="16"/>
  <c r="I719" i="16"/>
  <c r="I718" i="16"/>
  <c r="I717" i="16"/>
  <c r="I716" i="16"/>
  <c r="I715" i="16"/>
  <c r="I714" i="16"/>
  <c r="I713" i="16"/>
  <c r="I712" i="16"/>
  <c r="I711" i="16"/>
  <c r="I710" i="16"/>
  <c r="I709" i="16"/>
  <c r="I708" i="16"/>
  <c r="I707" i="16"/>
  <c r="I706" i="16"/>
  <c r="I705" i="16"/>
  <c r="I704" i="16"/>
  <c r="I703" i="16"/>
  <c r="I702" i="16"/>
  <c r="I701" i="16"/>
  <c r="I700" i="16"/>
  <c r="I699" i="16"/>
  <c r="I698" i="16"/>
  <c r="I697" i="16"/>
  <c r="I696" i="16"/>
  <c r="I695" i="16"/>
  <c r="I694" i="16"/>
  <c r="I693" i="16"/>
  <c r="I692" i="16"/>
  <c r="I691" i="16"/>
  <c r="I690" i="16"/>
  <c r="I689" i="16"/>
  <c r="I688" i="16"/>
  <c r="I687" i="16"/>
  <c r="I686" i="16"/>
  <c r="I685" i="16"/>
  <c r="I684" i="16"/>
  <c r="I683" i="16"/>
  <c r="I682" i="16"/>
  <c r="I681" i="16"/>
  <c r="I680" i="16"/>
  <c r="I679" i="16"/>
  <c r="I678" i="16"/>
  <c r="I677" i="16"/>
  <c r="I676" i="16"/>
  <c r="I675" i="16"/>
  <c r="I674" i="16"/>
  <c r="I673" i="16"/>
  <c r="I672" i="16"/>
  <c r="I671" i="16"/>
  <c r="I670" i="16"/>
  <c r="I669" i="16"/>
  <c r="I668" i="16"/>
  <c r="I667" i="16"/>
  <c r="I666" i="16"/>
  <c r="I665" i="16"/>
  <c r="I664" i="16"/>
  <c r="I663" i="16"/>
  <c r="I662" i="16"/>
  <c r="I661" i="16"/>
  <c r="I660" i="16"/>
  <c r="I659" i="16"/>
  <c r="I658" i="16"/>
  <c r="I657" i="16"/>
  <c r="I656" i="16"/>
  <c r="I655" i="16"/>
  <c r="I654" i="16"/>
  <c r="I653" i="16"/>
  <c r="I652" i="16"/>
  <c r="I651" i="16"/>
  <c r="I650" i="16"/>
  <c r="I649" i="16"/>
  <c r="I648" i="16"/>
  <c r="I647" i="16"/>
  <c r="I646" i="16"/>
  <c r="I645" i="16"/>
  <c r="I644" i="16"/>
  <c r="I643" i="16"/>
  <c r="I642" i="16"/>
  <c r="I641" i="16"/>
  <c r="I640" i="16"/>
  <c r="I639" i="16"/>
  <c r="I638" i="16"/>
  <c r="I637" i="16"/>
  <c r="I636" i="16"/>
  <c r="I635" i="16"/>
  <c r="I634" i="16"/>
  <c r="I633" i="16"/>
  <c r="I632" i="16"/>
  <c r="I631" i="16"/>
  <c r="I630" i="16"/>
  <c r="I629" i="16"/>
  <c r="I628" i="16"/>
  <c r="I627" i="16"/>
  <c r="I626" i="16"/>
  <c r="I625" i="16"/>
  <c r="I624" i="16"/>
  <c r="I623" i="16"/>
  <c r="I622" i="16"/>
  <c r="I621" i="16"/>
  <c r="I620" i="16"/>
  <c r="I619" i="16"/>
  <c r="I618" i="16"/>
  <c r="I617" i="16"/>
  <c r="I616" i="16"/>
  <c r="I615" i="16"/>
  <c r="I614" i="16"/>
  <c r="I613" i="16"/>
  <c r="I612" i="16"/>
  <c r="I611" i="16"/>
  <c r="I610" i="16"/>
  <c r="I609" i="16"/>
  <c r="I608" i="16"/>
  <c r="I607" i="16"/>
  <c r="I606" i="16"/>
  <c r="I605" i="16"/>
  <c r="I604" i="16"/>
  <c r="I603" i="16"/>
  <c r="I602" i="16"/>
  <c r="I601" i="16"/>
  <c r="I600" i="16"/>
  <c r="I599" i="16"/>
  <c r="I598" i="16"/>
  <c r="I597" i="16"/>
  <c r="I596" i="16"/>
  <c r="I595" i="16"/>
  <c r="I594" i="16"/>
  <c r="I593" i="16"/>
  <c r="I592" i="16"/>
  <c r="I591" i="16"/>
  <c r="I590" i="16"/>
  <c r="I589" i="16"/>
  <c r="I588" i="16"/>
  <c r="I587" i="16"/>
  <c r="I586" i="16"/>
  <c r="I585" i="16"/>
  <c r="I584" i="16"/>
  <c r="I583" i="16"/>
  <c r="I582" i="16"/>
  <c r="I581" i="16"/>
  <c r="I580" i="16"/>
  <c r="I579" i="16"/>
  <c r="I578" i="16"/>
  <c r="I577" i="16"/>
  <c r="I576" i="16"/>
  <c r="I575" i="16"/>
  <c r="I574" i="16"/>
  <c r="I573" i="16"/>
  <c r="I572" i="16"/>
  <c r="I571" i="16"/>
  <c r="I570" i="16"/>
  <c r="I569" i="16"/>
  <c r="I568" i="16"/>
  <c r="I567" i="16"/>
  <c r="I566" i="16"/>
  <c r="I565" i="16"/>
  <c r="I564" i="16"/>
  <c r="I563" i="16"/>
  <c r="I562" i="16"/>
  <c r="I561" i="16"/>
  <c r="I560" i="16"/>
  <c r="I559" i="16"/>
  <c r="I558" i="16"/>
  <c r="I557" i="16"/>
  <c r="I556" i="16"/>
  <c r="I555" i="16"/>
  <c r="I554" i="16"/>
  <c r="I553" i="16"/>
  <c r="I552" i="16"/>
  <c r="I551" i="16"/>
  <c r="I550" i="16"/>
  <c r="I549" i="16"/>
  <c r="I548" i="16"/>
  <c r="I547" i="16"/>
  <c r="I546" i="16"/>
  <c r="I545" i="16"/>
  <c r="I544" i="16"/>
  <c r="I543" i="16"/>
  <c r="I542" i="16"/>
  <c r="I541" i="16"/>
  <c r="I540" i="16"/>
  <c r="I539" i="16"/>
  <c r="I538" i="16"/>
  <c r="I537" i="16"/>
  <c r="I536" i="16"/>
  <c r="I535" i="16"/>
  <c r="I534" i="16"/>
  <c r="I533" i="16"/>
  <c r="I532" i="16"/>
  <c r="I531" i="16"/>
  <c r="I530" i="16"/>
  <c r="I529" i="16"/>
  <c r="I528" i="16"/>
  <c r="I527" i="16"/>
  <c r="I526" i="16"/>
  <c r="I525" i="16"/>
  <c r="I524" i="16"/>
  <c r="I523" i="16"/>
  <c r="I522" i="16"/>
  <c r="I521" i="16"/>
  <c r="I520" i="16"/>
  <c r="I519" i="16"/>
  <c r="I518" i="16"/>
  <c r="I517" i="16"/>
  <c r="I516" i="16"/>
  <c r="I515" i="16"/>
  <c r="I514" i="16"/>
  <c r="I513" i="16"/>
  <c r="I512" i="16"/>
  <c r="I511" i="16"/>
  <c r="I510" i="16"/>
  <c r="I509" i="16"/>
  <c r="I508" i="16"/>
  <c r="I507" i="16"/>
  <c r="I506" i="16"/>
  <c r="I505" i="16"/>
  <c r="I504" i="16"/>
  <c r="I503" i="16"/>
  <c r="I502" i="16"/>
  <c r="I501" i="16"/>
  <c r="I500" i="16"/>
  <c r="I499" i="16"/>
  <c r="I498" i="16"/>
  <c r="I497" i="16"/>
  <c r="I496" i="16"/>
  <c r="I495" i="16"/>
  <c r="I494" i="16"/>
  <c r="I493" i="16"/>
  <c r="I492" i="16"/>
  <c r="I491" i="16"/>
  <c r="I490" i="16"/>
  <c r="I489" i="16"/>
  <c r="I488" i="16"/>
  <c r="I487" i="16"/>
  <c r="I486" i="16"/>
  <c r="I485" i="16"/>
  <c r="I484" i="16"/>
  <c r="I483" i="16"/>
  <c r="I482" i="16"/>
  <c r="I481" i="16"/>
  <c r="I480" i="16"/>
  <c r="I479" i="16"/>
  <c r="I478" i="16"/>
  <c r="I477" i="16"/>
  <c r="I476" i="16"/>
  <c r="I475" i="16"/>
  <c r="I474" i="16"/>
  <c r="I473" i="16"/>
  <c r="I472" i="16"/>
  <c r="I471" i="16"/>
  <c r="I470" i="16"/>
  <c r="I469" i="16"/>
  <c r="I468" i="16"/>
  <c r="I467" i="16"/>
  <c r="I466" i="16"/>
  <c r="I465" i="16"/>
  <c r="I464" i="16"/>
  <c r="I463" i="16"/>
  <c r="I462" i="16"/>
  <c r="I461" i="16"/>
  <c r="I460" i="16"/>
  <c r="I459" i="16"/>
  <c r="I458" i="16"/>
  <c r="I457" i="16"/>
  <c r="I456" i="16"/>
  <c r="I455" i="16"/>
  <c r="I454" i="16"/>
  <c r="I453" i="16"/>
  <c r="I452" i="16"/>
  <c r="I451" i="16"/>
  <c r="I450" i="16"/>
  <c r="I449" i="16"/>
  <c r="I448" i="16"/>
  <c r="I447" i="16"/>
  <c r="I446" i="16"/>
  <c r="I445" i="16"/>
  <c r="I444" i="16"/>
  <c r="I443" i="16"/>
  <c r="I442" i="16"/>
  <c r="I441" i="16"/>
  <c r="I440" i="16"/>
  <c r="I439" i="16"/>
  <c r="I438" i="16"/>
  <c r="I437" i="16"/>
  <c r="I436" i="16"/>
  <c r="I435" i="16"/>
  <c r="I434" i="16"/>
  <c r="I433" i="16"/>
  <c r="I432" i="16"/>
  <c r="I431" i="16"/>
  <c r="I430" i="16"/>
  <c r="I429" i="16"/>
  <c r="I428" i="16"/>
  <c r="I427" i="16"/>
  <c r="I426" i="16"/>
  <c r="I425" i="16"/>
  <c r="I424" i="16"/>
  <c r="I423" i="16"/>
  <c r="I422" i="16"/>
  <c r="I421" i="16"/>
  <c r="I420" i="16"/>
  <c r="I419" i="16"/>
  <c r="I418" i="16"/>
  <c r="I417" i="16"/>
  <c r="I416" i="16"/>
  <c r="I415" i="16"/>
  <c r="I414" i="16"/>
  <c r="I413" i="16"/>
  <c r="I412" i="16"/>
  <c r="I411" i="16"/>
  <c r="I410" i="16"/>
  <c r="I409" i="16"/>
  <c r="I408" i="16"/>
  <c r="I407" i="16"/>
  <c r="I406" i="16"/>
  <c r="I405" i="16"/>
  <c r="I404" i="16"/>
  <c r="I403" i="16"/>
  <c r="I402" i="16"/>
  <c r="I401" i="16"/>
  <c r="I400" i="16"/>
  <c r="I399" i="16"/>
  <c r="I398" i="16"/>
  <c r="I397" i="16"/>
  <c r="I396" i="16"/>
  <c r="I395" i="16"/>
  <c r="I394" i="16"/>
  <c r="I393" i="16"/>
  <c r="I392" i="16"/>
  <c r="I391" i="16"/>
  <c r="I390" i="16"/>
  <c r="I389" i="16"/>
  <c r="I388" i="16"/>
  <c r="I387" i="16"/>
  <c r="I386" i="16"/>
  <c r="I385" i="16"/>
  <c r="I384" i="16"/>
  <c r="I383" i="16"/>
  <c r="I382" i="16"/>
  <c r="I381" i="16"/>
  <c r="I380" i="16"/>
  <c r="I379" i="16"/>
  <c r="I378" i="16"/>
  <c r="I377" i="16"/>
  <c r="I376" i="16"/>
  <c r="I375" i="16"/>
  <c r="I374" i="16"/>
  <c r="I373" i="16"/>
  <c r="I372" i="16"/>
  <c r="I371" i="16"/>
  <c r="I370" i="16"/>
  <c r="I369" i="16"/>
  <c r="I368" i="16"/>
  <c r="I367" i="16"/>
  <c r="I366" i="16"/>
  <c r="I365" i="16"/>
  <c r="I364" i="16"/>
  <c r="I363" i="16"/>
  <c r="I362" i="16"/>
  <c r="I361" i="16"/>
  <c r="I360" i="16"/>
  <c r="I359" i="16"/>
  <c r="I358" i="16"/>
  <c r="I357" i="16"/>
  <c r="I356" i="16"/>
  <c r="I355" i="16"/>
  <c r="I354" i="16"/>
  <c r="I353" i="16"/>
  <c r="I352" i="16"/>
  <c r="I351" i="16"/>
  <c r="I350" i="16"/>
  <c r="I349" i="16"/>
  <c r="I348" i="16"/>
  <c r="I347" i="16"/>
  <c r="I346" i="16"/>
  <c r="I345" i="16"/>
  <c r="I344" i="16"/>
  <c r="I343" i="16"/>
  <c r="I342" i="16"/>
  <c r="I341" i="16"/>
  <c r="I340" i="16"/>
  <c r="I339" i="16"/>
  <c r="I338" i="16"/>
  <c r="I337" i="16"/>
  <c r="I336" i="16"/>
  <c r="I335" i="16"/>
  <c r="I334" i="16"/>
  <c r="I333" i="16"/>
  <c r="I332" i="16"/>
  <c r="I331" i="16"/>
  <c r="I330" i="16"/>
  <c r="I329" i="16"/>
  <c r="I328" i="16"/>
  <c r="I327" i="16"/>
  <c r="I326" i="16"/>
  <c r="I325" i="16"/>
  <c r="I324" i="16"/>
  <c r="I323" i="16"/>
  <c r="I322" i="16"/>
  <c r="I321" i="16"/>
  <c r="I320" i="16"/>
  <c r="I319" i="16"/>
  <c r="I318" i="16"/>
  <c r="I317" i="16"/>
  <c r="I316" i="16"/>
  <c r="I315" i="16"/>
  <c r="I314" i="16"/>
  <c r="I313" i="16"/>
  <c r="I312" i="16"/>
  <c r="I311" i="16"/>
  <c r="I310" i="16"/>
  <c r="I309" i="16"/>
  <c r="I308" i="16"/>
  <c r="I307" i="16"/>
  <c r="I306" i="16"/>
  <c r="I305" i="16"/>
  <c r="I304" i="16"/>
  <c r="I303" i="16"/>
  <c r="I302" i="16"/>
  <c r="I301" i="16"/>
  <c r="I300" i="16"/>
  <c r="I299" i="16"/>
  <c r="I298" i="16"/>
  <c r="I297" i="16"/>
  <c r="I296" i="16"/>
  <c r="I295" i="16"/>
  <c r="I294" i="16"/>
  <c r="I293" i="16"/>
  <c r="I292" i="16"/>
  <c r="I291" i="16"/>
  <c r="I290" i="16"/>
  <c r="I289" i="16"/>
  <c r="I288" i="16"/>
  <c r="I287" i="16"/>
  <c r="I286" i="16"/>
  <c r="I285" i="16"/>
  <c r="I284" i="16"/>
  <c r="I283" i="16"/>
  <c r="I282" i="16"/>
  <c r="I281" i="16"/>
  <c r="I280" i="16"/>
  <c r="I279" i="16"/>
  <c r="I278" i="16"/>
  <c r="I277" i="16"/>
  <c r="I276" i="16"/>
  <c r="I275" i="16"/>
  <c r="I274" i="16"/>
  <c r="I273" i="16"/>
  <c r="I272" i="16"/>
  <c r="I271" i="16"/>
  <c r="I270" i="16"/>
  <c r="I269" i="16"/>
  <c r="I268" i="16"/>
  <c r="I267" i="16"/>
  <c r="I266" i="16"/>
  <c r="I265" i="16"/>
  <c r="I264" i="16"/>
  <c r="I263" i="16"/>
  <c r="I262" i="16"/>
  <c r="I261" i="16"/>
  <c r="I260" i="16"/>
  <c r="I259" i="16"/>
  <c r="I258" i="16"/>
  <c r="I257" i="16"/>
  <c r="I256" i="16"/>
  <c r="I255" i="16"/>
  <c r="I254" i="16"/>
  <c r="I253" i="16"/>
  <c r="I252" i="16"/>
  <c r="I251" i="16"/>
  <c r="I250" i="16"/>
  <c r="I249" i="16"/>
  <c r="I248" i="16"/>
  <c r="I247" i="16"/>
  <c r="I246" i="16"/>
  <c r="I245" i="16"/>
  <c r="I244" i="16"/>
  <c r="I243" i="16"/>
  <c r="I242" i="16"/>
  <c r="I241" i="16"/>
  <c r="I240" i="16"/>
  <c r="I239" i="16"/>
  <c r="I238" i="16"/>
  <c r="I237" i="16"/>
  <c r="I236" i="16"/>
  <c r="I235" i="16"/>
  <c r="I234" i="16"/>
  <c r="I233" i="16"/>
  <c r="I232" i="16"/>
  <c r="I231" i="16"/>
  <c r="I230" i="16"/>
  <c r="I229" i="16"/>
  <c r="I228" i="16"/>
  <c r="I227" i="16"/>
  <c r="I226" i="16"/>
  <c r="I225" i="16"/>
  <c r="I224" i="16"/>
  <c r="I223" i="16"/>
  <c r="I222" i="16"/>
  <c r="I221" i="16"/>
  <c r="I220" i="16"/>
  <c r="I219" i="16"/>
  <c r="I218" i="16"/>
  <c r="I217" i="16"/>
  <c r="I216" i="16"/>
  <c r="I215" i="16"/>
  <c r="I214" i="16"/>
  <c r="I213" i="16"/>
  <c r="I212" i="16"/>
  <c r="I211" i="16"/>
  <c r="I210" i="16"/>
  <c r="I209" i="16"/>
  <c r="I208" i="16"/>
  <c r="I207" i="16"/>
  <c r="I206" i="16"/>
  <c r="I205" i="16"/>
  <c r="I204" i="16"/>
  <c r="I203" i="16"/>
  <c r="I202" i="16"/>
  <c r="I201" i="16"/>
  <c r="I200" i="16"/>
  <c r="I199" i="16"/>
  <c r="I198" i="16"/>
  <c r="I197" i="16"/>
  <c r="I196" i="16"/>
  <c r="I195" i="16"/>
  <c r="I194" i="16"/>
  <c r="I193" i="16"/>
  <c r="I192" i="16"/>
  <c r="I191" i="16"/>
  <c r="I190" i="16"/>
  <c r="I189" i="16"/>
  <c r="I188" i="16"/>
  <c r="I187" i="16"/>
  <c r="I186" i="16"/>
  <c r="I185" i="16"/>
  <c r="I184" i="16"/>
  <c r="I183" i="16"/>
  <c r="I182" i="16"/>
  <c r="I181" i="16"/>
  <c r="I180" i="16"/>
  <c r="I179" i="16"/>
  <c r="I178" i="16"/>
  <c r="I177" i="16"/>
  <c r="I176" i="16"/>
  <c r="I175" i="16"/>
  <c r="I174" i="16"/>
  <c r="I173" i="16"/>
  <c r="I172" i="16"/>
  <c r="I171" i="16"/>
  <c r="I170" i="16"/>
  <c r="I169" i="16"/>
  <c r="I168" i="16"/>
  <c r="I167" i="16"/>
  <c r="I166" i="16"/>
  <c r="I165" i="16"/>
  <c r="I164" i="16"/>
  <c r="I163" i="16"/>
  <c r="I162" i="16"/>
  <c r="I161" i="16"/>
  <c r="I160" i="16"/>
  <c r="I159" i="16"/>
  <c r="I158" i="16"/>
  <c r="I157" i="16"/>
  <c r="I156" i="16"/>
  <c r="I155" i="16"/>
  <c r="I154" i="16"/>
  <c r="I153" i="16"/>
  <c r="I152" i="16"/>
  <c r="I151" i="16"/>
  <c r="I150" i="16"/>
  <c r="I149" i="16"/>
  <c r="I148" i="16"/>
  <c r="I147" i="16"/>
  <c r="I146" i="16"/>
  <c r="I145" i="16"/>
  <c r="I144" i="16"/>
  <c r="I143" i="16"/>
  <c r="I142" i="16"/>
  <c r="I141" i="16"/>
  <c r="I140" i="16"/>
  <c r="I139" i="16"/>
  <c r="I138" i="16"/>
  <c r="I137" i="16"/>
  <c r="I136" i="16"/>
  <c r="I135" i="16"/>
  <c r="I134" i="16"/>
  <c r="I133" i="16"/>
  <c r="I132" i="16"/>
  <c r="I131" i="16"/>
  <c r="I130" i="16"/>
  <c r="I129" i="16"/>
  <c r="I128" i="16"/>
  <c r="I127" i="16"/>
  <c r="I126" i="16"/>
  <c r="I125" i="16"/>
  <c r="I124" i="16"/>
  <c r="I123" i="16"/>
  <c r="I122" i="16"/>
  <c r="I121" i="16"/>
  <c r="I120" i="16"/>
  <c r="I119" i="16"/>
  <c r="I118" i="16"/>
  <c r="I117" i="16"/>
  <c r="I116" i="16"/>
  <c r="I115" i="16"/>
  <c r="I114" i="16"/>
  <c r="I113" i="16"/>
  <c r="I112" i="16"/>
  <c r="I111" i="16"/>
  <c r="I110" i="16"/>
  <c r="I109" i="16"/>
  <c r="I108" i="16"/>
  <c r="I107" i="16"/>
  <c r="I106" i="16"/>
  <c r="I105" i="16"/>
  <c r="I104" i="16"/>
  <c r="I103" i="16"/>
  <c r="I102" i="16"/>
  <c r="I101" i="16"/>
  <c r="I100" i="16"/>
  <c r="I99" i="16"/>
  <c r="I98" i="16"/>
  <c r="I97" i="16"/>
  <c r="I96" i="16"/>
  <c r="I95" i="16"/>
  <c r="I94" i="16"/>
  <c r="I93" i="16"/>
  <c r="I92" i="16"/>
  <c r="I91" i="16"/>
  <c r="I90" i="16"/>
  <c r="I89" i="16"/>
  <c r="I88" i="16"/>
  <c r="I87" i="16"/>
  <c r="I86" i="16"/>
  <c r="I85" i="16"/>
  <c r="I84" i="16"/>
  <c r="I83" i="16"/>
  <c r="I82" i="16"/>
  <c r="I81" i="16"/>
  <c r="I80" i="16"/>
  <c r="I79" i="16"/>
  <c r="I78" i="16"/>
  <c r="I77" i="16"/>
  <c r="I76" i="16"/>
  <c r="I75" i="16"/>
  <c r="I74" i="16"/>
  <c r="I73" i="16"/>
  <c r="I72" i="16"/>
  <c r="I71" i="16"/>
  <c r="I70" i="16"/>
  <c r="I69" i="16"/>
  <c r="I68" i="16"/>
  <c r="I67" i="16"/>
  <c r="I66" i="16"/>
  <c r="I65" i="16"/>
  <c r="I64" i="16"/>
  <c r="I63" i="16"/>
  <c r="I62" i="16"/>
  <c r="I61" i="16"/>
  <c r="I60" i="16"/>
  <c r="I59" i="16"/>
  <c r="I58" i="16"/>
  <c r="I57" i="16"/>
  <c r="I56" i="16"/>
  <c r="I55" i="16"/>
  <c r="I54" i="16"/>
  <c r="I53" i="16"/>
  <c r="I52" i="16"/>
  <c r="I51" i="16"/>
  <c r="I50" i="16"/>
  <c r="I49" i="16"/>
  <c r="I48" i="16"/>
  <c r="I47" i="16"/>
  <c r="I46" i="16"/>
  <c r="I45" i="16"/>
  <c r="I44" i="16"/>
  <c r="I43" i="16"/>
  <c r="I42" i="16"/>
  <c r="I41" i="16"/>
  <c r="I40" i="16"/>
  <c r="I39" i="16"/>
  <c r="I38" i="16"/>
  <c r="I37" i="16"/>
  <c r="I36" i="16"/>
  <c r="I35" i="16"/>
  <c r="I34" i="16"/>
  <c r="I33" i="16"/>
  <c r="I32" i="16"/>
  <c r="I31" i="16"/>
  <c r="I30" i="16"/>
  <c r="I29" i="16"/>
  <c r="I28" i="16"/>
  <c r="I27" i="16"/>
  <c r="I26" i="16"/>
  <c r="I25" i="16"/>
  <c r="I24" i="16"/>
  <c r="I23" i="16"/>
  <c r="I22" i="16"/>
  <c r="I21" i="16"/>
  <c r="I20" i="16"/>
  <c r="I19" i="16"/>
  <c r="I18" i="16"/>
  <c r="I17" i="16"/>
  <c r="I16" i="16"/>
  <c r="I15" i="16"/>
  <c r="I14" i="16"/>
  <c r="I13" i="16"/>
  <c r="I12" i="16"/>
  <c r="I11" i="16"/>
  <c r="I10" i="16"/>
  <c r="I9" i="16"/>
  <c r="I8" i="16"/>
  <c r="I7" i="16"/>
  <c r="I6" i="16"/>
  <c r="I5" i="16"/>
  <c r="I4" i="16"/>
  <c r="I3" i="16"/>
  <c r="J262" i="5"/>
  <c r="J109" i="5"/>
  <c r="J449" i="5"/>
  <c r="J209" i="5"/>
  <c r="J199" i="5"/>
  <c r="J208" i="5"/>
  <c r="J445" i="5"/>
  <c r="J291" i="5"/>
  <c r="J287" i="5"/>
  <c r="J344" i="5"/>
  <c r="J87" i="5"/>
  <c r="J309" i="5"/>
  <c r="J432" i="5"/>
  <c r="J371" i="5"/>
  <c r="J211" i="5"/>
  <c r="J396" i="5"/>
  <c r="J437" i="5"/>
  <c r="J165" i="5"/>
  <c r="J439" i="5"/>
  <c r="J212" i="5"/>
  <c r="J81" i="5"/>
  <c r="J394" i="5"/>
  <c r="J35" i="5"/>
  <c r="J249" i="5"/>
  <c r="J244" i="5"/>
  <c r="J130" i="5"/>
  <c r="J374" i="5"/>
  <c r="J60" i="5"/>
  <c r="J409" i="5"/>
  <c r="J379" i="5"/>
  <c r="J421" i="5"/>
  <c r="J343" i="5"/>
  <c r="J448" i="5"/>
  <c r="J236" i="5"/>
  <c r="J375" i="5"/>
  <c r="J234" i="5"/>
  <c r="J76" i="5"/>
  <c r="J53" i="5"/>
  <c r="J67" i="5"/>
  <c r="J264" i="5"/>
  <c r="J340" i="5"/>
  <c r="J111" i="5"/>
  <c r="J444" i="5"/>
  <c r="J102" i="5"/>
  <c r="J170" i="5"/>
  <c r="J390" i="5"/>
  <c r="J255" i="5"/>
  <c r="J27" i="5"/>
  <c r="J223" i="5"/>
  <c r="J82" i="5"/>
  <c r="J193" i="5"/>
  <c r="J163" i="5"/>
  <c r="J205" i="5"/>
  <c r="J149" i="5"/>
  <c r="J436" i="5"/>
  <c r="J23" i="5"/>
  <c r="J420" i="5"/>
  <c r="J312" i="5"/>
  <c r="J239" i="5"/>
  <c r="J389" i="5"/>
  <c r="J95" i="5"/>
  <c r="J317" i="5"/>
  <c r="J8" i="5"/>
  <c r="J414" i="5"/>
  <c r="J47" i="5"/>
  <c r="J173" i="5"/>
  <c r="J160" i="5"/>
  <c r="J171" i="5"/>
  <c r="J157" i="5"/>
  <c r="J377" i="5"/>
  <c r="J74" i="5"/>
  <c r="J144" i="5"/>
  <c r="J191" i="5"/>
  <c r="J364" i="5"/>
  <c r="J352" i="5"/>
  <c r="J151" i="5"/>
  <c r="J217" i="5"/>
  <c r="J86" i="5"/>
  <c r="J195" i="5"/>
  <c r="J137" i="5"/>
  <c r="J384" i="5"/>
  <c r="J329" i="5"/>
  <c r="J187" i="5"/>
  <c r="J38" i="5"/>
  <c r="J96" i="5"/>
  <c r="J226" i="5"/>
  <c r="J338" i="5"/>
  <c r="J398" i="5"/>
  <c r="J366" i="5"/>
  <c r="J90" i="5"/>
  <c r="J108" i="5"/>
  <c r="J3" i="5"/>
  <c r="J231" i="5"/>
  <c r="J36" i="5"/>
  <c r="J194" i="5"/>
  <c r="J29" i="5"/>
  <c r="J105" i="5"/>
  <c r="J11" i="5"/>
  <c r="J225" i="5"/>
  <c r="J42" i="5"/>
  <c r="J305" i="5"/>
  <c r="J73" i="5"/>
  <c r="J192" i="5"/>
  <c r="J416" i="5"/>
  <c r="J176" i="5"/>
  <c r="J442" i="5"/>
  <c r="J71" i="5"/>
  <c r="J155" i="5"/>
  <c r="J80" i="5"/>
  <c r="J411" i="5"/>
  <c r="J145" i="5"/>
  <c r="J61" i="5"/>
  <c r="J407" i="5"/>
  <c r="J293" i="5"/>
  <c r="J356" i="5"/>
  <c r="J252" i="5"/>
  <c r="J84" i="5"/>
  <c r="J175" i="5"/>
  <c r="J190" i="5"/>
  <c r="J361" i="5"/>
  <c r="J346" i="5"/>
  <c r="J452" i="5"/>
  <c r="J327" i="5"/>
  <c r="J150" i="5"/>
  <c r="J355" i="5"/>
  <c r="J65" i="5"/>
  <c r="J5" i="5"/>
  <c r="J427" i="5"/>
  <c r="J121" i="5"/>
  <c r="J185" i="5"/>
  <c r="J256" i="5"/>
  <c r="J315" i="5"/>
  <c r="J440" i="5"/>
  <c r="J270" i="5"/>
  <c r="J307" i="5"/>
  <c r="J413" i="5"/>
  <c r="J221" i="5"/>
  <c r="J59" i="5"/>
  <c r="J7" i="5"/>
  <c r="J122" i="5"/>
  <c r="J253" i="5"/>
  <c r="J284" i="5"/>
  <c r="J328" i="5"/>
  <c r="J324" i="5"/>
  <c r="J274" i="5"/>
  <c r="J254" i="5"/>
  <c r="J134" i="5"/>
  <c r="J197" i="5"/>
  <c r="J167" i="5"/>
  <c r="J431" i="5"/>
  <c r="J455" i="5"/>
  <c r="J18" i="5"/>
  <c r="J341" i="5"/>
  <c r="J154" i="5"/>
  <c r="J92" i="5"/>
  <c r="J57" i="5"/>
  <c r="J400" i="5"/>
  <c r="J15" i="5"/>
  <c r="J219" i="5"/>
  <c r="J168" i="5"/>
  <c r="J64" i="5"/>
  <c r="J454" i="5"/>
  <c r="J453" i="5"/>
  <c r="J391" i="5"/>
  <c r="J362" i="5"/>
  <c r="J232" i="5"/>
  <c r="J245" i="5"/>
  <c r="J132" i="5"/>
  <c r="J118" i="5"/>
  <c r="J89" i="5"/>
  <c r="J153" i="5"/>
  <c r="J69" i="5"/>
  <c r="J50" i="5"/>
  <c r="J260" i="5"/>
  <c r="J268" i="5"/>
  <c r="J13" i="5"/>
  <c r="J218" i="5"/>
  <c r="J319" i="5"/>
  <c r="J128" i="5"/>
  <c r="J133" i="5"/>
  <c r="J140" i="5"/>
  <c r="J215" i="5"/>
  <c r="J280" i="5"/>
  <c r="J229" i="5"/>
  <c r="J189" i="5"/>
  <c r="J370" i="5"/>
  <c r="J141" i="5"/>
  <c r="J336" i="5"/>
  <c r="J161" i="5"/>
  <c r="J303" i="5"/>
  <c r="J34" i="5"/>
  <c r="J387" i="5"/>
  <c r="J272" i="5"/>
  <c r="J62" i="5"/>
  <c r="J247" i="5"/>
  <c r="J430" i="5"/>
  <c r="J196" i="5"/>
  <c r="J306" i="5"/>
  <c r="J233" i="5"/>
  <c r="J385" i="5"/>
  <c r="J316" i="5"/>
  <c r="J198" i="5"/>
  <c r="J66" i="5"/>
  <c r="J188" i="5"/>
  <c r="J397" i="5"/>
  <c r="J98" i="5"/>
  <c r="J365" i="5"/>
  <c r="J265" i="5"/>
  <c r="J123" i="5"/>
  <c r="J288" i="5"/>
  <c r="J320" i="5"/>
  <c r="J286" i="5"/>
  <c r="J54" i="5"/>
  <c r="J9" i="5"/>
  <c r="J419" i="5"/>
  <c r="J101" i="5"/>
  <c r="J323" i="5"/>
  <c r="J182" i="5"/>
  <c r="J267" i="5"/>
  <c r="J100" i="5"/>
  <c r="J424" i="5"/>
  <c r="J441" i="5"/>
  <c r="J107" i="5"/>
  <c r="J202" i="5"/>
  <c r="J45" i="5"/>
  <c r="J376" i="5"/>
  <c r="J418" i="5"/>
  <c r="J40" i="5"/>
  <c r="J443" i="5"/>
  <c r="J177" i="5"/>
  <c r="J335" i="5"/>
  <c r="J388" i="5"/>
  <c r="J401" i="5"/>
  <c r="J278" i="5"/>
  <c r="J88" i="5"/>
  <c r="J353" i="5"/>
  <c r="J330" i="5"/>
  <c r="J273" i="5"/>
  <c r="J399" i="5"/>
  <c r="J119" i="5"/>
  <c r="J382" i="5"/>
  <c r="J103" i="5"/>
  <c r="J269" i="5"/>
  <c r="J429" i="5"/>
  <c r="J180" i="5"/>
  <c r="J326" i="5"/>
  <c r="J28" i="5"/>
  <c r="J373" i="5"/>
  <c r="J241" i="5"/>
  <c r="J156" i="5"/>
  <c r="J285" i="5"/>
  <c r="J310" i="5"/>
  <c r="J354" i="5"/>
  <c r="J423" i="5"/>
  <c r="J360" i="5"/>
  <c r="J46" i="5"/>
  <c r="J383" i="5"/>
  <c r="J138" i="5"/>
  <c r="J99" i="5"/>
  <c r="J318" i="5"/>
  <c r="J85" i="5"/>
  <c r="J425" i="5"/>
  <c r="J115" i="5"/>
  <c r="J301" i="5"/>
  <c r="J146" i="5"/>
  <c r="J412" i="5"/>
  <c r="J68" i="5"/>
  <c r="J77" i="5"/>
  <c r="J158" i="5"/>
  <c r="J58" i="5"/>
  <c r="J456" i="5"/>
  <c r="J200" i="5"/>
  <c r="J127" i="5"/>
  <c r="J142" i="5"/>
  <c r="J164" i="5"/>
  <c r="J258" i="5"/>
  <c r="J104" i="5"/>
  <c r="J450" i="5"/>
  <c r="J337" i="5"/>
  <c r="J113" i="5"/>
  <c r="J216" i="5"/>
  <c r="J30" i="5"/>
  <c r="J422" i="5"/>
  <c r="J446" i="5"/>
  <c r="J131" i="5"/>
  <c r="J334" i="5"/>
  <c r="J248" i="5"/>
  <c r="J297" i="5"/>
  <c r="J55" i="5"/>
  <c r="J19" i="5"/>
  <c r="J51" i="5"/>
  <c r="J10" i="5"/>
  <c r="J435" i="5"/>
  <c r="J271" i="5"/>
  <c r="J72" i="5"/>
  <c r="J213" i="5"/>
  <c r="J243" i="5"/>
  <c r="J222" i="5"/>
  <c r="J433" i="5"/>
  <c r="J406" i="5"/>
  <c r="J39" i="5"/>
  <c r="J266" i="5"/>
  <c r="J304" i="5"/>
  <c r="J116" i="5"/>
  <c r="J283" i="5"/>
  <c r="J152" i="5"/>
  <c r="J169" i="5"/>
  <c r="J184" i="5"/>
  <c r="J408" i="5"/>
  <c r="J240" i="5"/>
  <c r="J148" i="5"/>
  <c r="J17" i="5"/>
  <c r="J296" i="5"/>
  <c r="J210" i="5"/>
  <c r="J345" i="5"/>
  <c r="J125" i="5"/>
  <c r="J332" i="5"/>
  <c r="J447" i="5"/>
  <c r="J178" i="5"/>
  <c r="J186" i="5"/>
  <c r="J183" i="5"/>
  <c r="J4" i="5"/>
  <c r="J26" i="5"/>
  <c r="J358" i="5"/>
  <c r="J174" i="5"/>
  <c r="J147" i="5"/>
  <c r="J378" i="5"/>
  <c r="J220" i="5"/>
  <c r="J417" i="5"/>
  <c r="J289" i="5"/>
  <c r="J281" i="5"/>
  <c r="J135" i="5"/>
  <c r="J227" i="5"/>
  <c r="J37" i="5"/>
  <c r="J117" i="5"/>
  <c r="J386" i="5"/>
  <c r="J263" i="5"/>
  <c r="J392" i="5"/>
  <c r="J381" i="5"/>
  <c r="J426" i="5"/>
  <c r="J21" i="5"/>
  <c r="J143" i="5"/>
  <c r="J78" i="5"/>
  <c r="J282" i="5"/>
  <c r="J251" i="5"/>
  <c r="J203" i="5"/>
  <c r="J31" i="5"/>
  <c r="J298" i="5"/>
  <c r="J214" i="5"/>
  <c r="J300" i="5"/>
  <c r="J94" i="5"/>
  <c r="J204" i="5"/>
  <c r="J124" i="5"/>
  <c r="J290" i="5"/>
  <c r="J44" i="5"/>
  <c r="J120" i="5"/>
  <c r="J112" i="5"/>
  <c r="J16" i="5"/>
  <c r="J395" i="5"/>
  <c r="J56" i="5"/>
  <c r="J276" i="5"/>
  <c r="J166" i="5"/>
  <c r="J75" i="5"/>
  <c r="J179" i="5"/>
  <c r="J43" i="5"/>
  <c r="J136" i="5"/>
  <c r="J322" i="5"/>
  <c r="J277" i="5"/>
  <c r="J52" i="5"/>
  <c r="J325" i="5"/>
  <c r="J22" i="5"/>
  <c r="J438" i="5"/>
  <c r="J237" i="5"/>
  <c r="J369" i="5"/>
  <c r="J403" i="5"/>
  <c r="J201" i="5"/>
  <c r="J97" i="5"/>
  <c r="J181" i="5"/>
  <c r="J49" i="5"/>
  <c r="J367" i="5"/>
  <c r="J12" i="5"/>
  <c r="J275" i="5"/>
  <c r="J126" i="5"/>
  <c r="J129" i="5"/>
  <c r="J257" i="5"/>
  <c r="J404" i="5"/>
  <c r="J405" i="5"/>
  <c r="J331" i="5"/>
  <c r="J351" i="5"/>
  <c r="J261" i="5"/>
  <c r="J20" i="5"/>
  <c r="J250" i="5"/>
  <c r="J402" i="5"/>
  <c r="J206" i="5"/>
  <c r="J349" i="5"/>
  <c r="J25" i="5"/>
  <c r="J32" i="5"/>
  <c r="J242" i="5"/>
  <c r="J139" i="5"/>
  <c r="J350" i="5"/>
  <c r="J162" i="5"/>
  <c r="J279" i="5"/>
  <c r="J48" i="5"/>
  <c r="J308" i="5"/>
  <c r="J114" i="5"/>
  <c r="J295" i="5"/>
  <c r="J333" i="5"/>
  <c r="J224" i="5"/>
  <c r="J93" i="5"/>
  <c r="J302" i="5"/>
  <c r="J321" i="5"/>
  <c r="J159" i="5"/>
  <c r="J311" i="5"/>
  <c r="J14" i="5"/>
  <c r="J451" i="5"/>
  <c r="J24" i="5"/>
  <c r="J299" i="5"/>
  <c r="J415" i="5"/>
  <c r="J63" i="5"/>
  <c r="J368" i="5"/>
  <c r="J347" i="5"/>
  <c r="J79" i="5"/>
  <c r="J380" i="5"/>
  <c r="J357" i="5"/>
  <c r="J359" i="5"/>
  <c r="J410" i="5"/>
  <c r="J434" i="5"/>
  <c r="J428" i="5"/>
  <c r="J207" i="5"/>
  <c r="J363" i="5"/>
  <c r="J238" i="5"/>
  <c r="J41" i="5"/>
  <c r="J70" i="5"/>
  <c r="J6" i="5"/>
  <c r="J372" i="5"/>
  <c r="J110" i="5"/>
  <c r="J228" i="5"/>
  <c r="J230" i="5"/>
  <c r="J339" i="5"/>
  <c r="J172" i="5"/>
  <c r="J33" i="5"/>
  <c r="J292" i="5"/>
  <c r="J106" i="5"/>
  <c r="J294" i="5"/>
  <c r="J235" i="5"/>
  <c r="J91" i="5"/>
  <c r="J83" i="5"/>
  <c r="J342" i="5"/>
  <c r="J313" i="5"/>
  <c r="J314" i="5"/>
  <c r="J393" i="5"/>
  <c r="J246" i="5"/>
  <c r="J259"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Sandra</author>
  </authors>
  <commentList>
    <comment ref="B94" authorId="0" shapeId="0" xr:uid="{0533D06E-5234-45B0-B726-B14689669AF7}">
      <text>
        <r>
          <rPr>
            <b/>
            <sz val="9"/>
            <color indexed="81"/>
            <rFont val="Tahoma"/>
            <family val="2"/>
          </rPr>
          <t>Sandra:</t>
        </r>
        <r>
          <rPr>
            <sz val="9"/>
            <color indexed="81"/>
            <rFont val="Tahoma"/>
            <family val="2"/>
          </rPr>
          <t xml:space="preserve">
CONTRATO CEDIDO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Sandra</author>
    <author>tc={410A5693-CEFF-4382-9D67-F4D2BA9CD373}</author>
    <author>tc={4F7209D3-E409-4397-8F44-A85921CE2FC1}</author>
    <author>tc={11A260EC-7FFD-441B-91B5-A84A337A5785}</author>
    <author>tc={6976FE17-6F3D-476E-9EB3-5E920FF88DE7}</author>
    <author>tc={127817B5-6494-41E0-82B3-D1E8824B0B1E}</author>
    <author>tc={932025C8-31A8-4625-BCDC-C9D8519DEF81}</author>
    <author>tc={1D41AEAD-8B48-41A3-9687-AAAC8FC77AA1}</author>
    <author>tc={0DD3264A-D913-42D4-A5A2-60478CFCCC05}</author>
  </authors>
  <commentList>
    <comment ref="E95" authorId="0" shapeId="0" xr:uid="{9D105D7D-2C42-4BF5-915F-8422FE040BE6}">
      <text>
        <r>
          <rPr>
            <b/>
            <sz val="9"/>
            <color indexed="81"/>
            <rFont val="Tahoma"/>
            <family val="2"/>
          </rPr>
          <t>Sandra:</t>
        </r>
        <r>
          <rPr>
            <sz val="9"/>
            <color indexed="81"/>
            <rFont val="Tahoma"/>
            <family val="2"/>
          </rPr>
          <t xml:space="preserve">
CONTRATO CEDIDO</t>
        </r>
      </text>
    </comment>
    <comment ref="AQ192" authorId="1" shapeId="0" xr:uid="{410A5693-CEFF-4382-9D67-F4D2BA9CD373}">
      <text>
        <r>
          <rPr>
            <sz val="11"/>
            <color theme="1"/>
            <rFont val="Aptos Narrow"/>
            <family val="2"/>
            <scheme val="minor"/>
          </rPr>
          <t>[Threaded comment]
Your version of Excel allows you to read this threaded comment; however, any edits to it will get removed if the file is opened in a newer version of Excel. Learn more: https://go.microsoft.com/fwlink/?linkid=870924
Comment:
    TERMIANCION ANTICIPADA</t>
        </r>
      </text>
    </comment>
    <comment ref="AB288" authorId="2" shapeId="0" xr:uid="{4F7209D3-E409-4397-8F44-A85921CE2FC1}">
      <text>
        <r>
          <rPr>
            <sz val="11"/>
            <color theme="1"/>
            <rFont val="Aptos Narrow"/>
            <family val="2"/>
            <scheme val="minor"/>
          </rPr>
          <t>[Threaded comment]
Your version of Excel allows you to read this threaded comment; however, any edits to it will get removed if the file is opened in a newer version of Excel. Learn more: https://go.microsoft.com/fwlink/?linkid=870924
Comment:
    NO HAY APROBACION DE POLIZA CARGADA EN SECOP</t>
        </r>
      </text>
    </comment>
    <comment ref="AB293" authorId="3" shapeId="0" xr:uid="{11A260EC-7FFD-441B-91B5-A84A337A5785}">
      <text>
        <r>
          <rPr>
            <sz val="11"/>
            <color theme="1"/>
            <rFont val="Aptos Narrow"/>
            <family val="2"/>
            <scheme val="minor"/>
          </rPr>
          <t>[Threaded comment]
Your version of Excel allows you to read this threaded comment; however, any edits to it will get removed if the file is opened in a newer version of Excel. Learn more: https://go.microsoft.com/fwlink/?linkid=870924
Comment:
    NO CARGARON APROBACION DE POLIZA</t>
        </r>
      </text>
    </comment>
    <comment ref="AA301" authorId="4" shapeId="0" xr:uid="{6976FE17-6F3D-476E-9EB3-5E920FF88DE7}">
      <text>
        <r>
          <rPr>
            <sz val="11"/>
            <color theme="1"/>
            <rFont val="Aptos Narrow"/>
            <family val="2"/>
            <scheme val="minor"/>
          </rPr>
          <t>[Threaded comment]
Your version of Excel allows you to read this threaded comment; however, any edits to it will get removed if the file is opened in a newer version of Excel. Learn more: https://go.microsoft.com/fwlink/?linkid=870924
Comment:
    POLIZA NO CARGADA</t>
        </r>
      </text>
    </comment>
    <comment ref="AA305" authorId="5" shapeId="0" xr:uid="{127817B5-6494-41E0-82B3-D1E8824B0B1E}">
      <text>
        <r>
          <rPr>
            <sz val="11"/>
            <color theme="1"/>
            <rFont val="Aptos Narrow"/>
            <family val="2"/>
            <scheme val="minor"/>
          </rPr>
          <t>[Threaded comment]
Your version of Excel allows you to read this threaded comment; however, any edits to it will get removed if the file is opened in a newer version of Excel. Learn more: https://go.microsoft.com/fwlink/?linkid=870924
Comment:
    NO HAY POLIZA CARGADA</t>
        </r>
      </text>
    </comment>
    <comment ref="AA315" authorId="6" shapeId="0" xr:uid="{932025C8-31A8-4625-BCDC-C9D8519DEF81}">
      <text>
        <r>
          <rPr>
            <sz val="11"/>
            <color theme="1"/>
            <rFont val="Aptos Narrow"/>
            <family val="2"/>
            <scheme val="minor"/>
          </rPr>
          <t>[Threaded comment]
Your version of Excel allows you to read this threaded comment; however, any edits to it will get removed if the file is opened in a newer version of Excel. Learn more: https://go.microsoft.com/fwlink/?linkid=870924
Comment:
    No hay poliza cargada</t>
        </r>
      </text>
    </comment>
    <comment ref="AB320" authorId="7" shapeId="0" xr:uid="{1D41AEAD-8B48-41A3-9687-AAAC8FC77AA1}">
      <text>
        <r>
          <rPr>
            <sz val="11"/>
            <color theme="1"/>
            <rFont val="Aptos Narrow"/>
            <family val="2"/>
            <scheme val="minor"/>
          </rPr>
          <t>[Threaded comment]
Your version of Excel allows you to read this threaded comment; however, any edits to it will get removed if the file is opened in a newer version of Excel. Learn more: https://go.microsoft.com/fwlink/?linkid=870924
Comment:
    No hay aprobacion de polizas</t>
        </r>
      </text>
    </comment>
    <comment ref="AB321" authorId="8" shapeId="0" xr:uid="{0DD3264A-D913-42D4-A5A2-60478CFCCC05}">
      <text>
        <r>
          <rPr>
            <sz val="11"/>
            <color theme="1"/>
            <rFont val="Aptos Narrow"/>
            <family val="2"/>
            <scheme val="minor"/>
          </rPr>
          <t>[Threaded comment]
Your version of Excel allows you to read this threaded comment; however, any edits to it will get removed if the file is opened in a newer version of Excel. Learn more: https://go.microsoft.com/fwlink/?linkid=870924
Comment:
    NO HAY APORBACION DE POLIZA CARGADA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gdfr92</author>
  </authors>
  <commentList>
    <comment ref="E1" authorId="0" shapeId="0" xr:uid="{0F8BA64E-A094-44D6-8613-F7CA6F86F0EF}">
      <text>
        <r>
          <rPr>
            <sz val="11"/>
            <color theme="1"/>
            <rFont val="Aptos Narrow"/>
            <family val="2"/>
            <scheme val="minor"/>
          </rPr>
          <t>gdfr92:
Fecha de Firma del Contrato (Secop)
Fecha de suscripción (Acta)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gdfr92</author>
  </authors>
  <commentList>
    <comment ref="G2" authorId="0" shapeId="0" xr:uid="{2405A62E-0CD8-418F-92AD-D0DF313684C5}">
      <text>
        <r>
          <rPr>
            <sz val="11"/>
            <color theme="1"/>
            <rFont val="Aptos Narrow"/>
            <family val="2"/>
            <scheme val="minor"/>
          </rPr>
          <t>gdfr92:
Fecha de Firma del Contrato (Secop)
Fecha de suscripción (Acta)</t>
        </r>
      </text>
    </comment>
  </commentList>
</comments>
</file>

<file path=xl/sharedStrings.xml><?xml version="1.0" encoding="utf-8"?>
<sst xmlns="http://schemas.openxmlformats.org/spreadsheetml/2006/main" count="35149" uniqueCount="7288">
  <si>
    <t xml:space="preserve">TIPOLOGIA </t>
  </si>
  <si>
    <t>VALOR TOTAL</t>
  </si>
  <si>
    <t>ADQUISICION</t>
  </si>
  <si>
    <t>APOYO A LA GESTIÓN</t>
  </si>
  <si>
    <t>ARRENDAMIENTO</t>
  </si>
  <si>
    <t>COMPRAVENTA</t>
  </si>
  <si>
    <t>CONSULTORIA</t>
  </si>
  <si>
    <t>CONVENIO</t>
  </si>
  <si>
    <t>INTERVENTORÍA</t>
  </si>
  <si>
    <t>LICENCIAS</t>
  </si>
  <si>
    <t>LOGÍSTICO</t>
  </si>
  <si>
    <t>OBRA</t>
  </si>
  <si>
    <t>ORDEN DE COMPRA</t>
  </si>
  <si>
    <t>PRESTACIÓN DE SERVICIOS</t>
  </si>
  <si>
    <t>PRESTACIÓN DE SERVICIOS DE TRANSPORTE</t>
  </si>
  <si>
    <t>PRESTACION DE SERVICIOS LOGISTICOS</t>
  </si>
  <si>
    <t>SEGUROS</t>
  </si>
  <si>
    <t>SERVICIOS LOGISTICOS</t>
  </si>
  <si>
    <t>SERVICIOS PROFESIONALES</t>
  </si>
  <si>
    <t>SUMINISTRO</t>
  </si>
  <si>
    <t>Total general</t>
  </si>
  <si>
    <t>MODALIDAD</t>
  </si>
  <si>
    <t>Cuenta de MODALIDAD</t>
  </si>
  <si>
    <t>CONVOCATORIA POR CONCURSO</t>
  </si>
  <si>
    <t>DIRECTA</t>
  </si>
  <si>
    <t>INVITACIÓN PÚBLICA</t>
  </si>
  <si>
    <t>MÍNIMA CUANTÍA</t>
  </si>
  <si>
    <t>SELECCIÓN ABREVIADA</t>
  </si>
  <si>
    <t>SUMIINISTRO</t>
  </si>
  <si>
    <t>TIENDA VIRTUAL</t>
  </si>
  <si>
    <t>Número de contrato</t>
  </si>
  <si>
    <t>NUMERO INTERADMINISTRATIVO FDC</t>
  </si>
  <si>
    <t>MES</t>
  </si>
  <si>
    <t>ESTADO</t>
  </si>
  <si>
    <t>TIPO DE PERSONA</t>
  </si>
  <si>
    <t>VALOR DEL CONTRATO</t>
  </si>
  <si>
    <t>FECHA DE INICIO</t>
  </si>
  <si>
    <t>FECHA DE TERMINACIÓN</t>
  </si>
  <si>
    <t>AREA</t>
  </si>
  <si>
    <t>SUPERVISOR</t>
  </si>
  <si>
    <t>APLICA PÓLIZA</t>
  </si>
  <si>
    <t>TIPOLOGÍA</t>
  </si>
  <si>
    <t>MODALIDAD DE SELECCIÓN</t>
  </si>
  <si>
    <t>TIPO DE PERSONO APLICA</t>
  </si>
  <si>
    <t>UNIDAD DE MEDIDA</t>
  </si>
  <si>
    <t>APLICA POLIZA</t>
  </si>
  <si>
    <t>2024-0001</t>
  </si>
  <si>
    <t>24-001</t>
  </si>
  <si>
    <t>ENERO</t>
  </si>
  <si>
    <t>EJECUTADO</t>
  </si>
  <si>
    <t>JURÍDICA</t>
  </si>
  <si>
    <t>SUBGERENCIA TÉCNICA</t>
  </si>
  <si>
    <t xml:space="preserve">CAMILO CALDERON </t>
  </si>
  <si>
    <t>SI</t>
  </si>
  <si>
    <t xml:space="preserve">NATURAL </t>
  </si>
  <si>
    <t>DIA(S)</t>
  </si>
  <si>
    <t>2024-0002</t>
  </si>
  <si>
    <t>22-011</t>
  </si>
  <si>
    <t>GERENTE PROYECTO 22-011</t>
  </si>
  <si>
    <t>NO</t>
  </si>
  <si>
    <t>MES(ES)</t>
  </si>
  <si>
    <t>2024-0003</t>
  </si>
  <si>
    <t>2024-0004</t>
  </si>
  <si>
    <t>2024-0005</t>
  </si>
  <si>
    <t>2024-0006</t>
  </si>
  <si>
    <t>OFERTA DINAMICA</t>
  </si>
  <si>
    <t>2024-0007</t>
  </si>
  <si>
    <t>2024-0008</t>
  </si>
  <si>
    <t>2024-0009</t>
  </si>
  <si>
    <t>2024-0010</t>
  </si>
  <si>
    <t>22-042</t>
  </si>
  <si>
    <t>GERENTE PROYECTO 22-042</t>
  </si>
  <si>
    <t>CONSULTORÍA</t>
  </si>
  <si>
    <t>2024-0011</t>
  </si>
  <si>
    <t>FUNCIONAMIENTO</t>
  </si>
  <si>
    <t>OFICINA ASESORA JURÍDICA</t>
  </si>
  <si>
    <t xml:space="preserve">CAMILA BAUTISTA </t>
  </si>
  <si>
    <t>2024-0012</t>
  </si>
  <si>
    <t>2024-0013</t>
  </si>
  <si>
    <t>2024-0014</t>
  </si>
  <si>
    <t>DIANA ZAMBRANO</t>
  </si>
  <si>
    <t>OTROS</t>
  </si>
  <si>
    <t>2024-0015</t>
  </si>
  <si>
    <t xml:space="preserve">CAMILA BAUTISTA Y APOYO LINDA VELOSA </t>
  </si>
  <si>
    <t xml:space="preserve">CONVENIO INTERADMINISTRATIVO </t>
  </si>
  <si>
    <t>2024-0016</t>
  </si>
  <si>
    <t>22-037</t>
  </si>
  <si>
    <t>GERENTE PROYECTO 22-037</t>
  </si>
  <si>
    <t>ADQUISICIÓN</t>
  </si>
  <si>
    <t>2024-0017</t>
  </si>
  <si>
    <t>23-020</t>
  </si>
  <si>
    <t>GERENTE PROYECTO 23-020 JIMENA</t>
  </si>
  <si>
    <t>2024-0018</t>
  </si>
  <si>
    <t>21-021</t>
  </si>
  <si>
    <t>SUBGERENTE TECNICO</t>
  </si>
  <si>
    <t>2024-0019</t>
  </si>
  <si>
    <t>2024-0020</t>
  </si>
  <si>
    <t>22-031</t>
  </si>
  <si>
    <t>GERENTE PROYECTO 22-031</t>
  </si>
  <si>
    <t>2024-0021</t>
  </si>
  <si>
    <t>JEFE OFICINA JURIDICA ( PROVISIONAL CAMILA BAUTISTA )</t>
  </si>
  <si>
    <t>2024-0022</t>
  </si>
  <si>
    <t>SUBGERENETE TECNICO (PROVISIONAL DIANA ZAMBRANO)</t>
  </si>
  <si>
    <t>2024-0023</t>
  </si>
  <si>
    <t>2024-0024</t>
  </si>
  <si>
    <t>2024-0025</t>
  </si>
  <si>
    <t>SUBGERENCIA ADMINISTRATIVA Y FINANCIERA</t>
  </si>
  <si>
    <t>CONTADOR</t>
  </si>
  <si>
    <t>2024-0026</t>
  </si>
  <si>
    <t>2024-0027</t>
  </si>
  <si>
    <t>23-013</t>
  </si>
  <si>
    <t>2024-0028</t>
  </si>
  <si>
    <t>PROFESIONAL TALENTO HUMANO</t>
  </si>
  <si>
    <t>2024-0029</t>
  </si>
  <si>
    <t>NA</t>
  </si>
  <si>
    <t>2024-0030</t>
  </si>
  <si>
    <t>SUBGERENTE ADMINISTRATIVA</t>
  </si>
  <si>
    <t>2024-0031</t>
  </si>
  <si>
    <t>2024-0032</t>
  </si>
  <si>
    <t>2024-0033</t>
  </si>
  <si>
    <t>PROFESIONAL DE PRESUPUESTO</t>
  </si>
  <si>
    <t>2024-0034</t>
  </si>
  <si>
    <t>2024-0035</t>
  </si>
  <si>
    <t>GERENTE DEL PROYECTO 22-011</t>
  </si>
  <si>
    <t>2024-0036</t>
  </si>
  <si>
    <t>FEBRERO</t>
  </si>
  <si>
    <t>2024-0037</t>
  </si>
  <si>
    <t>2024-0038</t>
  </si>
  <si>
    <t>2024-0039</t>
  </si>
  <si>
    <t>23-017</t>
  </si>
  <si>
    <t>GERENTE DE PROYECTO</t>
  </si>
  <si>
    <t>2024-0040</t>
  </si>
  <si>
    <t>JEFE OFICINA ASESORA JURÍDICA</t>
  </si>
  <si>
    <t>2024-0041</t>
  </si>
  <si>
    <t>2024-0042</t>
  </si>
  <si>
    <t>2024-0043</t>
  </si>
  <si>
    <t>2024-0044</t>
  </si>
  <si>
    <t>2024-0045</t>
  </si>
  <si>
    <t>22-040</t>
  </si>
  <si>
    <t>2024-0046</t>
  </si>
  <si>
    <t>2024-0047</t>
  </si>
  <si>
    <t>2024-0048</t>
  </si>
  <si>
    <t>2024-0049</t>
  </si>
  <si>
    <t>2024-0050</t>
  </si>
  <si>
    <t>2024-0051</t>
  </si>
  <si>
    <t>2024-0052</t>
  </si>
  <si>
    <t>2024-0053</t>
  </si>
  <si>
    <t>2024-0054</t>
  </si>
  <si>
    <t>2024-0055</t>
  </si>
  <si>
    <t>2024-0056</t>
  </si>
  <si>
    <t>2024-0057</t>
  </si>
  <si>
    <t>2024-0058</t>
  </si>
  <si>
    <t>2024-0059</t>
  </si>
  <si>
    <t>2024-0060</t>
  </si>
  <si>
    <t>2024-0061</t>
  </si>
  <si>
    <t>2024-0062</t>
  </si>
  <si>
    <t>23-010</t>
  </si>
  <si>
    <t>2024-0063</t>
  </si>
  <si>
    <t>24-002</t>
  </si>
  <si>
    <t>2024-0064</t>
  </si>
  <si>
    <t>2024-0065</t>
  </si>
  <si>
    <t>2024-0066</t>
  </si>
  <si>
    <t>2024-0067</t>
  </si>
  <si>
    <t>2024-0068</t>
  </si>
  <si>
    <t>IVÁN ARMANDO LEAL BAQUERO</t>
  </si>
  <si>
    <t>2024-0069</t>
  </si>
  <si>
    <t>ALBERTO AUGUSTO RODRÍGUEZ ORTIZ</t>
  </si>
  <si>
    <t>2024-0070</t>
  </si>
  <si>
    <t>2024-0071</t>
  </si>
  <si>
    <t>FABIAN AGUSTO RINCON CAMELO</t>
  </si>
  <si>
    <t>2024-0072</t>
  </si>
  <si>
    <t>24-003</t>
  </si>
  <si>
    <t>2024-0073</t>
  </si>
  <si>
    <t>ALBEIRO LUGO BOLAÑOS</t>
  </si>
  <si>
    <t>2024-0074</t>
  </si>
  <si>
    <t>2024-0075</t>
  </si>
  <si>
    <t>2024-0076</t>
  </si>
  <si>
    <t>2024-0077</t>
  </si>
  <si>
    <t>2024-0078</t>
  </si>
  <si>
    <t>2024-0079</t>
  </si>
  <si>
    <t>KAREN DANITZA MEDINA MUÑOZ</t>
  </si>
  <si>
    <t>2024-0080</t>
  </si>
  <si>
    <t>Jaime Humberto Páez Pinzón</t>
  </si>
  <si>
    <t>2024-0081</t>
  </si>
  <si>
    <t>KAREN LIZETH CUCHIGAY ESLAVA</t>
  </si>
  <si>
    <t>2024-0082</t>
  </si>
  <si>
    <t>OFICINA DE CONTROL INTERNO</t>
  </si>
  <si>
    <t>YENNY DIANITH BARRIOS GOMEZ</t>
  </si>
  <si>
    <t>2024-0083</t>
  </si>
  <si>
    <t>ALBA ROCIO CASTRO ESCORCIA</t>
  </si>
  <si>
    <t>2024-0084</t>
  </si>
  <si>
    <t>2024-0085</t>
  </si>
  <si>
    <t>EN EJECUCIÓN</t>
  </si>
  <si>
    <t>2024-0086</t>
  </si>
  <si>
    <t>23-022</t>
  </si>
  <si>
    <t>2024-0087</t>
  </si>
  <si>
    <t>SHIRLEY ANDREA ZAMORA MORA</t>
  </si>
  <si>
    <t>2024-0088</t>
  </si>
  <si>
    <t> </t>
  </si>
  <si>
    <t>2024-0089</t>
  </si>
  <si>
    <t>24-004</t>
  </si>
  <si>
    <t>PABLO ANDRES VARGAS NIÑO</t>
  </si>
  <si>
    <t>2024-0090</t>
  </si>
  <si>
    <t>2024-0091</t>
  </si>
  <si>
    <t>01 de marzo de 2024</t>
  </si>
  <si>
    <t>30 de junio de 2024</t>
  </si>
  <si>
    <t>2024-0092</t>
  </si>
  <si>
    <t>MARZO</t>
  </si>
  <si>
    <t>2024-0093</t>
  </si>
  <si>
    <t>MIRIAM HANNA RODRIGUEZ REY</t>
  </si>
  <si>
    <t>2024-0094</t>
  </si>
  <si>
    <t>2024-0095</t>
  </si>
  <si>
    <t>BRAYAN EDUARDO ROJAS OCAMPO</t>
  </si>
  <si>
    <t>2024-0096</t>
  </si>
  <si>
    <t>2024-0097</t>
  </si>
  <si>
    <t>2024-0098</t>
  </si>
  <si>
    <t>GEOVANNY REYES MUR</t>
  </si>
  <si>
    <t>2024-0099</t>
  </si>
  <si>
    <t>NO APLICA</t>
  </si>
  <si>
    <t>2024-0100</t>
  </si>
  <si>
    <t>2024-0101</t>
  </si>
  <si>
    <t>2024-0102</t>
  </si>
  <si>
    <t>2024-0103</t>
  </si>
  <si>
    <t>2024-0104</t>
  </si>
  <si>
    <t>2024-0105</t>
  </si>
  <si>
    <t>2024-0106</t>
  </si>
  <si>
    <t>2024-0107</t>
  </si>
  <si>
    <t>2024-0108</t>
  </si>
  <si>
    <t>2024-0109</t>
  </si>
  <si>
    <t>2024-0110</t>
  </si>
  <si>
    <t>2024-0111</t>
  </si>
  <si>
    <t>2024-0112</t>
  </si>
  <si>
    <t>2024-0113</t>
  </si>
  <si>
    <t>2024-0114</t>
  </si>
  <si>
    <t>2024-0115</t>
  </si>
  <si>
    <t>2024-0116</t>
  </si>
  <si>
    <t>JIMENA ASTRID OSPINA CANO</t>
  </si>
  <si>
    <t>2024-0117</t>
  </si>
  <si>
    <t>2024-0118</t>
  </si>
  <si>
    <t>SUBGERENCIA TECNICA</t>
  </si>
  <si>
    <t>2024-0119</t>
  </si>
  <si>
    <t>GEOVANNY REYEZ MUR</t>
  </si>
  <si>
    <t>2024-0120</t>
  </si>
  <si>
    <t>2024-0121</t>
  </si>
  <si>
    <t>2024-0122</t>
  </si>
  <si>
    <t>2024-0123</t>
  </si>
  <si>
    <t>2024-0124</t>
  </si>
  <si>
    <t>2024-0125</t>
  </si>
  <si>
    <t>2024-0126</t>
  </si>
  <si>
    <t>2024-0127</t>
  </si>
  <si>
    <t>2024-0128</t>
  </si>
  <si>
    <t>2024-0129</t>
  </si>
  <si>
    <t>2024-0130</t>
  </si>
  <si>
    <t>MARIO FERNANDO RODRIGUEZ MORENO</t>
  </si>
  <si>
    <t>2024-0131</t>
  </si>
  <si>
    <t>2024-0132</t>
  </si>
  <si>
    <t>2024-0133</t>
  </si>
  <si>
    <t xml:space="preserve">2024-0134 </t>
  </si>
  <si>
    <t>24-005</t>
  </si>
  <si>
    <t>JUAN DAVID PATIÑO PAEZ</t>
  </si>
  <si>
    <t>2024-0135</t>
  </si>
  <si>
    <t>2024-0136</t>
  </si>
  <si>
    <t>2024-0137</t>
  </si>
  <si>
    <t>2024-0138</t>
  </si>
  <si>
    <t>2024-0139</t>
  </si>
  <si>
    <t>JEFE OFICINA ASESORA JURIDICA</t>
  </si>
  <si>
    <t>2024-0140</t>
  </si>
  <si>
    <t>2024-0141</t>
  </si>
  <si>
    <t>2024-0142</t>
  </si>
  <si>
    <t>24-006</t>
  </si>
  <si>
    <t>2024-0143</t>
  </si>
  <si>
    <t>SUBGERENCIA ADMINISTRATIVA</t>
  </si>
  <si>
    <t xml:space="preserve">SUBGERENCIA ADMINISTRATIVA </t>
  </si>
  <si>
    <t>2024-0144</t>
  </si>
  <si>
    <t>ABRIL</t>
  </si>
  <si>
    <t>2024-0145</t>
  </si>
  <si>
    <t xml:space="preserve">PROFESIONAL DE TESORERÍA </t>
  </si>
  <si>
    <t>2024-0146</t>
  </si>
  <si>
    <t>GERENTE DEL CONTRATO 23-020</t>
  </si>
  <si>
    <t>2024-0147</t>
  </si>
  <si>
    <t>PROFESIONAL ESPECIALIZADO DE CONTABILIDAD</t>
  </si>
  <si>
    <t>2024-0148</t>
  </si>
  <si>
    <t>2024-0149</t>
  </si>
  <si>
    <t>SUBGERENTE ADMINISTRATIVA Y FINANCIERA</t>
  </si>
  <si>
    <t>2024-0150</t>
  </si>
  <si>
    <t>Profesional Especializado Código 222 Grado 06</t>
  </si>
  <si>
    <t>2024-0151</t>
  </si>
  <si>
    <t>2024-0152</t>
  </si>
  <si>
    <t>2024-0153</t>
  </si>
  <si>
    <t>2024-0154</t>
  </si>
  <si>
    <t>2024-0155</t>
  </si>
  <si>
    <t>2024-0156</t>
  </si>
  <si>
    <t>GERENTE CONTRATO 23-010</t>
  </si>
  <si>
    <t>2024-0157</t>
  </si>
  <si>
    <t>2024-0158</t>
  </si>
  <si>
    <t>2024-0159</t>
  </si>
  <si>
    <t>2024-0160</t>
  </si>
  <si>
    <t>2024-0161</t>
  </si>
  <si>
    <t>2024-0162</t>
  </si>
  <si>
    <t>2024-0163</t>
  </si>
  <si>
    <t>2024-0164</t>
  </si>
  <si>
    <t>2024-0165</t>
  </si>
  <si>
    <t>2024-0166</t>
  </si>
  <si>
    <t>2024-0167</t>
  </si>
  <si>
    <t>2024-0168</t>
  </si>
  <si>
    <t>2024-0169</t>
  </si>
  <si>
    <t>2024-0170</t>
  </si>
  <si>
    <t>2024-0171</t>
  </si>
  <si>
    <t>JOHANNA ALEJANDRA QUIMBAY MALAGON</t>
  </si>
  <si>
    <t>2024-0172</t>
  </si>
  <si>
    <t>2024-0173</t>
  </si>
  <si>
    <t>GERENTE DE PROYECTO 22-011</t>
  </si>
  <si>
    <t>2024-0174</t>
  </si>
  <si>
    <t>GERENTE DE PROYECTO 23-017</t>
  </si>
  <si>
    <t>2024-0175</t>
  </si>
  <si>
    <t>2024-0176</t>
  </si>
  <si>
    <t>2024-0177</t>
  </si>
  <si>
    <t>2024-0178</t>
  </si>
  <si>
    <t>2024-0179</t>
  </si>
  <si>
    <t>2024-0180</t>
  </si>
  <si>
    <t>2024-0181</t>
  </si>
  <si>
    <t>2024-0182</t>
  </si>
  <si>
    <t>HECTOR ELIECER BACARES SIERRA</t>
  </si>
  <si>
    <t>2024-0183</t>
  </si>
  <si>
    <t>CAMILO ALEJANDRO CALDERO CASALLAS</t>
  </si>
  <si>
    <t>2024-0184</t>
  </si>
  <si>
    <t>2024-0185</t>
  </si>
  <si>
    <t>2024-0186</t>
  </si>
  <si>
    <t>2024-0187</t>
  </si>
  <si>
    <t>2024-0188</t>
  </si>
  <si>
    <t>2024-0189</t>
  </si>
  <si>
    <t>SOFIA RODRIGUEZ LOZANO_x000D_</t>
  </si>
  <si>
    <t>2024-0190</t>
  </si>
  <si>
    <t>2024-0191</t>
  </si>
  <si>
    <t>2024-0192</t>
  </si>
  <si>
    <t>2024-0193</t>
  </si>
  <si>
    <t>2024-0194</t>
  </si>
  <si>
    <t>2024-0195</t>
  </si>
  <si>
    <t>2024-0196</t>
  </si>
  <si>
    <t>2024-0197</t>
  </si>
  <si>
    <t>2024-0198</t>
  </si>
  <si>
    <t>2024-0199</t>
  </si>
  <si>
    <t>2024-0200</t>
  </si>
  <si>
    <t>2024-0201</t>
  </si>
  <si>
    <t>GERENTE CONTRATO 22-37</t>
  </si>
  <si>
    <t>2024-0202</t>
  </si>
  <si>
    <t>JOSE LUIS FERNANDEZ ORJUELA</t>
  </si>
  <si>
    <t>2024-0203</t>
  </si>
  <si>
    <t xml:space="preserve">JOSE LUIS FERNANDEZ ORJUELA </t>
  </si>
  <si>
    <t>2024-0204</t>
  </si>
  <si>
    <t>15 de abril de 2024</t>
  </si>
  <si>
    <t>23 de junio de 2024</t>
  </si>
  <si>
    <t>2024-0205</t>
  </si>
  <si>
    <t>2024-0206</t>
  </si>
  <si>
    <t>11 de abril de 2024</t>
  </si>
  <si>
    <t>31 de agosto de 2024</t>
  </si>
  <si>
    <t>2024-0207</t>
  </si>
  <si>
    <t>10 de octubre de 2024</t>
  </si>
  <si>
    <t xml:space="preserve">ANGELA ANDREA FORERO </t>
  </si>
  <si>
    <t>2024-0208</t>
  </si>
  <si>
    <t>12 de abril de 2024</t>
  </si>
  <si>
    <t>11 de enero de 2025</t>
  </si>
  <si>
    <t>IVAN ARMANDO LEAL BAQUERO</t>
  </si>
  <si>
    <t>2024-0209</t>
  </si>
  <si>
    <t>17 de abril de 2024</t>
  </si>
  <si>
    <t>31 de diciembre de 2024</t>
  </si>
  <si>
    <t>2024-0210</t>
  </si>
  <si>
    <t>24 de abril de 2024</t>
  </si>
  <si>
    <t>PAULA ANDREA CASTIBLANCO LADINO</t>
  </si>
  <si>
    <t>2024-0211</t>
  </si>
  <si>
    <t>30 de abril de 2024</t>
  </si>
  <si>
    <t> GEOVANNY REYES MUR</t>
  </si>
  <si>
    <t>2024-0212</t>
  </si>
  <si>
    <t>2024-0213</t>
  </si>
  <si>
    <t>26 de abril de 2024</t>
  </si>
  <si>
    <t> IVAN ARMANDO LEAL BAQUERO</t>
  </si>
  <si>
    <t>2024-0214</t>
  </si>
  <si>
    <t>11 de octubre de 2024</t>
  </si>
  <si>
    <t>2024-0215</t>
  </si>
  <si>
    <t>YENNI CAROLINA ACOSTA</t>
  </si>
  <si>
    <t>2024-0216</t>
  </si>
  <si>
    <t>11 de junio de 2024</t>
  </si>
  <si>
    <t>2024-0217</t>
  </si>
  <si>
    <t>2024-0218</t>
  </si>
  <si>
    <t>2024-0219</t>
  </si>
  <si>
    <t>2024-0220</t>
  </si>
  <si>
    <t>2024-0221</t>
  </si>
  <si>
    <t>9 de abril de 2024</t>
  </si>
  <si>
    <t>2024-0222</t>
  </si>
  <si>
    <t>16 de abril de 2024</t>
  </si>
  <si>
    <t>2024-0223</t>
  </si>
  <si>
    <t>2024-0224</t>
  </si>
  <si>
    <t>15 de octubre de 2024</t>
  </si>
  <si>
    <t>OFICINA ASESORA JURIDICA</t>
  </si>
  <si>
    <t>2024-0225</t>
  </si>
  <si>
    <t>14 de octubre de 2024</t>
  </si>
  <si>
    <t>2024-0226</t>
  </si>
  <si>
    <t>22-036</t>
  </si>
  <si>
    <t>14 de diciembre de 2024</t>
  </si>
  <si>
    <t>MARIO FERNANDO RODRIGUEZ</t>
  </si>
  <si>
    <t>2024-0227</t>
  </si>
  <si>
    <t>2024-0228</t>
  </si>
  <si>
    <t>15 de diciembre de 2024</t>
  </si>
  <si>
    <t>2024-0229</t>
  </si>
  <si>
    <t>2024-0230</t>
  </si>
  <si>
    <t>30 de noviembre de 2024</t>
  </si>
  <si>
    <t>2024-0231</t>
  </si>
  <si>
    <t>2024-0232</t>
  </si>
  <si>
    <t>2024-0233</t>
  </si>
  <si>
    <t>2024-0234</t>
  </si>
  <si>
    <t>2024-0235</t>
  </si>
  <si>
    <t>2024-0236</t>
  </si>
  <si>
    <t>2024-0237</t>
  </si>
  <si>
    <t>22 de abril de 2024</t>
  </si>
  <si>
    <t>21 de agosto de 2024</t>
  </si>
  <si>
    <t>JIMENA ASTRID OSPINA</t>
  </si>
  <si>
    <t>2024-0238</t>
  </si>
  <si>
    <t>2024-0239</t>
  </si>
  <si>
    <t>2024-0240</t>
  </si>
  <si>
    <t>19 de abril de 2024</t>
  </si>
  <si>
    <t>3 de septiembre de 2024</t>
  </si>
  <si>
    <t>2024-0241</t>
  </si>
  <si>
    <t>29 de abril de 2024</t>
  </si>
  <si>
    <t>2024-0242</t>
  </si>
  <si>
    <t>no se incio</t>
  </si>
  <si>
    <t>AURA MARINA GUEVARA LADINO</t>
  </si>
  <si>
    <t>2024-0243</t>
  </si>
  <si>
    <t>23-009</t>
  </si>
  <si>
    <t>23 de abril de 2024</t>
  </si>
  <si>
    <t>23 de julio de 2024</t>
  </si>
  <si>
    <t>LEONARDO ARTURO VALERO</t>
  </si>
  <si>
    <t>2024-0244</t>
  </si>
  <si>
    <t>23 de septiembre de 2024</t>
  </si>
  <si>
    <t>HECTOR ELIECER BACARES</t>
  </si>
  <si>
    <t>2024-0245</t>
  </si>
  <si>
    <t>2024-0246</t>
  </si>
  <si>
    <t>24-009</t>
  </si>
  <si>
    <t>18 de diciembre de 2024</t>
  </si>
  <si>
    <t>HOLMAN ENRIQUE TRIVIÑO BARRAGÁN</t>
  </si>
  <si>
    <t>2024-0247</t>
  </si>
  <si>
    <t>2024-0248</t>
  </si>
  <si>
    <t>25 de julio de 2024</t>
  </si>
  <si>
    <t>2024-0249</t>
  </si>
  <si>
    <t>2024-0250</t>
  </si>
  <si>
    <t>2024-0251</t>
  </si>
  <si>
    <t>2024-0252</t>
  </si>
  <si>
    <t>22 de octubre de 2024</t>
  </si>
  <si>
    <t>2024-0253</t>
  </si>
  <si>
    <t>2024-0254</t>
  </si>
  <si>
    <t>MARCELA RUEDA</t>
  </si>
  <si>
    <t>2024-0255</t>
  </si>
  <si>
    <t>2024-0256</t>
  </si>
  <si>
    <t>23 de octubre de 2024</t>
  </si>
  <si>
    <t>2024-0257</t>
  </si>
  <si>
    <t>2024-0258</t>
  </si>
  <si>
    <t>22 de julio de 2024</t>
  </si>
  <si>
    <t>2024-0259</t>
  </si>
  <si>
    <t>2024-0260</t>
  </si>
  <si>
    <t>22 de junio de 2024</t>
  </si>
  <si>
    <t>2024-0261</t>
  </si>
  <si>
    <t>25 de abril de 2024</t>
  </si>
  <si>
    <t>24 de mayo de 2024</t>
  </si>
  <si>
    <t>2024-0262</t>
  </si>
  <si>
    <t>24 de junio de 2024</t>
  </si>
  <si>
    <t>2024-0263</t>
  </si>
  <si>
    <t>2024-0264</t>
  </si>
  <si>
    <t>24 de octubre de 2024</t>
  </si>
  <si>
    <t>2024-0265</t>
  </si>
  <si>
    <t>25 de octubre de 2024</t>
  </si>
  <si>
    <t>2024-0266</t>
  </si>
  <si>
    <t>2024-0267</t>
  </si>
  <si>
    <t>2024-0268</t>
  </si>
  <si>
    <t>2024-0269</t>
  </si>
  <si>
    <t>MAYO</t>
  </si>
  <si>
    <t>3 de mayo de 2024</t>
  </si>
  <si>
    <t>1 de septiembre de 2024</t>
  </si>
  <si>
    <t>2024-0270</t>
  </si>
  <si>
    <t>2 de septiembre de 2024</t>
  </si>
  <si>
    <t>2024-0271</t>
  </si>
  <si>
    <t>MIGUEL ANTONIO RAMIREZ
MARCELA RUEDA
AURA MARINA GUEVARA
YENI SILVA</t>
  </si>
  <si>
    <t>2024-0272</t>
  </si>
  <si>
    <t>2024-0273</t>
  </si>
  <si>
    <t>2024-0274</t>
  </si>
  <si>
    <t>JURIDICA</t>
  </si>
  <si>
    <t>2024-0275</t>
  </si>
  <si>
    <t>SUBGRENTE ADMINISTRATIVO</t>
  </si>
  <si>
    <t>2024-0276</t>
  </si>
  <si>
    <t>2024-0277</t>
  </si>
  <si>
    <t>2024-0278</t>
  </si>
  <si>
    <t>2024-0279</t>
  </si>
  <si>
    <t>2024-0280</t>
  </si>
  <si>
    <t>2024-0281</t>
  </si>
  <si>
    <t>2024-0282</t>
  </si>
  <si>
    <t>2024-0283</t>
  </si>
  <si>
    <t>2024-0284</t>
  </si>
  <si>
    <t>21-011</t>
  </si>
  <si>
    <t>2024-0285</t>
  </si>
  <si>
    <t>FUNCIONAMIENTO IPMC 002-2024</t>
  </si>
  <si>
    <t>ADMINISTRATIVA</t>
  </si>
  <si>
    <t>PROFESIONAL DE TALENTO HUMANO</t>
  </si>
  <si>
    <t>2024-0285-A</t>
  </si>
  <si>
    <t xml:space="preserve">NO APLICATURAL </t>
  </si>
  <si>
    <t>2024-0286</t>
  </si>
  <si>
    <t>2024-0287</t>
  </si>
  <si>
    <t>2024-0288</t>
  </si>
  <si>
    <t>2024-0289</t>
  </si>
  <si>
    <t>24-008</t>
  </si>
  <si>
    <t>2024-0290</t>
  </si>
  <si>
    <t>2024-0291</t>
  </si>
  <si>
    <t>2024-0292</t>
  </si>
  <si>
    <t>2024-0293</t>
  </si>
  <si>
    <t>FUNCIONAMIENTO (IPMC 003-2024)</t>
  </si>
  <si>
    <t>2024-0294</t>
  </si>
  <si>
    <t>2024-0295</t>
  </si>
  <si>
    <t>2024-0296</t>
  </si>
  <si>
    <t>2024-0297</t>
  </si>
  <si>
    <t>2024-0298</t>
  </si>
  <si>
    <t>2024-0299</t>
  </si>
  <si>
    <t>2024-0300</t>
  </si>
  <si>
    <t>2024-0301</t>
  </si>
  <si>
    <t>2024-0302</t>
  </si>
  <si>
    <t>2024-0303</t>
  </si>
  <si>
    <t>GERENTE DE PROYECTOS</t>
  </si>
  <si>
    <t>2024-0304</t>
  </si>
  <si>
    <t>2024-0305</t>
  </si>
  <si>
    <t>NATURAL</t>
  </si>
  <si>
    <t>2024-0306</t>
  </si>
  <si>
    <t>2024-0307</t>
  </si>
  <si>
    <t>2024-0308</t>
  </si>
  <si>
    <t>JUNIO</t>
  </si>
  <si>
    <t>2024-0309</t>
  </si>
  <si>
    <t>2024-0310</t>
  </si>
  <si>
    <t>2024-0311</t>
  </si>
  <si>
    <t>2024-0312</t>
  </si>
  <si>
    <t>2024-0313</t>
  </si>
  <si>
    <t>2024-0314</t>
  </si>
  <si>
    <t>2024-0315</t>
  </si>
  <si>
    <t>2024-0316</t>
  </si>
  <si>
    <t>2024-0317</t>
  </si>
  <si>
    <t>2024-0318</t>
  </si>
  <si>
    <t>2024-0319</t>
  </si>
  <si>
    <t>2024-0320</t>
  </si>
  <si>
    <t>2024-0321</t>
  </si>
  <si>
    <t>24-007</t>
  </si>
  <si>
    <t>2024-0322</t>
  </si>
  <si>
    <t>2024-0323</t>
  </si>
  <si>
    <t>23-021</t>
  </si>
  <si>
    <t>2024-0324</t>
  </si>
  <si>
    <t>2024-0325</t>
  </si>
  <si>
    <t>2024-0326</t>
  </si>
  <si>
    <t>2024-0327</t>
  </si>
  <si>
    <t>23-037</t>
  </si>
  <si>
    <t>2024-0328</t>
  </si>
  <si>
    <t>24-011</t>
  </si>
  <si>
    <t>2024-0329</t>
  </si>
  <si>
    <t>2024-0330</t>
  </si>
  <si>
    <t>2024-0331</t>
  </si>
  <si>
    <t>FUNCIONAMIENTO (ipmc-004-2024)</t>
  </si>
  <si>
    <t>PROFESIONA TALENTO HUMANO</t>
  </si>
  <si>
    <t>2024-0332</t>
  </si>
  <si>
    <t>22-037 (CC-001-2024)</t>
  </si>
  <si>
    <t>2024-0333</t>
  </si>
  <si>
    <t>2024-0334</t>
  </si>
  <si>
    <t>2024-0335</t>
  </si>
  <si>
    <t>2024-0336</t>
  </si>
  <si>
    <t>2024-0337</t>
  </si>
  <si>
    <t>2024-0338</t>
  </si>
  <si>
    <t>JULIO</t>
  </si>
  <si>
    <t>2024-0339</t>
  </si>
  <si>
    <t>2024-0340</t>
  </si>
  <si>
    <t>2024-0341</t>
  </si>
  <si>
    <t>2024-0342</t>
  </si>
  <si>
    <t>2024-0343</t>
  </si>
  <si>
    <t>2024-0344</t>
  </si>
  <si>
    <t>2024-0345</t>
  </si>
  <si>
    <t>2024-0346</t>
  </si>
  <si>
    <t>2024-0347</t>
  </si>
  <si>
    <t>2024-0348</t>
  </si>
  <si>
    <t>2024-0349</t>
  </si>
  <si>
    <t>2024-0350</t>
  </si>
  <si>
    <t>2024-0351</t>
  </si>
  <si>
    <t>2024-0352</t>
  </si>
  <si>
    <t>2024-0353</t>
  </si>
  <si>
    <t>2024-0354</t>
  </si>
  <si>
    <t>2024-0355</t>
  </si>
  <si>
    <t>2024-0356</t>
  </si>
  <si>
    <t>2024-0357</t>
  </si>
  <si>
    <t>2024-0358</t>
  </si>
  <si>
    <t>Profesional Especializado de Talento Humano</t>
  </si>
  <si>
    <t>2024-0359</t>
  </si>
  <si>
    <t>2024-0360</t>
  </si>
  <si>
    <t>24-010</t>
  </si>
  <si>
    <t>2024-0361</t>
  </si>
  <si>
    <t>24-012</t>
  </si>
  <si>
    <t>2024-0362</t>
  </si>
  <si>
    <t>2024-0363</t>
  </si>
  <si>
    <t>2024-0364</t>
  </si>
  <si>
    <t>2024-0365</t>
  </si>
  <si>
    <t>2024-0366</t>
  </si>
  <si>
    <t>FUNCIONAMIENTO SAMC-SI-001-2024</t>
  </si>
  <si>
    <t>SUBGERENTE ADMINISTRATIVO</t>
  </si>
  <si>
    <t>2024-0367</t>
  </si>
  <si>
    <t>2024-0368</t>
  </si>
  <si>
    <t>2024-0369</t>
  </si>
  <si>
    <t>2024-0370</t>
  </si>
  <si>
    <t>2024-0371</t>
  </si>
  <si>
    <t>2024-0372</t>
  </si>
  <si>
    <t>2024-0373</t>
  </si>
  <si>
    <t>2024-0374</t>
  </si>
  <si>
    <t>2024-0375</t>
  </si>
  <si>
    <t>2024-0376</t>
  </si>
  <si>
    <t>2024-0377</t>
  </si>
  <si>
    <t>2024-0378</t>
  </si>
  <si>
    <t>2024-0379</t>
  </si>
  <si>
    <t>2024-0380</t>
  </si>
  <si>
    <t xml:space="preserve"> Subgerencia Administrativa y Financiera</t>
  </si>
  <si>
    <t>2024-0381</t>
  </si>
  <si>
    <t>2024-0382</t>
  </si>
  <si>
    <t>2024-0383</t>
  </si>
  <si>
    <t>2024-0384</t>
  </si>
  <si>
    <t>2024-0385</t>
  </si>
  <si>
    <t>AGOSTO</t>
  </si>
  <si>
    <t>2024-0386</t>
  </si>
  <si>
    <t>2024-0387</t>
  </si>
  <si>
    <t>2024-0388</t>
  </si>
  <si>
    <t>2024-0389</t>
  </si>
  <si>
    <t>2024-0390</t>
  </si>
  <si>
    <t>2024-0391</t>
  </si>
  <si>
    <t>2024-0392</t>
  </si>
  <si>
    <t xml:space="preserve">GERENTE DEL PROYECTO </t>
  </si>
  <si>
    <t>2024-0393</t>
  </si>
  <si>
    <t>2024-0394</t>
  </si>
  <si>
    <t>2024-0395</t>
  </si>
  <si>
    <t>2024-0396</t>
  </si>
  <si>
    <t>SUBGERENTE TÉCNICO</t>
  </si>
  <si>
    <t>2024-0397</t>
  </si>
  <si>
    <t>2024-0398</t>
  </si>
  <si>
    <t>2024-0399</t>
  </si>
  <si>
    <t>2024-0400</t>
  </si>
  <si>
    <t>24-017</t>
  </si>
  <si>
    <t>2024-0401</t>
  </si>
  <si>
    <t>24-016</t>
  </si>
  <si>
    <t>2024-0402</t>
  </si>
  <si>
    <t>2024-0403</t>
  </si>
  <si>
    <t>2024-0404</t>
  </si>
  <si>
    <t>GERENTE DEL PROYECTO</t>
  </si>
  <si>
    <t>2024-0405</t>
  </si>
  <si>
    <t>2024-0406</t>
  </si>
  <si>
    <t>2024-0407</t>
  </si>
  <si>
    <t>24-013</t>
  </si>
  <si>
    <t>2024-0408</t>
  </si>
  <si>
    <t xml:space="preserve">SEPTIEMBRE </t>
  </si>
  <si>
    <t>2024-0409</t>
  </si>
  <si>
    <t>2024-0410</t>
  </si>
  <si>
    <t>GERENTE PROYECTO</t>
  </si>
  <si>
    <t>2024-0411</t>
  </si>
  <si>
    <t>FUNCIONAMIENTO SAMC-002-2024</t>
  </si>
  <si>
    <t>2024-0412</t>
  </si>
  <si>
    <t>2024-0413</t>
  </si>
  <si>
    <t>FUNCIONAMIENTO (ORDEN DE COMPRA 132854)</t>
  </si>
  <si>
    <t>SUBGERENTE ADMINITRATIVO</t>
  </si>
  <si>
    <t>2024-0414</t>
  </si>
  <si>
    <t>2024-0415</t>
  </si>
  <si>
    <t>2024-0416</t>
  </si>
  <si>
    <t>2024-0417</t>
  </si>
  <si>
    <t>GERENTE D EPROYECTO</t>
  </si>
  <si>
    <t>2024-0418</t>
  </si>
  <si>
    <t>2024-0419</t>
  </si>
  <si>
    <t>FUNCIONAMIENTO (SAMC-003-2024</t>
  </si>
  <si>
    <t>2024-0420</t>
  </si>
  <si>
    <t>24-019</t>
  </si>
  <si>
    <t>2024-0421</t>
  </si>
  <si>
    <t>2024-0422</t>
  </si>
  <si>
    <t>2024-0423</t>
  </si>
  <si>
    <t>2024-0424</t>
  </si>
  <si>
    <t>2024-0425</t>
  </si>
  <si>
    <t>2024-0426</t>
  </si>
  <si>
    <t>2024-0427</t>
  </si>
  <si>
    <t>2024-0428</t>
  </si>
  <si>
    <t>2024-0429</t>
  </si>
  <si>
    <t>2024-0430</t>
  </si>
  <si>
    <t>2024-0431</t>
  </si>
  <si>
    <t>2024-0432</t>
  </si>
  <si>
    <t>2024-0433</t>
  </si>
  <si>
    <t>2024-0434</t>
  </si>
  <si>
    <t>TECNICO ADMINISTRATIVO DE ARCHIVO</t>
  </si>
  <si>
    <t>2024-0435</t>
  </si>
  <si>
    <t>2024-0436</t>
  </si>
  <si>
    <t>2024-0437</t>
  </si>
  <si>
    <t>2024-0438</t>
  </si>
  <si>
    <t>2024-0439</t>
  </si>
  <si>
    <t>2024-0440</t>
  </si>
  <si>
    <t>2024-0441</t>
  </si>
  <si>
    <t>2024-0442</t>
  </si>
  <si>
    <t>2024-0443</t>
  </si>
  <si>
    <t>2024-0444</t>
  </si>
  <si>
    <t>2024-0445</t>
  </si>
  <si>
    <t>24-020</t>
  </si>
  <si>
    <t>2024-0446</t>
  </si>
  <si>
    <t>2024-0447</t>
  </si>
  <si>
    <t>NO SE EJECUTA</t>
  </si>
  <si>
    <t>2024-0448</t>
  </si>
  <si>
    <t>2024-0449</t>
  </si>
  <si>
    <t>2024-0450</t>
  </si>
  <si>
    <t xml:space="preserve">PROFESIONAL DE CONTABILIDAD </t>
  </si>
  <si>
    <t>2024-0451</t>
  </si>
  <si>
    <t>2024-0452</t>
  </si>
  <si>
    <t>2024-0453</t>
  </si>
  <si>
    <t>2024-0454</t>
  </si>
  <si>
    <t>OCTUBRE</t>
  </si>
  <si>
    <t>2024-0455</t>
  </si>
  <si>
    <t>ADMINISTRATIVA Y FINANCIERA</t>
  </si>
  <si>
    <t>PROFESIONAL DE CONTABILIDAD</t>
  </si>
  <si>
    <t>2024-0456</t>
  </si>
  <si>
    <t>JEFE DE OFICINA</t>
  </si>
  <si>
    <t>2024-0457</t>
  </si>
  <si>
    <t>2024-0458</t>
  </si>
  <si>
    <t>2024-0459</t>
  </si>
  <si>
    <t>2024-0460</t>
  </si>
  <si>
    <t>2024-0461</t>
  </si>
  <si>
    <t>2024-0462</t>
  </si>
  <si>
    <t>24-022</t>
  </si>
  <si>
    <t>2024-0463</t>
  </si>
  <si>
    <t>2024-0464</t>
  </si>
  <si>
    <t>2024-0465</t>
  </si>
  <si>
    <t>24-028</t>
  </si>
  <si>
    <t>2024-0466</t>
  </si>
  <si>
    <t>24-030</t>
  </si>
  <si>
    <t>2024-0467</t>
  </si>
  <si>
    <t>2024-0468</t>
  </si>
  <si>
    <t>2024-0469</t>
  </si>
  <si>
    <t>2024-0470</t>
  </si>
  <si>
    <t>nATURAL</t>
  </si>
  <si>
    <t>2024-0471</t>
  </si>
  <si>
    <t>2024-0472</t>
  </si>
  <si>
    <t>2024-0473</t>
  </si>
  <si>
    <t>2024-0474</t>
  </si>
  <si>
    <t>2024-0475</t>
  </si>
  <si>
    <t>2024-0476</t>
  </si>
  <si>
    <t>2024-0477</t>
  </si>
  <si>
    <t>2024-0478</t>
  </si>
  <si>
    <t>2024-0479</t>
  </si>
  <si>
    <t>2024-0480</t>
  </si>
  <si>
    <t>FUNCIONAMIENTO (IPMC-005-2024)</t>
  </si>
  <si>
    <t>2024-0481</t>
  </si>
  <si>
    <t>2024-0482</t>
  </si>
  <si>
    <t>24-021</t>
  </si>
  <si>
    <t>2024-0483</t>
  </si>
  <si>
    <t>2024-0484</t>
  </si>
  <si>
    <t>2024-0485</t>
  </si>
  <si>
    <t>24-023</t>
  </si>
  <si>
    <t>2024-0486</t>
  </si>
  <si>
    <t>2024-0487</t>
  </si>
  <si>
    <t>SUBGERENCIA ADMINSITRATIVA Y FINANCIERA</t>
  </si>
  <si>
    <t>2024-0488</t>
  </si>
  <si>
    <t>2024-0489</t>
  </si>
  <si>
    <t>24-031</t>
  </si>
  <si>
    <t>2024-0490</t>
  </si>
  <si>
    <t>24-029</t>
  </si>
  <si>
    <t>2024-0491</t>
  </si>
  <si>
    <t>2024-0492</t>
  </si>
  <si>
    <t>2024-0493</t>
  </si>
  <si>
    <t>2024-0494</t>
  </si>
  <si>
    <t>24-024</t>
  </si>
  <si>
    <t>2.574.348.049.00</t>
  </si>
  <si>
    <t>2024-0495</t>
  </si>
  <si>
    <t>2024-0496</t>
  </si>
  <si>
    <t>24-026</t>
  </si>
  <si>
    <t>2024-0497</t>
  </si>
  <si>
    <t>2024-0498</t>
  </si>
  <si>
    <t>2024-0499</t>
  </si>
  <si>
    <t>2024-0500</t>
  </si>
  <si>
    <t>2024-0501</t>
  </si>
  <si>
    <t>CONTADOR FONDECUN</t>
  </si>
  <si>
    <t>2024-0502</t>
  </si>
  <si>
    <t>2024-0503</t>
  </si>
  <si>
    <t>2024-0504</t>
  </si>
  <si>
    <t>2024-0505</t>
  </si>
  <si>
    <t>2024-0506</t>
  </si>
  <si>
    <t>2024-0507</t>
  </si>
  <si>
    <t>2024-0508</t>
  </si>
  <si>
    <t>2024-0509</t>
  </si>
  <si>
    <t>2024-0510</t>
  </si>
  <si>
    <t>2024-0511</t>
  </si>
  <si>
    <t>24-033</t>
  </si>
  <si>
    <t>2024-0512</t>
  </si>
  <si>
    <t>2024-0513</t>
  </si>
  <si>
    <t>2024-0514</t>
  </si>
  <si>
    <t>2024-0515</t>
  </si>
  <si>
    <t>2024-0516</t>
  </si>
  <si>
    <t>2024-0517</t>
  </si>
  <si>
    <t>2024-0518</t>
  </si>
  <si>
    <t>24-014</t>
  </si>
  <si>
    <t>2024-0519</t>
  </si>
  <si>
    <t>2024-0520</t>
  </si>
  <si>
    <t>2024-0521</t>
  </si>
  <si>
    <t>2024-0522</t>
  </si>
  <si>
    <t>2024-0523</t>
  </si>
  <si>
    <t>2024-0524</t>
  </si>
  <si>
    <t>24-025</t>
  </si>
  <si>
    <t>2024-0525</t>
  </si>
  <si>
    <t>2024-0526</t>
  </si>
  <si>
    <t>2024-0527</t>
  </si>
  <si>
    <t>2024-0528</t>
  </si>
  <si>
    <t>2024-0529</t>
  </si>
  <si>
    <t>2024-0530</t>
  </si>
  <si>
    <t>2024-0531</t>
  </si>
  <si>
    <t>NOVIEMBRE</t>
  </si>
  <si>
    <t>2024-0532</t>
  </si>
  <si>
    <t>2024-0533</t>
  </si>
  <si>
    <t>2024-0534</t>
  </si>
  <si>
    <t>2024-0535</t>
  </si>
  <si>
    <t>901.281.157-0</t>
  </si>
  <si>
    <t>2024-0536</t>
  </si>
  <si>
    <t>2024-0537</t>
  </si>
  <si>
    <t>2024-0538</t>
  </si>
  <si>
    <t>2024-0539</t>
  </si>
  <si>
    <t>2024-0540</t>
  </si>
  <si>
    <t>2024-0541</t>
  </si>
  <si>
    <t>2024-0542</t>
  </si>
  <si>
    <t>2024-0543</t>
  </si>
  <si>
    <t>2024-0544</t>
  </si>
  <si>
    <t>2024-0545</t>
  </si>
  <si>
    <t>2024-0546</t>
  </si>
  <si>
    <t>2024-0547</t>
  </si>
  <si>
    <t>2024-0548</t>
  </si>
  <si>
    <t>2024-0549</t>
  </si>
  <si>
    <t>2024-0550</t>
  </si>
  <si>
    <t>2024-0551</t>
  </si>
  <si>
    <t>2024-0552</t>
  </si>
  <si>
    <t>2024-0553</t>
  </si>
  <si>
    <t>MANTENIMIENTO</t>
  </si>
  <si>
    <t>2024-0554</t>
  </si>
  <si>
    <t>2024-0555</t>
  </si>
  <si>
    <t>2024-0556</t>
  </si>
  <si>
    <t>2024-0557</t>
  </si>
  <si>
    <t>2024-0558</t>
  </si>
  <si>
    <t>2024-0559</t>
  </si>
  <si>
    <t>2024-0560</t>
  </si>
  <si>
    <t>2024-0561</t>
  </si>
  <si>
    <t>2024-0562</t>
  </si>
  <si>
    <t>2024-0563</t>
  </si>
  <si>
    <t>24-037</t>
  </si>
  <si>
    <t>2024-0564</t>
  </si>
  <si>
    <t>2024-0565</t>
  </si>
  <si>
    <t>2024-0566</t>
  </si>
  <si>
    <t>2024-0567</t>
  </si>
  <si>
    <t>2024-0568</t>
  </si>
  <si>
    <t>FECHA ACTUAL</t>
  </si>
  <si>
    <t>MATRIZ DE SEGUIMIENTO CONTRACTUAL - OFICINA ASESORA JURÍDICA 2024</t>
  </si>
  <si>
    <t>RESPONSABLE</t>
  </si>
  <si>
    <t>OBSERVACIONES DE FALTANTES</t>
  </si>
  <si>
    <t>VERIFICADO</t>
  </si>
  <si>
    <t>N°</t>
  </si>
  <si>
    <t>FECHA DEL CONTRATO</t>
  </si>
  <si>
    <t xml:space="preserve">OBJETO </t>
  </si>
  <si>
    <t>NOMBRE DEL CONTRATISTA</t>
  </si>
  <si>
    <t>NIT DEL CONTRATISTA</t>
  </si>
  <si>
    <t>DISPONIBILIDAD</t>
  </si>
  <si>
    <t>VALOR DEL CDP</t>
  </si>
  <si>
    <t>FECHA DISPONIBILIDAD</t>
  </si>
  <si>
    <t>N° DEL REGISTRO</t>
  </si>
  <si>
    <t>VALOR RP</t>
  </si>
  <si>
    <t>FECHA DEL REGISTRO</t>
  </si>
  <si>
    <t>N°POLIZA</t>
  </si>
  <si>
    <t>ABOGADO APROBACION DE POLIZA</t>
  </si>
  <si>
    <t>FECHA DE APROBACION DE POLIZA</t>
  </si>
  <si>
    <t xml:space="preserve">ENLACE SECOP </t>
  </si>
  <si>
    <t>ADICIONES</t>
  </si>
  <si>
    <t>VALOR TOTAL ADICIONES</t>
  </si>
  <si>
    <t>PRORROGAS</t>
  </si>
  <si>
    <t xml:space="preserve">PLAZO TOTAL DE PORROGAS </t>
  </si>
  <si>
    <t>SUSPENSIONES</t>
  </si>
  <si>
    <t>REINICIOS</t>
  </si>
  <si>
    <t>FECHA DE TERMINACION FINAL</t>
  </si>
  <si>
    <t>PLAZO DE PRORROGA 3</t>
  </si>
  <si>
    <t>PLAZO DE PRORROGA  4</t>
  </si>
  <si>
    <t>FECHA DE TERMINACIÓN FINAL</t>
  </si>
  <si>
    <t>N° DEL REGISTRO ADICION</t>
  </si>
  <si>
    <t>VALOR RP ADICION</t>
  </si>
  <si>
    <t>FECHA DEL REGISTRO ADICION</t>
  </si>
  <si>
    <t>PLAZO DE LIQUIDACIÓN BILATERAL</t>
  </si>
  <si>
    <t>VENCIMIENTO TERMINOS LIQUIDACION</t>
  </si>
  <si>
    <t>JOHAN</t>
  </si>
  <si>
    <t>PRESTACION DE SERVICIOS PARA EL APOYO EN LA ORGANIZACION Y DIVULGACION DE LAS ACTIVIDADES ORIENTADAS AL DESARROLLO DEL PROYECTO ELABORACION Y FORMULACION DEL PLAN DEPARTAMENTAL DE DESARROLLO PARA EL PERIODO 20242028 EN EL MARCO DEL CONTRATO INTERADMINISTRATIVO SPCDCTI0012024 FONDECUN NO. 24-001 SUSCRITO ENTRE LA SECRETARIA DE PLANEACION CON EL FONDO DE DESARROLLO DE PROYECTOS DE CUNDINAMARCA FONDECUN</t>
  </si>
  <si>
    <t>MTA INTERNACIONAL S.AS</t>
  </si>
  <si>
    <t>560-41-994000173938</t>
  </si>
  <si>
    <t>LAURA BARRAGAN</t>
  </si>
  <si>
    <t>https://community.secop.gov.co/Public/Tendering/ContractNoticePhases/View?PPI=CO1.PPI.29386286&amp;isFromPublicArea=True&amp;isModal=False</t>
  </si>
  <si>
    <t>ADQUIRIR PRODUCTOS FRESCOS YO ABARROTES TALES COMO FRUTAS Y VERDURAS EN EL MARCO DE LA ESTRATEGIA COMPRAMOS TU COSECHA ACORDE AL CONTRATO INTERADMINISTRATIVO N SDSICDCTI1832022  ACIDCCDCTI1902022 FONDECUN 22011 SUSCRITO ENTRE LA AGENCIA DE COMERCIALIZACION E INNOVACION PARA EL DESARROLLO DE CUNDINAMARCA, LA SECRETARIA DE DESARROLLO E INCLUSION SOCIAL DE CUNDINAMARCA Y EL FONDO DE DESARROLLO DE PROYECTOS DE CUNDINAMARCA  FONDECUN</t>
  </si>
  <si>
    <t>ASOCIACION DE PRODUCTORES AGROPUECUARIOS DE LA</t>
  </si>
  <si>
    <t>https://community.secop.gov.co/Public/Tendering/ContractNoticePhases/View?PPI=CO1.PPI.29579995&amp;isFromPublicArea=True&amp;isModal=False</t>
  </si>
  <si>
    <t>ADQUIRIR PRODUCTOS FRESCOS YO ABARROTES COMO HABICHUELA, PEPINO COHOMBRO, PEPINO DE GUISO O CALABACIN ZUCCHINI, TOMATE LARGA VIDA, CHONTO EN EL MARCO DE LA ESTRATEGIA COMPRAMOS TU COSECHA ACORDE AL CONTRATO INTERADMINISTRATIVO N SDSICDCTI1832022  ACIDCCDCTI1902022 FONDECUN 22011 SUSCRITO ENTRE LA AGENCIA DE COMERCIALIZACION E INNOVACION PARA EL DESARROLLO DE CUNDINAMARCA, LA SECRETARIA DE DESARROLLO E INCLUSION SOCIAL DE CUNDINAMARCA Y FONDECUN</t>
  </si>
  <si>
    <t>ASOCIACION AGROZUMAZ</t>
  </si>
  <si>
    <t>https://community.secop.gov.co/Public/Tendering/ContractNoticePhases/View?PPI=CO1.PPI.29562730&amp;isFromPublicArea=True&amp;isModal=False</t>
  </si>
  <si>
    <t>ADQUIRIR PRODUCTOS FRESCOS Y/O ABARROTES COMO LECHE DE VACA ENTERA LIQUIDA UHT, PLATANO HARTON VERDE EN EL MARCO DE LA ESTRATEGIA "COMPRAMOS TU COSECHA" ACORDE AL CONTRATO INTERADMINISTRATIVO N° SDSI-CDCTI-183-2022 / ACIDC-CDCTI-190-2022 (FONDECÚN 22-011) SUSCRITO ENTRE LA AGENCIA DE COMERCIALIZACION E INNOVACION PARA EL DESARROLLO DE CUNDINAMARCA, LA SECRETARIA DE DESARROLLO E INCLUSION SOCIAL DE CUNDINAMARCA Y EL FONDO DE DESARROLLO DE PROYECTOS DE CUNDINAMARCA - FONDECÙN.</t>
  </si>
  <si>
    <t>ASOCIACION DE CAMPESINOS DEL RIONEGRO ASOCAMPE</t>
  </si>
  <si>
    <t>https://community.secop.gov.co/Public/Tendering/ContractNoticePhases/View?PPI=CO1.PPI.29562761&amp;isFromPublicArea=True&amp;isModal=False</t>
  </si>
  <si>
    <t xml:space="preserve">ADQUIRIR PRODUCTOS FRESCOS Y/O ABARROTES COMO MANDARINA Y LIMÓN EN EL MARCO DE LA ESTRATEGIA "COMPRAMOS TU COSECHA" ACORDE AL CONTRATO INTERADMINISTRATIVO N° SDSI-CDCTI-183-2022 / ACIDC-CDCTI-190-2022 (FONDECÚN 22-011) SUSCRITO ENTRE LA AGENCIA DE COMERCIALIZACIÓN E INNOVACIÓN PARA EL DESARROLLO DE CUNDINAMARCA, LA SECRETARIA DE DESARROLLO E INCLUSIÓN SOCIAL DE CUNDINAMARCA Y EL FONDO DE DESARROLLO DE PROYECTOS DE CUNDINAMARCA - FONDECÙN	</t>
  </si>
  <si>
    <t>NANCY PAOLA HERNANDEZ GARCIA</t>
  </si>
  <si>
    <t>https://community.secop.gov.co/Public/Tendering/ContractNoticePhases/View?PPI=CO1.PPI.29581547&amp;isFromPublicArea=True&amp;isModal=False</t>
  </si>
  <si>
    <t>ADQUIRIR LECHE DE VACA ENTERA LIQUIDA UHT EN EL MARCO DE LA ESTRATEGIA COMPRAMOS TU COSECHA ACORDE AL CONTRATO INTERADMINISTRATIVO N SDSICDCTI1832022  ACIDCCDCTI1902022 FONDECUN 22011 SUSCRITO ENTRE LA AGENCIA DE COMERCIALIZACION E INNOVACION PARA EL DESARROLLO DE CUNDINAMARCA, LA SECRETARIA DE DESARROLLO E INCLUSION SOCIAL DE CUNDINAMARCA Y EL FONDO DE DESARROLLO DE PROYECTOS DE CUNDINAMARCA  FONDECN</t>
  </si>
  <si>
    <t>ASOCIACION DE PRODUCTORES DE LECHE DE CHOCONTA</t>
  </si>
  <si>
    <t>https://community.secop.gov.co/Public/Tendering/ContractNoticePhases/View?PPI=CO1.PPI.29562744&amp;isFromPublicArea=True&amp;isModal=False</t>
  </si>
  <si>
    <t>ADQUIRIR PRODUCTOS FRESCOS YO ABARROTES COMO HUEVOS DE GALLINA, TUBERCULOS, HORTALIZAS EN EL MARCO DE LA ESTRATEGIA COMPRAMOS TU COSECHA ACORDE AL CONTRATO INTERADMINISTRATIVO N SDSICDCTI1832022  ACIDCCDCTI1902022 FONDECUN 22011 SUSCRITO ENTRE LA AGENCIA DE COMERCIALIZACION E INNOVACION PARA EL DESARROLLO DE CUNDINAMARCA, LA SECRETARIA DE DESARROLLO E INCLUSION SOCIAL DE CUNDINAMARCA Y EL FONDO DE DESARROLLO DE PROYECTOS DE CUNDINAMARCA  FONDECN</t>
  </si>
  <si>
    <t>ASOCIACION DE PRODUCTORES Y AGRICULTORES DEL O</t>
  </si>
  <si>
    <t>https://community.secop.gov.co/Public/Tendering/ContractNoticePhases/View?PPI=CO1.PPI.29581013&amp;isFromPublicArea=True&amp;isModal=False</t>
  </si>
  <si>
    <t>ADQUIRIR PRODUCTOS FRESCOS YO ABARROTES TALES COMO VERDURAS, HORTALIZAS Y HUEVOS EN EL MARCO DE LA ESTRATEGIA COMPRAMOS TU COSECHA ACORDE AL CONTRATO INTERADMINISTRATIVO N SDSICDCTI1832022  ACIDCCDCTI1902022 FONDECUN 22011 SUSCRITO ENTRE LA AGENCIA DE COMERCIALIZACION E INNOVACION PARA EL DESARROLLO DE CUNDINAMARCA, LA SECRETARIA DE DESARROLLO E INCLUSION SOCIAL DE CUNDINAMARCA Y EL FONDO DE DESARROLLO DE PROYECTOS DE CUNDINAMARCA  FONDECN.</t>
  </si>
  <si>
    <t>ASOCIACION DE CAMPESINOS PRODUCTORES AGRICOLAS</t>
  </si>
  <si>
    <t>https://community.secop.gov.co/Public/Tendering/ContractNoticePhases/View?PPI=CO1.PPI.29562750&amp;isFromPublicArea=True&amp;isModal=False</t>
  </si>
  <si>
    <t>ADQUIRIR PRODUCTOS FRESCOS YO ABARROTES TALES COMO PLATANO Y BANANO CRIOLLO EN EL MARCO DE LA ESTRATEGIA COMPRAMOS TU COSECHA ACORDE AL CONTRATO INTERADMINISTRATIVO N SDSICDCTI1832022  ACIDCCDCTI1902022 FONDECUN 22011 SUSCRITO ENTRE LA AGENCIA DE COMERCIALIZACION E INNOVACION PARA EL DESARROLLO DE CUNDINAMARCA, LA SECRETARIA DE DESARROLLO E INCLUSION SOCIAL DE CUNDINAMARCA Y EL FONDO DE DESARROLLO DE PROYECTOS DE CUNDINAMARCA  FONDECUN</t>
  </si>
  <si>
    <t>ASOCIACION COMUNITARIA MONTE SANTO ECOLOGICO P</t>
  </si>
  <si>
    <t>https://community.secop.gov.co/Public/Tendering/ContractNoticePhases/View?PPI=CO1.PPI.29562721&amp;isFromPublicArea=True&amp;isModal=False</t>
  </si>
  <si>
    <t>PRESTACION DE SERVICIOS PROFESIONALES COMO GERENTE Y/O SUPERVISOR EN EL MARCO DE LA EJECUCION DEL CONTRATO INTERADMINISTRATIVO N STIC CDCTI2522022 FONDECUN 22-042, SUSCRITO ENTRE EL DEPARTAMENTO DE CUNDINAMARCA Y SECRETARIA DE TECNOLOGIAS DE LA INFORMACION Y LAS COMUNICACIONES Y EL FONDO DE DESARROLLO DE PROYECTOS DE CUNDINAMARCAFONDECUN.</t>
  </si>
  <si>
    <t>CARLOS HERNANDO RINCÓN FRANCO</t>
  </si>
  <si>
    <t>360-47-994000030257</t>
  </si>
  <si>
    <t>JUAN DIEGO GONZALEZ</t>
  </si>
  <si>
    <t>https://community.secop.gov.co/Public/Tendering/ContractNoticePhases/View?PPI=CO1.PPI.29316629&amp;isFromPublicArea=True&amp;isModal=False</t>
  </si>
  <si>
    <t>PRESTACIÓN DE SERVICIOS PROFESIONALES COMO ABOGADO PARA APOYAR LAS ACTIVIDADES JURÍDICAS TRANSVERSALES DE LOS PROYECTOS DEL FONDO DE DESARROLLO DE PROYECTOS DE CUNDINAMARCA- FONDECÚN.</t>
  </si>
  <si>
    <t>FARY YIZETH ESCARRAGA VARON</t>
  </si>
  <si>
    <t>https://community.secop.gov.co/Public/Tendering/ContractNoticePhases/View?PPI=CO1.PPI.29212073&amp;isFromPublicArea=True&amp;isModal=False</t>
  </si>
  <si>
    <t>PRESTACIÓN DE SERVICIOS PROFESIONALES COMO ABOGADO PARA APOYAR LAS ACTIVIDADES DE CONTRATACIÓN DE LA OFICINA ASESORA JURIDICA DEL FONDO DE DESARROLLO DE PROYECTOS DE CUNDINAMARCA- FONDECÚNPRESTACION DE SERVICIOS PROFESIONALES COMO ABOGADO PARA APOYAR LAS ACTIVIDADES DE CONTRATACION DE LA OFICINA ASESORA JURIDICA DEL FONDO DE DESARROLLO DE PROYECTOS DE CUNDINAMARCA FONDECUN</t>
  </si>
  <si>
    <t>NATHALIA BLANCO MORA</t>
  </si>
  <si>
    <t xml:space="preserve">
https://community.secop.gov.co/Public/Tendering/ContractNoticePhases/View?PPI=CO1.PPI.29211311&amp;isFromPublicArea=True&amp;isModal=False</t>
  </si>
  <si>
    <t>PRESTACIÓN DE SERVICIOS PROFESIONALES COMO ABOGADO PARA APOYAR LAS ACTIVIDADES RELACIONADAS CON TRAMITES Y GESTIONES ADMINISTRATIVAS DE LA OFICINA ASESORA JURIDICA DEL FONDO DE DESARROLLO DE PROYECTOS DE CUNDINAMARCA- FONDECÚN.PRESTACION DE SERVICIOS PROFESIONALES COMO ABOGADO PARA APOYAR LAS ACTIVIDADES RELACIONADAS CON TRAMITES Y GESTIONES ADMINISTRATIVAS DE LA OFICINA ASESORA JURIDICA DEL FONDO DE DESARROLLO DE PROYECTOS DE CUNDINAMARCA FONDECUN.</t>
  </si>
  <si>
    <t>BRANDON ALEJANDRO CORTES SALAZAR</t>
  </si>
  <si>
    <t>https://community.secop.gov.co/Public/Tendering/ContractNoticePhases/View?PPI=CO1.PPI.29211366&amp;isFromPublicArea=True&amp;isModal=False</t>
  </si>
  <si>
    <t>PRESTACION DE SERVICIOS DE APOYO A LA GESTION PARA EL DISEÑO EN IMPLEMENTACION DE ESTRATEGIAS DE COMUNICACION DEL FONDO DEDESARROLLO DE PROYECTOS DE CUNDINAMARCA  FONDECUN.</t>
  </si>
  <si>
    <t>JULIAN ALEXANDER MORENO CUARTAS</t>
  </si>
  <si>
    <t>https://community.secop.gov.co/Public/Tendering/ContractNoticePhases/View?PPI=CO1.PPI.29211688&amp;isFromPublicArea=True&amp;isModal=False</t>
  </si>
  <si>
    <t>FALTA ACTA DE APROBACIÒN</t>
  </si>
  <si>
    <t>PRESTACION DE SERVICIOS PROFESIONALES PARA LA DEFENSA JUDICIAL, EXTRAJUDICIAL Y ASESORIA ESPECIALIZADA DEL FONDO DE DESARROLLO DE PROYECTOS DE CUNDINAMARCA  FONDECUN.</t>
  </si>
  <si>
    <t>SOLUCIONES LEGALES COLOMBIA SAS</t>
  </si>
  <si>
    <t>NB-100305404</t>
  </si>
  <si>
    <t>FALTA</t>
  </si>
  <si>
    <t>https://community.secop.gov.co/Public/Tendering/ContractNoticePhases/View?PPI=CO1.PPI.29229932&amp;isFromPublicArea=True&amp;isModal=False</t>
  </si>
  <si>
    <t>REALIZAR LA INTERVENTORIA ADMINISTRATIVA, TECNICA, FINANCIERA Y JURIDICA DEL SUMINISTRO DISTRIBUCION E INSTALACION DE DOTACION DE MOBILIARIO EN LA SEDE NIVEL CENTRAL DE LA CONTRALORIA GENERAL DE LA REPUBLICA EN EL MARCO DEL CONTRATO INTERADMINISTRATIVO 1075 DE 2022 FONDECUN 22037, SUSCRITO ENTRE LA CONTRALORIA GENERAL DE LA REPUBLICA CGR Y EL FONDO DE DESARROLLO DE PROYECTOS DE CUNDINAMARCA  FONDECUN</t>
  </si>
  <si>
    <t>INGENIERIA Y SOLUCIONES INSOL S.A.S.</t>
  </si>
  <si>
    <t>21-45-101434248</t>
  </si>
  <si>
    <t>IVANOV DELGADO</t>
  </si>
  <si>
    <t>https://community.secop.gov.co/Public/Tendering/ContractNoticePhases/View?PPI=CO1.PPI.29387419&amp;isFromPublicArea=True&amp;isModal=False</t>
  </si>
  <si>
    <t>PRESTACION DE SERVICIOS PROFESIONALES COMO SUPERVISOR EN EL MARCO DEL CONTRATO INTERADMINISTRATIVO DCC.DGR.CTOINTER1092023 FONDECUN 23020, SUSCRITO ENTRE LA DEFENSA CIVIL COLOMBIANA Y EL FONDO DE DESARROLLO DE PROYECTOS DE CUNDINAMARCA  FONDECUN.</t>
  </si>
  <si>
    <t>LILIANA MARCELA LOPEZ RIVERA</t>
  </si>
  <si>
    <t>360 47 994000030292</t>
  </si>
  <si>
    <t>https://community.secop.gov.co/Public/Tendering/ContractNoticePhases/View?PPI=CO1.PPI.29407132&amp;isFromPublicArea=True&amp;isModal=False</t>
  </si>
  <si>
    <t>PRESTACION DE SERVICIOS PROFESIONALES COMO SUPERVISOR DE PROYECTO EN EL MARCO DE LA EJECUCION DEL CONTRATO INTERADMINISTRATIVO NO. SCTEICDCTI1192021 FONDECUN 21021 SUSCRITO ENTRE EL DEPARTAMENTO DE CUNDINAMARCA SECRETARIA DE CIENCIA, TECNOLOGIA E INNOVACION Y EL FONDO DE DESARROLLO DE PROYECTOS DE CUNDINAMARCA  FONDECUN</t>
  </si>
  <si>
    <t>BRAYAN GIOVANNY MORENO CARDENAS</t>
  </si>
  <si>
    <t>360 47 994000030291</t>
  </si>
  <si>
    <t>NATHALIA BLANCO</t>
  </si>
  <si>
    <t>https://community.secop.gov.co/Public/Tendering/ContractNoticePhases/View?PPI=CO1.PPI.29401369&amp;isFromPublicArea=True&amp;isModal=False</t>
  </si>
  <si>
    <t>PRESTACION DE SERVICIOS PROFESIONALES COMO APOYO A LA SUPERVISION DE CONTRATOS EN PROCESO DE LIQUIDACION SUSCRITOS POR EL FONDO DE DESARROLLO DE PROYECTOS DE CUNDINAMARCA  FONDECUN</t>
  </si>
  <si>
    <t>ARTURO ANDRES OLIVARES PATIÑO</t>
  </si>
  <si>
    <t>https://community.secop.gov.co/Public/Tendering/ContractNoticePhases/View?PPI=CO1.PPI.29254973&amp;isFromPublicArea=True&amp;isModal=False</t>
  </si>
  <si>
    <t>PRESTACION DE SERVICIOS PROFESIONALES COMO SUPERVISOR DE CONTRATOS EN LA EJECUCION DEL CONVENIO MARCO 926 FONDECUN 22031, Y SUS CONTRATOS INTERADMINISTRATIVOS DERIVADOS 1075 DE 2022, FONDECUN 22037, 1074 DE 2022 FONDECUN 22036, SUSCRITOS ENTRE LA CONTRALORIA GENERAL DE LA REPUBLICA Y EL FONDO DE DESARROLLO DE PROYECTOS DE CUNDINAMARCA  FONDECUN.</t>
  </si>
  <si>
    <t>KARINA LIZETH USMA MONSALVE</t>
  </si>
  <si>
    <t xml:space="preserve">
https://community.secop.gov.co/Public/Tendering/ContractNoticePhases/View?PPI=CO1.PPI.29429105&amp;isFromPublicArea=True&amp;isModal=False</t>
  </si>
  <si>
    <t>PRESTACION DE SERVICIOS PROFESIONALES COMO ABOGADO PARA APOYAR LA LIQUIDACION DE LOS CONTRATOS SUSCRITOS POR EL FONDO DE DESARROLLO DE PROYECTOS DE CUNDINAMARCA</t>
  </si>
  <si>
    <t>MILER LEANDRO MALDECHA SANDAÑA</t>
  </si>
  <si>
    <t>https://community.secop.gov.co/Public/Tendering/ContractNoticePhases/View?PPI=CO1.PPI.29258266&amp;isFromPublicArea=True&amp;isModal=False</t>
  </si>
  <si>
    <t>14 de marzo de 2024</t>
  </si>
  <si>
    <t>1 mes y 7 días</t>
  </si>
  <si>
    <t>26 de marzo de 2024</t>
  </si>
  <si>
    <t>PRESTACION DE SERVICIOS DE APOYO A LA GESTION PARA LA EJECUCION DE ACTIVIDADES ADMINISTRATIVAS Y OPERACIONALES DE CONTRATOS EN PROCESO DE LIQUIDACION SUSCRITOS POR EL FONDO DE DESARROLLO DE PROYECTOS DE CUNDINAMARCA.</t>
  </si>
  <si>
    <t>JOHN SEBASTIAN REY MESA</t>
  </si>
  <si>
    <t>https://community.secop.gov.co/Public/Tendering/ContractNoticePhases/View?PPI=CO1.PPI.29256901&amp;isFromPublicArea=True&amp;isModal=False</t>
  </si>
  <si>
    <t>PRESTACION DE SERVICIOS PROFESIONALES PARA LIDERAR Y ARTICULAR LAS ACTIVIDADES RELACIONADAS CON LIQUIDACIONES YO CIERRES DE CONTRATOS SUSCRITOS POR EL FONDO DE DESARROLLO DE PROYECTOS DE CUNDINAMARCA.</t>
  </si>
  <si>
    <t>YENNNY CAROLINA ACOSTA GONZALEZ</t>
  </si>
  <si>
    <t>https://community.secop.gov.co/Public/Tendering/ContractNoticePhases/View?PPI=CO1.PPI.29260469&amp;isFromPublicArea=True&amp;isModal=False</t>
  </si>
  <si>
    <t>PRESTACION DE SERVICIOS PROFESIONALES COMO APOYO A LA SUPERVISION DE CONTRATOS EN PROCESO DE LIQUIDACION SUSCRITOS POR EL FONDO DE DESARROLLO DE PROYECTOS DE CUNDINAMARCA.</t>
  </si>
  <si>
    <t>WILLIAN ARMANDO CHAPARRO GARCIA</t>
  </si>
  <si>
    <t>https://community.secop.gov.co/Public/Tendering/ContractNoticePhases/View?PPI=CO1.PPI.29261084&amp;isFromPublicArea=True&amp;isModal=False</t>
  </si>
  <si>
    <t>PRESTACION DE SERVICIOS PROFESIONALES EN LO RELACIONADO CON LA ELABORACION Y REVISION DE LAS ORDENES DE PAGO, ANALISIS DE IMPUESTOS, FACTURACION, CONCILIACIONES Y DEMAS TRAMITES DEL AREA CONTABLE DE LA SUBGERENCIA ADMINISTRATIVA Y FINANCIERA DEL FONDO DE DESARROLLO DE PROYECTOS DE CUNDINAMARCA  FONDECUN</t>
  </si>
  <si>
    <t>ANGGIE VIVIANA HERNANDEZ AYALA</t>
  </si>
  <si>
    <t>https://community.secop.gov.co/Public/Tendering/ContractNoticePhases/View?PPI=CO1.PPI.29260680&amp;isFromPublicArea=True&amp;isModal=False</t>
  </si>
  <si>
    <t>PRESTACION DE SERVICIOS DE APOYO A LA GESTION PARA LA ORGANIZACION, VERIFICACION Y VALIDACION DE LOS DOCUMENTOS RADICADOS Y EMITIDOS POR EL AREA CONTABLE Y SU CORRESPONDIENTE TRANSFERENCIA AL ARCHIVO DE LA ENTIDAD, AL IGUAL QUE EN LA REVISION DE CUENTAS DE PAGO, EN EL MARCO DE LOS PROCESOS DE LA SUBGERENCIA ADMINISTRATIVA Y FINANCIERA DEL FONDO DE DESARROLLO DE PROYECTOS DE CUNDINAMARCA  FONDECUN</t>
  </si>
  <si>
    <t>AISLYM CAMILA JIMENEZ QUEVEDO</t>
  </si>
  <si>
    <t>https://community.secop.gov.co/Public/Tendering/ContractNoticePhases/View?PPI=CO1.PPI.29310876&amp;isFromPublicArea=True&amp;isModal=False</t>
  </si>
  <si>
    <t>PRESTACION DE SERVICIOS PROFESIONALES COMO GERENTE Y/O SUPERVISOR DE CONTRATO EN EL MARCO DE LA EJECUCION DEL CONTRATO INTERADMINISTRATIVO NO. SCDE  CDCTI  290  2023 FONDECUN 23-013, SUSCRITO ENTRE LA SECRETARIA DE COMPETITIVIDAD Y DESARROLLO ECONOMICO DE CUNDINAMARCA Y EL FONDO DE DESARROLLO DE PROYECTOS DE CUNDINAMARCA  FONDECUN.</t>
  </si>
  <si>
    <t>360 47 994000030315</t>
  </si>
  <si>
    <t>MILER LEANDRO MAHECHA SALDAÑA</t>
  </si>
  <si>
    <t>https://community.secop.gov.co/Public/Tendering/ContractNoticePhases/View?PPI=CO1.PPI.29417332&amp;isFromPublicArea=True&amp;isModal=False</t>
  </si>
  <si>
    <t>PENDIENTE PUB.</t>
  </si>
  <si>
    <t>PRESTACION DE SERVICIOS PROFESIONALES PARA EL SEGUIMIENTO Y PUESTA EN MARCHA DE LOS PLANES Y PROGRAMAS, ACTIVIDADES DE BIENESTAR, Y DEL SISTEMA DE GESTION DE SEGURIDAD Y SALUD EN EL TRABAJO, EN EL MARCO DE LOS PROCESOS DE TALENTO HUMANO PARA EL FONDO DE DESARROLLO DE PROYECTOS DE CUNDINAMARCA FONDECUN.</t>
  </si>
  <si>
    <t>ZULLY CONSTANZA RODRIGUEZ PEREZ</t>
  </si>
  <si>
    <t>https://community.secop.gov.co/Public/Tendering/ContractNoticePhases/View?PPI=CO1.PPI.29347961&amp;isFromPublicArea=True&amp;isModal=False</t>
  </si>
  <si>
    <t>NO LO FIRMO LA CONTRATISTA</t>
  </si>
  <si>
    <t>PRESTACION DE SERVICIOS DE APOYO A LA GESTION EN LAS ACTIVIDADES DE REGISTRO, REPORTE Y SEGUIMIENTO PRESUPUESTAL, EN EL MARCO DE LOS PROCESOS DEL AREA DE PRESUPUESTO DE LA SUBGERENCIA ADMINISTRATIVA Y FINANCIERA DEL FONDO DE DESARROLLO DE PROYECTOS DE CUNDINAMARCA  FONDECUN</t>
  </si>
  <si>
    <t>no firmado</t>
  </si>
  <si>
    <t>https://community.secop.gov.co/Public/Tendering/ContractNoticePhases/View?PPI=CO1.PPI.29356884&amp;isFromPublicArea=True&amp;isModal=False</t>
  </si>
  <si>
    <t>PRESTACION DE SERVICIOS PROFESIONALES ESPECIALIZADOS PARA ASESORAR EN MATERIA LEGALTRIBUTARIA, ASI COMO EJERCERLA DEFENSA Y REPRESENTACION DE LOS INTERESES DE LA ENTIDAD, EN LOS ASUNTOS ADMINISTRATIVOS Y JUDICIALES CON PLENA AUTONOMIA TECNICA Y ADMINISTRATIVA, EN EL MARCO DE LOS PROCESOS ADMINISTRATIVOS Y FINANCIEROS DEL FONDO DE DESARROLLO DE PROYECTOS DE CUNDINAMARCA</t>
  </si>
  <si>
    <t>JHON JAIRO BUSTOS ESPINOSA</t>
  </si>
  <si>
    <t>https://community.secop.gov.co/Public/Tendering/ContractNoticePhases/View?PPI=CO1.PPI.29358163&amp;isFromPublicArea=True&amp;isModal=False</t>
  </si>
  <si>
    <t>COMPRA DE PRODUCTOS FRESCOS YO ABARROTES EN EL MARCO DEL CONTRATO INTERADMINISTRATIVO SDSICDCTI1832022  ACIDCCDCTI1902022 FONDECUN 22011.</t>
  </si>
  <si>
    <t>https://community.secop.gov.co/Public/Tendering/ContractNoticePhases/View?PPI=CO1.PPI.29630489&amp;isFromPublicArea=True&amp;isModal=False</t>
  </si>
  <si>
    <t>ADQUIRIR PRODUCTOS FRESCOS Y/O ABARROTES TALES COMO PLATANO HARTON VERDE EN EL MARCO DE LA ESTRATEGIA "COMPRAMOS TU COSECHA" ACORDE AL CONTRATO INTERADMINISTRATIVO N° SDSI-CDCTI-183-2022 / ACIDC-CDCTI-190-2022 (FONDECÚN 22-011) SUSCRITO ENTRE LA AGENCIA DE COMERCIALIZACION E INNOVACION PARA EL DESARROLLO DE CUNDINAMARCA, LA SECRETARIA DE DESARROLLO E INCLUSION SOCIAL DE CUNDINAMARCA Y EL FONDO DE DESARROLLO DE PROYECTOS DE CUNDINAMARCA - FONDECÙN</t>
  </si>
  <si>
    <t>ASOCIACION COLOMBIANA DE ACOPIO - ACOLAGRICOP</t>
  </si>
  <si>
    <t>https://community.secop.gov.co/Public/Tendering/ContractNoticePhases/View?PPI=CO1.PPI.29630050&amp;isFromPublicArea=True&amp;isModal=Fals</t>
  </si>
  <si>
    <t>ANA BRICEIDA RUSINQUE BENAVIDES</t>
  </si>
  <si>
    <t>https://community.secop.gov.co/Public/Tendering/ContractNoticePhases/View?PPI=CO1.PPI.29412855&amp;isFromPublicArea=True&amp;isModal=False</t>
  </si>
  <si>
    <t>PRESTACION DE SERVICIOS PROFESIONALES PARA APOYAR A LA SUBGERENCIA TECNICA EN LAS ACTIVIDADES DE GERENCIA Y SUPERVISION DE CONTRATOS QUE SE DERIVAN DE LOS CONTRATOS INTERADMINISTRATIVOS SUSCRITOS POR EL FONDO DE DESARROLLO DE PROYECTOS DE CUNDINAMARCA  FONDECUN Y DIFERENTES ENTIDADES ESTATALES.</t>
  </si>
  <si>
    <t>NESTOR AURELIO MAYORGA RINCON</t>
  </si>
  <si>
    <t>360-47-994000030382</t>
  </si>
  <si>
    <t>https://community.secop.gov.co/Public/Tendering/ContractNoticePhases/View?PPI=CO1.PPI.29413871&amp;isFromPublicArea=True&amp;isModal=False</t>
  </si>
  <si>
    <t>ADQUIRIR LECHE DE VACA ENTERA UHT EN EL MARCO DE LA ESTRATEGIA "COMPRAMOS TU COSECHA" ACORDE AL CONTRATO INTERADMINISTRATIVO N° SDSI-CDCTI-183-2022 / ACIDC-CDCTI-190-2022 (FONDECÚN 22-011) SUSCRITO ENTRE LA AGENCIA DE COMERCIALIZACION E INNOVACION PARA EL DESARROLLO DE CUNDINAMARCA, LA SECRETARIA DE DESARROLLO E INCLUSION SOCIAL DE CUNDINAMARCA Y EL FONDO DE DESARROLLO DE PROYECTOS DE CUNDINAMARCA - FONDECÙN</t>
  </si>
  <si>
    <t>COOPERATIVA MULTIACTIVA DE PRODUCTOS DE LECHE DEL MUNICIPIO DE ZIPAQUIRA, CUNDINAMARCA - ZIPALAC</t>
  </si>
  <si>
    <t>https://community.secop.gov.co/Public/Tendering/ContractNoticePhases/View?PPI=CO1.PPI.29629682&amp;isFromPublicArea=True&amp;isModal=False</t>
  </si>
  <si>
    <t>Funcionamiento</t>
  </si>
  <si>
    <t>PRESTACIÓN DE SERVICIOS DE APOYO A LA GESTIÓN PARA ACTIVIDADES ADMINISTRATIVAS, GESTIÓN DOCUMENTAL Y LIQUIDACIONES A CARGO DE LA SUBGERENCIA TÉCNICA DEL FONDO DE DESARROLLO DE PROYECTOS DE CUNDINMAMARCA.</t>
  </si>
  <si>
    <t>DANIELA JOHANA DOVALE SAENZ</t>
  </si>
  <si>
    <t xml:space="preserve">https://community.secop.gov.co/Public/Tendering/ContractNoticePhases/View?PPI=CO1.PPI.29622913&amp;isFromPublicArea=True&amp;isModal=False </t>
  </si>
  <si>
    <t>PRESTACIÓN DE SERVICIOS PROFESIONALES DE ASESORÍA A LA GERENCIA  GENERAL DEL FONDO DE DESARROLLO DE PROYECTOS DE CUNDINAMARCA - FONDECÚN EN LA GESTIÓN DEL PORTAFOLIO DE PROYECTOS DE LA ENTIDAD.</t>
  </si>
  <si>
    <t>ANA MARIA QUINTERO PINZON</t>
  </si>
  <si>
    <t>360-47-994000030536</t>
  </si>
  <si>
    <t>ANDRES IVAN SILVA GONZALEZ</t>
  </si>
  <si>
    <t>https://community.secop.gov.co/Public/Tendering/ContractNoticePhases/View?PPI=CO1.PPI.29654484&amp;isFromPublicArea=True&amp;isModal=False</t>
  </si>
  <si>
    <t>PRESTACIÓN DE SERVICIOS PROFESIONALES COMO COORDINADORA  DE LOS CONTRATOS INTERADMINISTRATIVOS SUSCRITOS ENTRE LA UNIDAD DE SERVICIOS PENITENCIARIOS Y CARCELARIOS - USPEC Y EL FONDO DE DESARROLLO DE PROYECTOS DE CUNDINAMARCA - FONDECUN.</t>
  </si>
  <si>
    <t>PAOLA LILIANA ECHEVERRIA LEON</t>
  </si>
  <si>
    <t>https://community.secop.gov.co/Public/Tendering/ContractNoticePhases/View?PPI=CO1.PPI.29656325&amp;isFromPublicArea=True&amp;isModal=False</t>
  </si>
  <si>
    <t>PRESTACIÓN DE SERVICIOS PROFESIONALES ESPECIALIZADOS DE GEOTÉCNIA EN EL MARCO DE LA EJECUCIÓN DEL CONTRATO INTERADMINISTRATIVO No. EPC-CI-451 2023 FONDECÚN 23-017, SUSCRITO ENTRE EMPRESAS PÚBLICAS DE CUNDINAMARCA S.A. E.S.P. Y EL FONDO DE DESARROLLO DE PROYECTOS DE CUNDINAMARCA - FONDO DE DESARROLLO DE PROYECTOS DE CUNDINAMARCA FONDECUN.</t>
  </si>
  <si>
    <t>DARIO ALFONSO OCANDO SANCHEZ</t>
  </si>
  <si>
    <t>360 - 47 - 994000030539</t>
  </si>
  <si>
    <t>BRANDON ALEJANDRO CORTES</t>
  </si>
  <si>
    <t>https://community.secop.gov.co/Public/Tendering/ContractNoticePhases/View?PPI=CO1.PPI.29778513&amp;isFromPublicArea=True&amp;isModal=False</t>
  </si>
  <si>
    <t>PRESTACIÓN DE SERVICIOS PROFESIONALES COMO ABOGADO PARA LOS ASUNTOS DISCIPLINARIOS Y GESTIÓN CONTRACTUAL DEL FONDO DE DESARROLLO DE PROYECTOS DE CUNDINAMARCA - FONDECÚN .</t>
  </si>
  <si>
    <t>DAVID ALEXANDER PIRACOCA CAMACHO</t>
  </si>
  <si>
    <t>360-47-994000030545-0</t>
  </si>
  <si>
    <t>https://community.secop.gov.co/Public/Tendering/ContractNoticePhases/View?PPI=CO1.PPI.29700538&amp;isFromPublicArea=True&amp;isModal=False</t>
  </si>
  <si>
    <t>PRESTACIÓN DE SERVICIOS PROFESIONALES COMO GERENTE Y/O SUPERVISOR EN EL MARCO DE LA EJECUCIÓN DEL CONTRATO INTERADMINISTRATIVO SUSCRITO POR DIFERENTES ENTIDADES Y EL FONDO DE DESARROLLO DE PROYECTOS DE CUNDINAMARCA - FONDECÚN.</t>
  </si>
  <si>
    <t>360-47-994000030546</t>
  </si>
  <si>
    <t>LIZETH LORENA RODRIGUEZ BALLEN</t>
  </si>
  <si>
    <t>https://community.secop.gov.co/Public/Tendering/ContractNoticePhases/View?PPI=CO1.PPI.29832956&amp;isFromPublicArea=True&amp;isModal=False</t>
  </si>
  <si>
    <t>PRESTACIÓN DE SERVICIOS PROFESIONALES COMO COORDINADOR GENERAL DE PROYECTOS EN LA EJECUCIÓN DEL CONTRATO INTERADMINISTRATIVO Nº SDSI-CDCTI-183-2022 / ACIDC-CDCTI-190-2022 / (FONDECUN 22-011), SUSCRITO ENTRE AGENCIA DE COMERCIALIZACIÓN E INNOVACIÓN PARA EL DESARROLLO DE CUNDINAMARCA - SECRETARIA DE DESARROLLO E INCLUSIÓN SOCIAL Y EL FONDO DE DESARROLLO DE PROYECTOS DE CUNDINAMARCA - FONDECUN</t>
  </si>
  <si>
    <t>360-47-994000030566</t>
  </si>
  <si>
    <t>https://community.secop.gov.co/Public/Tendering/ContractNoticePhases/View?PPI=CO1.PPI.29833528&amp;isFromPublicArea=True&amp;isModal=False</t>
  </si>
  <si>
    <t>PROCESO CERRADO, NO SE PUEDE CARGAR / Terminación anticipada - saldo a liberar 60 millones.</t>
  </si>
  <si>
    <t>PRESTACIÓN DE SERVICIOS PROFESIONALES COMO GERENTE  DE LOS CONTRATOS INTERADMINISTRATIVOS SUSCRITOS ENTRE LA UNIDAD DE SERVICIOS PENITENCIARIOS Y CARCELARIOS - USPEC Y EL FONDO DE DESARROLLO DE PROYECTOS DE CUNDINAMARCA - FONDECUN.</t>
  </si>
  <si>
    <t>JAIRO ANDRES CARDENAS RODRIGUEZ</t>
  </si>
  <si>
    <t>360 - 47 - 994000030593</t>
  </si>
  <si>
    <t>https://community.secop.gov.co/Public/Tendering/ContractNoticePhases/View?PPI=CO1.PPI.29732693&amp;isFromPublicArea=True&amp;isModal=False</t>
  </si>
  <si>
    <t>PRESTACIÓN DE SERVICIOS PROFESIONALES PARA LA ESTRUCTURACIÓN Y VIABILIDAD  FINANCIERA DE LOS PROYECTOS QUE SE DESARROLLEN EN EL MARCO DE LOS NEGOCIOS DEL FONDO DE DESARROLLO DE PROYECTOS DE CUNDINAMARCA - FONDECÚN</t>
  </si>
  <si>
    <t>ANDRES ALBERTO HERNANDEZ FLORIAN</t>
  </si>
  <si>
    <t>360 - 47 - 994000030607</t>
  </si>
  <si>
    <t>https://community.secop.gov.co/Public/Tendering/ContractNoticePhases/View?PPI=CO1.PPI.29756951&amp;isFromPublicArea=True&amp;isModal=False</t>
  </si>
  <si>
    <t>PRESTACIÓN DE SERVICIOS PROFESIONALES COMO ABOGADO EN EL MARCO DEL CONTRATO INTERADMINISTRATIVO NO. 128-2022 (FONDECÚN NO. 22-040) SUSCRITO ENTRE EL INSTITUTO DE ACCIÓN COMUNAL DE CUNDINAMARCA  IDACO Y EL FONDO DE DESARROLLO DE PROYECTOS DE CUNDINAMARCA  FONDECÚN.</t>
  </si>
  <si>
    <t>SERGIO ANDRES VALECIA PARRA</t>
  </si>
  <si>
    <t>https://community.secop.gov.co/Public/Tendering/ContractNoticePhases/View?PPI=CO1.PPI.29888089&amp;isFromPublicArea=True&amp;isModal=False</t>
  </si>
  <si>
    <t>ROBERTO ANDRES BOHORQUEZ ORTIZ</t>
  </si>
  <si>
    <t>https://community.secop.gov.co/Public/Tendering/ContractNoticePhases/View?PPI=CO1.PPI.29888895&amp;isFromPublicArea=True&amp;isModal=False</t>
  </si>
  <si>
    <t>LAURA VALENTINA GUALTEROS JIMENEZ</t>
  </si>
  <si>
    <t>https://community.secop.gov.co/Public/Tendering/ContractNoticePhases/View?PPI=CO1.PPI.29889602&amp;isFromPublicArea=True&amp;isModal=False</t>
  </si>
  <si>
    <t>PRESTACIÓN DE SERVICIOS PROFESIONALES COMO SUPERVISOR TÉCNICO EN EL MARCO DEL CONTRATO INTERADMINISTRATIVO NO. 128-2022 (FONDECÚN NO. 22-040) SUSCRITO ENTRE EL INSTITUTO DE ACCIÓN COMUNAL DE CUNDINAMARCA  IDACO Y EL FONDO DE DESARROLLO DE PROYECTOS DE CUNDINAMARCA  FONDECÚN.</t>
  </si>
  <si>
    <t>CRISTIAN CAMILO GUTIERREZ JIMENEZ</t>
  </si>
  <si>
    <t>https://community.secop.gov.co/Public/Tendering/ContractNoticePhases/View?PPI=CO1.PPI.29889615&amp;isFromPublicArea=True&amp;isModal=False</t>
  </si>
  <si>
    <t>SERGIO ALEJANDRO DUQUE YAGUE</t>
  </si>
  <si>
    <t>https://community.secop.gov.co/Public/Tendering/ContractNoticePhases/View?PPI=CO1.PPI.29889622&amp;isFromPublicArea=True&amp;isModal=False</t>
  </si>
  <si>
    <t>TATIANA  LINARES BELTRAN</t>
  </si>
  <si>
    <t>https://community.secop.gov.co/Public/Tendering/ContractNoticePhases/View?PPI=CO1.PPI.29889496&amp;isFromPublicArea=True&amp;isModal=False</t>
  </si>
  <si>
    <t>01 DE MARZO DE 2024</t>
  </si>
  <si>
    <t>PRESTACIÓN DE SERVICIOS DE APOYO A LA GESTIÓN TÉCNICA, FINANCIERA, ADMINISTRATIVA, PRESUPUESTAL Y CONTABLE EN EL MARCO DEL CONTRATO INTERADMINISTRATIVO NO. 128-2022 (FONDECÚN NO. 22-040) SUSCRITO ENTRE EL INSTITUTO DE ACCIÓN COMUNAL DE CUNDINAMARCA  IDACO Y EL FONDO DE DESARROLLO DE PROYECTOS DE CUNDINAMARCA  FONDECÚN.</t>
  </si>
  <si>
    <t>GIOVANNY ALEXANDER BULLA LOTTA</t>
  </si>
  <si>
    <t>https://community.secop.gov.co/Public/Tendering/ContractNoticePhases/View?PPI=CO1.PPI.29889641&amp;isFromPublicArea=True&amp;isModal=False</t>
  </si>
  <si>
    <t>ANGIE VANESSA PARRAGA GONZALEZ</t>
  </si>
  <si>
    <t>https://community.secop.gov.co/Public/Tendering/ContractNoticePhases/View?PPI=CO1.PPI.29889651&amp;isFromPublicArea=True&amp;isModal=False</t>
  </si>
  <si>
    <t>JENNY PAOLA FUQUENE YARA</t>
  </si>
  <si>
    <t>https://community.secop.gov.co/Public/Tendering/ContractNoticePhases/View?PPI=CO1.PPI.29889667&amp;isFromPublicArea=True&amp;isModal=False</t>
  </si>
  <si>
    <t>KAREN LILIANA GONZALEZ SOTO</t>
  </si>
  <si>
    <t>https://community.secop.gov.co/Public/Tendering/ContractNoticePhases/View?PPI=CO1.PPI.29889674&amp;isFromPublicArea=True&amp;isModal=False</t>
  </si>
  <si>
    <t>LUIS WILLIAM SIERRA CUBILLOS</t>
  </si>
  <si>
    <t>https://community.secop.gov.co/Public/Tendering/ContractNoticePhases/View?PPI=CO1.PPI.29889685&amp;isFromPublicArea=True&amp;isModal=False</t>
  </si>
  <si>
    <t>KAREN VIVIANA TELLEZ GONZALES</t>
  </si>
  <si>
    <t>https://community.secop.gov.co/Public/Tendering/ContractNoticePhases/View?PPI=CO1.PPI.29890314&amp;isFromPublicArea=True&amp;isModal=False</t>
  </si>
  <si>
    <t>JOHAN STIVEN GUTIERREZ RODRIGUEZ</t>
  </si>
  <si>
    <t>https://community.secop.gov.co/Public/Tendering/ContractNoticePhases/View?PPI=CO1.PPI.29890323&amp;isFromPublicArea=True&amp;isModal=False</t>
  </si>
  <si>
    <t>ANDRES DANILO ROJAS CARRANZA</t>
  </si>
  <si>
    <t>https://community.secop.gov.co/Public/Tendering/ContractNoticePhases/View?PPI=CO1.PPI.29890332&amp;isFromPublicArea=True&amp;isModal=False</t>
  </si>
  <si>
    <t>ESTEBAN  TRIANA ALDANA</t>
  </si>
  <si>
    <t>https://community.secop.gov.co/Public/Tendering/ContractNoticePhases/View?PPI=CO1.PPI.29890343&amp;isFromPublicArea=True&amp;isModal=False</t>
  </si>
  <si>
    <t>DILAN ANDREY DIAZ FONTECHA</t>
  </si>
  <si>
    <t>https://community.secop.gov.co/Public/Tendering/ContractNoticePhases/View?PPI=CO1.PPI.29890349&amp;isFromPublicArea=True&amp;isModal=False</t>
  </si>
  <si>
    <t>DIEGO SEBASTIAN BOBADILLA BARON</t>
  </si>
  <si>
    <t>https://community.secop.gov.co/Public/Tendering/ContractNoticePhases/View?PPI=CO1.PPI.29890358&amp;isFromPublicArea=True&amp;isModal=False</t>
  </si>
  <si>
    <t>PRESTACION DE SERVICIOS PROFESIONALES PARA REALIZAR LA SUPERVISION TECNICA, FINANCIERA Y ADMINISTRATIVA</t>
  </si>
  <si>
    <t>ADRIANA MARCELA GIRALDO ESCOBAR</t>
  </si>
  <si>
    <t>360-47-994000030604</t>
  </si>
  <si>
    <t>DUVAN SMITH ZAMUDIO CAMACHO</t>
  </si>
  <si>
    <t>https://community.secop.gov.co/Public/Tendering/ContractNoticePhases/View?PPI=CO1.PPI.30336717&amp;isFromPublicArea=True&amp;isModal=False</t>
  </si>
  <si>
    <t>PRESTAR LOS SERVICIOS LOGISTICOS Y OPERATIVOS PARA LA ORGANIZACION, DIVULGACION Y EJECUCION DE LAS ACTIVIDADES NECESARIAS PARA EL DESARROLLO DEL CONTRATO N° 176 DE 2024 ( FONDECUN 24-002), SUSCRITO ENTRE LA SECRETARIA DE PLANEACION Y ORDENAMIENTO TERRITORIAL Y FONDECUN CON EL FIN DE CONSTRUIR Y FORMALIZAR EL PLAN DE DESARROLLO MUNICIPAL PARA EL PERIODO 2024-2027 ACORDE A LA METODOLOGIA  Y LINEAMIENTOS ADOPTADOS  POR EL MUNICIPIO Y EL DNP.</t>
  </si>
  <si>
    <t>VIVACE PRODUCCIONES COLOMBIA S.A.S</t>
  </si>
  <si>
    <t>900.934.512-2 // 10009745RCE</t>
  </si>
  <si>
    <t>DAYANA CAMILA BAUTISTA ORTIZ</t>
  </si>
  <si>
    <t>https://community.secop.gov.co/Public/Tendering/ContractNoticePhases/View?PPI=CO1.PPI.29979212&amp;isFromPublicArea=True&amp;isModal=False</t>
  </si>
  <si>
    <t>MARIANA  DUARTE CABRERA</t>
  </si>
  <si>
    <t>https://community.secop.gov.co/Public/Tendering/ContractNoticePhases/View?PPI=CO1.PPI.30020324&amp;isFromPublicArea=True&amp;isModal=False</t>
  </si>
  <si>
    <t>PRESTACIÓN DE SERVICIOS DE APOYO A LA GESTIÓN PARA LAS ACTIVIDADES ADMINISTRATIVAS, FINANCIERAS Y OPERATIVAS QUE REQUIERAN LOS CONTRATOS INTERADMINISTRATIVOS Y LOS QUE SE DERIVEN, SUSCRITOS ENTRE LA  UNIDAD DE SERVICIOS PENITENCIARIOS Y CARCELARIOS- USPEC Y EL FONDO DE DESARROLLO DE PROYECTOS DE CUNDINAMARCA-FONDECÚN</t>
  </si>
  <si>
    <t>JHONATHAN JAVIER CORDOBA PEREZ</t>
  </si>
  <si>
    <t>63-44-101015245</t>
  </si>
  <si>
    <t>LAURA ALEJANDRA BARRAGÁN MONTENEGRO</t>
  </si>
  <si>
    <t>https://community.secop.gov.co/Public/Tendering/ContractNoticePhases/View?PPI=CO1.PPI.29917996&amp;isFromPublicArea=True&amp;isModal=False</t>
  </si>
  <si>
    <t>PRESTACIÓN DE SERVICIOS PROFESIONALES PARA LA GERENCIA Y/O SUPERVISIÓN DE CONTRATOS INTERADMINISTRATIVOS SUSCRITOS POR EL FONDO DE DESARROLLO DE PROYECTOS DE CUNDINAMARCA- FONDECÚN CON DIFERENTES ENTIDADES.</t>
  </si>
  <si>
    <t>JANNETH STEPHANY MURILLO CASTILLO</t>
  </si>
  <si>
    <t>560-47-994000175847</t>
  </si>
  <si>
    <t>https://community.secop.gov.co/Public/Tendering/ContractNoticePhases/View?PPI=CO1.PPI.29940157&amp;isFromPublicArea=True&amp;isModal=False</t>
  </si>
  <si>
    <t>1 mes y 15 días</t>
  </si>
  <si>
    <t>PRESTACIÓN DE SERVICIOS PARA EL APOYO A LA GESTION PARA LAS ACTIVIDADES ADMINISTRATIVAS Y DEGESTION DOCUMENTAL A CARGO DE LA SUBGERENCIA TECNICA DEL FONDO DE DESARROLLO DE PROYECTOS DE CUNDINAMARCA - FONDECÚN</t>
  </si>
  <si>
    <t>RUBEN DARIO VALENCIA BERMUDEZ</t>
  </si>
  <si>
    <t>360-47-994000030789</t>
  </si>
  <si>
    <t>https://community.secop.gov.co/Public/Tendering/ContractNoticePhases/View?PPI=CO1.PPI.29946146&amp;isFromPublicArea=True&amp;isModal=False</t>
  </si>
  <si>
    <t>CARMEN</t>
  </si>
  <si>
    <t>PRESTACIÓN DE SERVICIOS PROFESIONALES COMO APOYO A LA SUPERVISIÓN DE CONTRATOS EN EL MARCO DE LA EJECUCIÓN DE LAS GERENCUAS INTEGRALES DE ESTUDIOS Y DISEÑOS QUE EJECUTA EL FONDO DE DESARROLLO DE PROYECTOS DE CUNDINAMARCA- FONDECÚN</t>
  </si>
  <si>
    <t>MAURICIO ALEJANDRO CUBILLOS CAMPOS</t>
  </si>
  <si>
    <t>360-47-994000030788</t>
  </si>
  <si>
    <t>16 de febrero de 2024</t>
  </si>
  <si>
    <t>https://community.secop.gov.co/Public/Tendering/ContractNoticePhases/View?PPI=CO1.PPI.29945710&amp;isFromPublicArea=True&amp;isModal=False</t>
  </si>
  <si>
    <t>PRESTACIÓN DE SERVICIOS PROFESIONALES PARA EL APOYO A LA SUPERVISION DE LOS CONTRATOS QUE SE DERIVEN DE LOS CONTRATOS INTERADMINISTRATIVOS SUSCRITOS ENTRE LA UNIDAD DE SERVICIOS PENITENCIARIOS Y CARCELARIOS - USPEC Y EL FONDO DE DESARROLLO DE CUNDINAMARCA - FONDECÚN</t>
  </si>
  <si>
    <t>JHOAN SEBASTIAN ESCALANTE SANCHEZ</t>
  </si>
  <si>
    <t>360-47-994000030814</t>
  </si>
  <si>
    <t>19 de febrero de 2024</t>
  </si>
  <si>
    <t>https://community.secop.gov.co/Public/Tendering/ContractNoticePhases/View?PPI=CO1.PPI.29994681&amp;isFromPublicArea=True&amp;isModal=False</t>
  </si>
  <si>
    <t>PRESTACIÓN DE SERVICIOS PROFESIONALES PARA LA ESTRUCTURACIÓN, EVALUACIÓN, EJECUCIÓN Y SEGUIMIENTO  DE PROYECTOS EN MATERIA DE INFRAESTRUCTURA, ESTUDIO Y DISEÑO E INTERVENTORAS DEL FONDO DE DESARROLLO DE PROYECTOS DE CUNDINAMARCA - FONDECÚN</t>
  </si>
  <si>
    <t>360-47-994000030816</t>
  </si>
  <si>
    <t>20 de febrero de 2024</t>
  </si>
  <si>
    <t>https://community.secop.gov.co/Public/Tendering/ContractNoticePhases/View?PPI=CO1.PPI.30009443&amp;isFromPublicArea=True&amp;isModal=False</t>
  </si>
  <si>
    <t>COMPRA DE ABARROTES TALES COMO PANELA EN BLOQUE EN EL MARCO INTERADMINISTRATIVO TIPARTITO  SDSI-CDCTI-183-2022 / SDSI-CDCTI-190-2022 (FONDECÚN 22-011), SUSCRITO ENTRE LA AGENCIA DE COMERCIALIZACION E INNOVACION PARA EL DESARROLLO DE CUNDINAMARCA, LA SECRETARIA DE DESARROLLO E INNOVACION SOCIAL DE CUNDINAMARCA Y EL FONDO DE DESARROLLO DE PROYECTOS DE CUENDINAMARCA.</t>
  </si>
  <si>
    <t>ASOCIACION DE PRODUCTORES DE PANELA DE NOCAIMA Y PRODUCTOS AGRICOLAS</t>
  </si>
  <si>
    <t>https://community.secop.gov.co/Public/Tendering/ContractNoticePhases/View?PPI=CO1.PPI.30231055&amp;isFromPublicArea=True&amp;isModal=False</t>
  </si>
  <si>
    <t>PRESTACION DE SERVICIOS LOGISTICOS PARA REALIZAR LAS ACTIVIDADES ORIENTADAS AL DESARROLLO DEL PROYECTO OPERACION LOGISTICA PARA LA REALIZACION DE MESAS DE TRABAJO DEL CONSEJO TERRITORIAL DE PLANEACION DE CUNDINAMARCA -CTPC, EN EL MARCO DE LA FORMULACION DEL PLAN DE DESARROLLO DEPARTAMENTAL 2024-2028. EN EL MARCO DEL CONTRATO INTERADMINISTRATIVO SP-CDCTI 024-2024 (FONDECUN N°24-003), SUSCRITO ENTRE LA SECRETARIA DE PLANEACION CON EL FONDO DE DESARROLLO DE PROYECTOS DE CUNDINAMARCA- FONDECUN.</t>
  </si>
  <si>
    <t>MTA INTERNACIONAL SAS</t>
  </si>
  <si>
    <t>560 74 994000032051
560 47 994000175999</t>
  </si>
  <si>
    <t>22 de febrero de 2024</t>
  </si>
  <si>
    <t>https://community.secop.gov.co/Public/Tendering/ContractNoticePhases/View?PPI=CO1.PPI.30252494&amp;isFromPublicArea=True&amp;isModal=False</t>
  </si>
  <si>
    <t>PRESTACIÓN DE SERVICIOS DE APOYO A LA GESTIÓN DE SEGUIMIENTO Y ACOMPAÑAMIENTO ADMINISTRATIVO  EN EL MARCO DE LA EJECUCIÓN DEL CONTRATO INTERADMINISTRATIVO N° SCDE-CDCTI-290-2023 (FONDECÚN 23-013) SUSCRITO ENTRE LA SECRETARIA DE COMPETITIVIDAD Y DESARROLLO ECONÓMICO Y EL FONDO DE DESARROLLO DE PROYECTOS DE CUNDINAMARCA- FONDECÚN</t>
  </si>
  <si>
    <t>KARLA VANESSA CORRALES SANCHEZ</t>
  </si>
  <si>
    <t>560- 47- 994000176000</t>
  </si>
  <si>
    <t>FARY UESCARRAGA</t>
  </si>
  <si>
    <t>26 de febrero de 2024</t>
  </si>
  <si>
    <t>https://community.secop.gov.co/Public/Tendering/ContractNoticePhases/View?PPI=CO1.PPI.30172643&amp;isFromPublicArea=True&amp;isModal=False</t>
  </si>
  <si>
    <t>PRESTACIÓN DE SERVICIOS PROFESIONALES COMO COORDINADOR TÉCNICO Y ADMINISTRATIVO EN EL MARCO DEL CONTRATO INTERADMINISTRATIVO N° SCDE-CDCTI-290-2023 (FONDECÚN 23-013) SUSCRITO ENTRE LA SECRETARIA DE COMPETITIVIDAD Y DESARROLLO ECONÓMICO Y EL FONDO DE DESARROLLO DE PROYECTOS DE CUNDICAMARCA - FONDECÚN</t>
  </si>
  <si>
    <t>MANUEL FRANCISCO MURCIA CASTRO</t>
  </si>
  <si>
    <t>560- 47-994000175997</t>
  </si>
  <si>
    <t>ALEJANDRO CORTES</t>
  </si>
  <si>
    <t>https://community.secop.gov.co/Public/Tendering/ContractNoticePhases/View?PPI=CO1.PPI.30175777&amp;isFromPublicArea=True&amp;isModal=False</t>
  </si>
  <si>
    <t>PRESTACIÓN DE SERVICIOS PROFESIONALES PARA LA ORIENTACIÓN, SEGUIMIENTO Y ACOMPAÑAMIENTO TÉCNICO DE CAMPO EN EL MARCO DE LA EJECUCIÓN DEL CONTRATO INTERADMINISTRATIVO N° SCDE-CDCTI-290-2023 (FONDECÚN 23-013) SUSCRITO ENTRE LA SECRETARIA DE COMPETITIVIDAD Y DESARROLLO ECONÓMICO Y EL FONDO DE DESARROLLO DE PROYECTOS DE CUNDINAMARCA- FONDECÚN</t>
  </si>
  <si>
    <t>PAULA ANDREA BELTRAN VARON</t>
  </si>
  <si>
    <t>560 47 994000175996</t>
  </si>
  <si>
    <t>https://community.secop.gov.co/Public/Tendering/ContractNoticePhases/View?PPI=CO1.PPI.30166467&amp;isFromPublicArea=True&amp;isModal=False</t>
  </si>
  <si>
    <t>PRESTACIÓN DE SERVICIOS DE APOYO A LA GESTIÓN PARA LA ORIENTACIÓN, SEGUIMIENTO Y ACOMPAÑAMIENTO TÉCNICO DE CAMPO EN EL MARCO DE LA EJECUCIÓN DEL CONTRATO INTERADMINISTRATIVO N° SCDE-CDCTI-290-2023 (FONDECÚN 23-013) SUSCRITO ENTRE LA SECRETARIA DE COMPETITIVIDAD Y DESARROLLO ECONÓMICO Y EL FONDO DE DESARROLLO DE PROYECTOS DE CUNDINAMARCA- FONDECÚN</t>
  </si>
  <si>
    <t>KEVIN STID RAMIREZ GARZON</t>
  </si>
  <si>
    <t>560- 47- 994000176001</t>
  </si>
  <si>
    <t>https://community.secop.gov.co/Public/Tendering/ContractNoticePhases/View?PPI=CO1.PPI.30186750&amp;isFromPublicArea=True&amp;isModal=False</t>
  </si>
  <si>
    <t>ALEJANDRO  JARA LOPEZ</t>
  </si>
  <si>
    <t>560- 47-994000175998</t>
  </si>
  <si>
    <t>https://community.secop.gov.co/Public/Tendering/ContractNoticePhases/View?PPI=CO1.PPI.30172623&amp;isFromPublicArea=True&amp;isModal=False</t>
  </si>
  <si>
    <t>JORGE ELIECER DUARTE RINCON</t>
  </si>
  <si>
    <t>560- 47- 994000176002</t>
  </si>
  <si>
    <t>https://community.secop.gov.co/Public/Tendering/ContractNoticePhases/View?PPI=CO1.PPI.30172141&amp;isFromPublicArea=True&amp;isModal=False</t>
  </si>
  <si>
    <t>COMPRA DE ABARROTES TALES COMO FRIJOL BOLA ROJA  Y CARGAMANTO  EN EL MARCO DEL CONTRATO INTERADMINISTRATIVO TRIPARTITO SDSI-CDCTI-183-2022 / ACID-CDCTI-190-2022 (FONDECÚN 22-011), SUSCRITO ENTRE LA AGENCIA DE COMERCIALIZACIÓN E INNOVACIÓN PARA EL DESARROLLO DE CUNDINAMARCA, LA SECRETARIA DE DESARROLLO E INCLUSIÓN SOCIAL DE CUNDINAMRCA Y EL FONDO DE DESARROLLO DE PROYECTOS DE CUNDINAMARCA- FONDECÚN</t>
  </si>
  <si>
    <t>ASOCIACION DE PRODUCTORES DE FRIJOL Y SAGU DE GUTIERREZ</t>
  </si>
  <si>
    <t>https://community.secop.gov.co/Public/Tendering/ContractNoticePhases/View?PPI=CO1.PPI.30230688&amp;isFromPublicArea=True&amp;isModal=False</t>
  </si>
  <si>
    <t>ADQUIRIR PLÁTANO HARTÓN VERDE EN EL MARCO DE LA ESTRATEGIA COMPRAMOS TU COSECHA ACORDE AL CONTRATO INTERADMINISTRATIVO N° SDSI-CDCTI-183-2022 / ACIDC-CDCTI-190-2022 (FONDECÚN 22-011) SUSCRITO ENTRE LA AGENCIA DE COMERCIALIZACIÓN E INNOVACIÓN PARA EL DESARROLLO DE CUNDINAMARCA, LA SECRETARIA DE DESARROLLO E INCLUSIÓN SOCIAL DE CUNDINAMARCA Y EL FONDO DE DESARROLLO DE PROYECTOS DE CUNDINAMARCA  FONDECÙN.</t>
  </si>
  <si>
    <t>ASOCIACIÓN COLOMBIANA DE ACOPIO AGRICOLA</t>
  </si>
  <si>
    <t>https://community.secop.gov.co/Public/Tendering/ContractNoticePhases/View?PPI=CO1.PPI.30231022&amp;isFromPublicArea=True&amp;isModal=False</t>
  </si>
  <si>
    <t>PRESTACION DE SERVICIOS DE APOYO A LA GESTION ADMINISTRATIVA PROPIA DE LA OFICINA ASESORA JURIDICA DEL FONDO DE DESARROLLO DE PROYECTOS DE CUNDINAMARCA - FONDECÚN</t>
  </si>
  <si>
    <t>LAURA MARCELA JURADO DUARTE</t>
  </si>
  <si>
    <t>360 47 994000030845</t>
  </si>
  <si>
    <t>DAVID ALEXANDER PIRACOCA</t>
  </si>
  <si>
    <t>https://community.secop.gov.co/Public/Tendering/ContractNoticePhases/View?PPI=CO1.PPI.30093763&amp;isFromPublicArea=True&amp;isModal=False</t>
  </si>
  <si>
    <t>PRESTACIÓN DE SERVICIOS PROFESIONALES DE APOYO EN LA IMPLEMENTACIÓN, MONITOREO EVALUACIÓN DEL SISTEMA DE CONTROL INTERNO DEL FONDO DE DESARROLLO DE PROYECTOS DE CUNDINAMARCAFONDECÚN.</t>
  </si>
  <si>
    <t>FAIBER STIVEL MONCADA LOZANO</t>
  </si>
  <si>
    <t>221-46-101086721</t>
  </si>
  <si>
    <t>https://community.secop.gov.co/Public/Tendering/ContractNoticePhases/View?PPI=CO1.PPI.30092842&amp;isFromPublicArea=True&amp;isModal=False</t>
  </si>
  <si>
    <t>PRESTACIÓN DE SERVICIOS PROFESIONALES COMO ABOGADO ESPECIALIZADO EN EL MARCO DE LA EJECUCIÓN DEL CONTRATO INTERADMINISTRATIVO EPC CI 011 DE 2023 (FONDECÚN 23-010) SUSCRITO ENTRE EMPRESAS PÚBLICAS DE CUNDINAMARCA S.A. E.S.P. Y EL FONDO DE DESARROLLO DE PROYECTOS DE CUNDINAMARCA  FONDECUN.</t>
  </si>
  <si>
    <t>NICOLE KAROLAYN TOVAR SOTO</t>
  </si>
  <si>
    <t>360-47-994000030847</t>
  </si>
  <si>
    <t>https://community.secop.gov.co/Public/Tendering/ContractNoticePhases/View?PPI=CO1.PPI.30138463&amp;isFromPublicArea=True&amp;isModal=False</t>
  </si>
  <si>
    <t>PRESTACION DE SERVICIOS PROFESIONALES DE ASESORIA JURIDICA ESPECIALIZADA AL FONDO DE DESARROLLO DE PROYECTOS DE CUNDINAMARCA - FONDECÚN</t>
  </si>
  <si>
    <t>SONIA JAQUELINE ANGARITA SALAZAR</t>
  </si>
  <si>
    <t>560-47-994000176067</t>
  </si>
  <si>
    <t>https://community.secop.gov.co/Public/Tendering/ContractNoticePhases/View?PPI=CO1.PPI.30102922&amp;isFromPublicArea=True&amp;isModal=False</t>
  </si>
  <si>
    <t>LUIS NICOLAS QUITIAN RODRIGUEZ</t>
  </si>
  <si>
    <t>560 47 994000176068</t>
  </si>
  <si>
    <t>https://community.secop.gov.co/Public/Tendering/ContractNoticePhases/View?PPI=CO1.PPI.30104718&amp;isFromPublicArea=True&amp;isModal=False</t>
  </si>
  <si>
    <t>PRESTACIÓN DE SERVICIOS PARA EL DESARROLLO DE LOS TALLERES Y PAGINA WEB ORIENTADO A LA MICRO, PEQUEÑA Y MEDIANA EMPRESA (MIPYMES), ASI COMO A EMPRENDIMIENTOS EN LA LOCALIDAD DE LA CANDELARIA EN EL MARCO DEL CONTRATO INTERADMINISTRATIVO N°. FDLC-CIA-285-2023 DE 2023 (FONDECUN 23-022), SUSCRITO ENTRE EL FONDO DE DESARROLLO LOCAL DE LA CANDELARIA Y EL FONDO DE DESARROLLO DE PROYECTOS DE CUNDINAMARCA - FONDECUN</t>
  </si>
  <si>
    <t>FUNDACION WAYS OF HOPE</t>
  </si>
  <si>
    <t> 11-45-101138509</t>
  </si>
  <si>
    <t> LAURA ALEJANDRA BARRAGÁN MONTENEGRO</t>
  </si>
  <si>
    <t>https://community.secop.gov.co/Public/Tendering/ContractNoticePhases/View?PPI=CO1.PPI.30253409&amp;isFromPublicArea=True&amp;isModal=False</t>
  </si>
  <si>
    <t>33
60</t>
  </si>
  <si>
    <t>PRESTAR LOS SERVICIOS DE IMPRESIÓN DE MATERIAL PUBLICITARIO DE LAS PIEZAS A UTILIZAR EN LOS EVENTOS Y ACTIVIDADES QUE SE ADELANTEN EN DESARROLLO DEL CONTRATO No. 176 DE 2024 (FONDECUN 24-002) SUSCRITO ENTRE LA SECRETARIA DE PLANEACIÓN Y ORDENAMIENTO TERRITORIAL Y FONDECÚN CON EL FIN DE CONSTRUIR Y FORMALIZAR EL PLAN DE DESARROLLO MUNICIPAL PARA EL PERIODO 2024-2027 ACORDE A LA METODOLOGÍA Y LINEAMIENTOS ADOPTADOS POR EL MUNICIPIO Y EL DNP.</t>
  </si>
  <si>
    <t>INVERAL SOLUCIONES SAS</t>
  </si>
  <si>
    <t>14-46-101110876</t>
  </si>
  <si>
    <t>https://community.secop.gov.co/Public/Tendering/OpportunityDetail/Index?noticeUID=CO1.NTC.6540606&amp;isFromPublicArea=True&amp;isModal=False</t>
  </si>
  <si>
    <t>PRESTACIÓN DE SERVICIOS DE APOYO A LA GESTIÓN TÉCNICA, FINANCIERA, ADMINISTRATIVA, PRESUPUESTAL Y CONTABLE EN EL MARCO DEL CONTRATO INTERADMINISTRATIVO NO. 128 - 2022 (FONDECÚN NO. 22 – 040) SUSCRITO ENTRE EL INSTITUTO DEPARTAMENTAL DE ACCIÓN COMUNAL DE CUNDINAMARCA – IDACO Y EL FONDO DE DESARROLLO DE PROYECTOS DE CUNDINAMARCA – FONDECÚN.</t>
  </si>
  <si>
    <t>MARIA ANTONIA AVILA BUSTOS</t>
  </si>
  <si>
    <t>https://community.secop.gov.co/Public/Tendering/ContractNoticePhases/View?PPI=CO1.PPI.30238983&amp;isFromPublicArea=True&amp;isModal=False</t>
  </si>
  <si>
    <t>PRESTACIÓN DE SERVICIOS LOGÍSTICOS PARA GARANTIZAR LA PARTICIPACIÓN DEL DEPARTAMENTO DE CUNDINAMARCA EN EL CONGRESO NACIONAL DE AGENCIAS DE VIAJES Y TURISMO, EN EL MARCO DE EJECUCIÓN DEL PROYECTO DENOMINADO "PROMOCIÓN DEL DEPARTAMENTO DE CUNDINAMARCA PARA SU POSICIONAMIENTO TURÍSTICO"</t>
  </si>
  <si>
    <t>TEG EXPO S.A.S</t>
  </si>
  <si>
    <t>560- 47- 994000176199</t>
  </si>
  <si>
    <t>DAYANA CAMILA BAUTISTA</t>
  </si>
  <si>
    <t>27 de febrero de 2024</t>
  </si>
  <si>
    <t>https://community.secop.gov.co/Public/Tendering/ContractNoticePhases/View?PPI=CO1.PPI.30340736&amp;isFromPublicArea=True&amp;isModal=False</t>
  </si>
  <si>
    <t>PRESTACIÓN DE SERVICIOS PROFESIONALES COMO SUPERVISOR
DE CONTRATOS QUE SE DERIVEN DE LA EJECUCION DE LOS CONTRATOS INTERADMINISTRATIVOS SUSCRITOS ENTRE LA UNIDAD DE SERVICIOS A PENITENCIARIOS Y CARCELARIOS - USPEC Y EL FONDO DE DESARROLLO DE PROYECTOS DE CUNDINAMARCA - FONDECUN.</t>
  </si>
  <si>
    <t>JORGE ALEXANDER ECHAVEZ FIGUEROA</t>
  </si>
  <si>
    <t>21-44-101436702</t>
  </si>
  <si>
    <t>29 de febrero de 2024</t>
  </si>
  <si>
    <t>https://community.secop.gov.co/Public/Tendering/ContractNoticePhases/View?PPI=CO1.PPI.30240831&amp;isFromPublicArea=True&amp;isModal=False</t>
  </si>
  <si>
    <t>PRESTAR LOS SERVICIOS PROFESIONALES COMO GERENTE Y/O SUPERVISOR DEL PROYECTO EN EL MARCO DE LA EJECUCIÓN DEL CONTRATO INTERADMINISTRATIVO No. 176 de 2024 SUSCRITO ENTRE LA SECRETARÍA DE PLANEACION Y ORDENAMIENTO TERRITORIAL Y FONDECUN CON EL FIN DE CONSTRUIR Y FORMALIZAR EL PLAN DE DESARROLLO MUNICIPAL PARA EL PERIODO 2024-2027 ACORDE A LA METODOLOGIA Y LINEAMIENTOS ADOPTADOS POR EL MUNICIPIO Y EL DNP.</t>
  </si>
  <si>
    <t>14-47-101031451</t>
  </si>
  <si>
    <t>MARIANA DUARTE</t>
  </si>
  <si>
    <t>https://community.secop.gov.co/Public/Tendering/ContractNoticePhases/View?PPI=CO1.PPI.30313455&amp;isFromPublicArea=True&amp;isModal=False</t>
  </si>
  <si>
    <t>PRESTACION DE SERVICIOS DE APOYO A LA GESTION PARA LOS PROCESOS ADMINISTATIVOS Y DE GESTION DOCUMENTAL PROPIOS DE LA OFICINA DE ASESORIA JURIDICA DEL FONDE DE DESARROLLO DE PROYECTOS DE CUNDINAMARCA - FONDECÚN</t>
  </si>
  <si>
    <t>SANDRA LILIANA HERNANDEZ CASTAÑEDA</t>
  </si>
  <si>
    <t>360 47 994000030922</t>
  </si>
  <si>
    <t>https://community.secop.gov.co/Public/Tendering/ContractNoticePhases/View?PPI=CO1.PPI.30275731&amp;isFromPublicArea=True&amp;isModal=False</t>
  </si>
  <si>
    <t>PRESTACIÓN DE SERVICIOS DE APOYO A LA GESTIÓN PARA LAS ACTIVIDADES DE ATENCIÓN Y SERVICIO AL CIUDADANO DEL FONDO DE DESARROLLO DE PROYECTOS DE CUNDINAMARCA- FONDECÚN</t>
  </si>
  <si>
    <t>MARYORI NIKOL VARGAS RAVE</t>
  </si>
  <si>
    <t>11-46-101052480</t>
  </si>
  <si>
    <t>19 de marzo de 2024</t>
  </si>
  <si>
    <t>https://community.secop.gov.co/Public/Tendering/ContractNoticePhases/View?PPI=CO1.PPI.30275387&amp;isFromPublicArea=True&amp;isModal=False</t>
  </si>
  <si>
    <t>PRESTACIÓN DE SERVICIOS PROFESIONALES COMO ABOGADO DE LA SUBGERENCIA TÉCNICA DEL FONDO DE DESARROLLO DE PROYECTOS DE CUNDINAMARCA - FONDECÚN.</t>
  </si>
  <si>
    <t>ALVARO AVILA CASTELLANOS</t>
  </si>
  <si>
    <t>600-47-994000071781</t>
  </si>
  <si>
    <t>04 de marzo de 2024</t>
  </si>
  <si>
    <t>REALIZAR LA OBRA CIVIL CON SUMINISTROS EN LA SEDE DE LA GERENCIA DEPARTAMENTAL COLEGIADA DE NORTE DE SANTANDER EN EL MARCO DEL CONTRATO INTERADMINISTRATIVO 1075 DE 2022 (FONDECÚN 22-037) SUSCRITO ENTRE LA CONTRALORIA GENERAL DE LA REPÚBLICA Y EL FONDO DE DESARROLLO DE PROYECTOS DE CUNDINAMARCA - FONDECÚN</t>
  </si>
  <si>
    <t>ICSSA SAS</t>
  </si>
  <si>
    <t>CBC-100054841</t>
  </si>
  <si>
    <t>07 de marzo de 2024</t>
  </si>
  <si>
    <t>https://community.secop.gov.co/Public/Tendering/ContractNoticePhases/View?PPI=CO1.PPI.30329208&amp;isFromPublicArea=True&amp;isModal=False</t>
  </si>
  <si>
    <t xml:space="preserve"> $           20.481.885</t>
  </si>
  <si>
    <t>PRESTACIÓN DE SERVICIOS PROFESIONALES PARA LA ESTRUCTURACIÓN Y SEGUIMIENTO A LOS PLANES Y/O ACTIVIDADES A CARGO DE LA SUBGERENCIA TÉCNICA DEL FONDO  DE DESARROLLO DE PROYECTOS  DE CUNDINAMARCA- FONDECÚN</t>
  </si>
  <si>
    <t>YEIMY KATHERINE MORA RAMIREZ</t>
  </si>
  <si>
    <t>560 47 994000176337</t>
  </si>
  <si>
    <t>https://community.secop.gov.co/Public/Tendering/ContractNoticePhases/View?PPI=CO1.PPI.30283008&amp;isFromPublicArea=True&amp;isModal=False</t>
  </si>
  <si>
    <t>PRESTACIÓN DE SERVICIOS PROFESIONALES PARA LA ESTRUCTURACIÓN Y SEGUIMIENTO A LOS PLANES Y/O ACTIVIDADES A CARGO DE LA SUBGERENCIA TÉCNICA DEL FONDO DE DESARROLLO DE PROYECTOS DE CUNDINAMARCA - FONDECÚN</t>
  </si>
  <si>
    <t>CAMILO ALEJANDRO CALDERON CASALLAS</t>
  </si>
  <si>
    <t>560-47-994000176339</t>
  </si>
  <si>
    <t>https://community.secop.gov.co/Public/Tendering/ContractNoticePhases/View?PPI=CO1.PPI.30283882&amp;isFromPublicArea=True&amp;isModal=False</t>
  </si>
  <si>
    <t>PRESTACIÓN DE SERVICIOS PROFESIONALES PARA REALIZAR ACTIVIDADES DE SEGUIMIENTO Y COORDINACIÓN DEL COMPONENTE TÉCNICO E INSTITUCIONAL EN EL MARCO DEL PROGRAMA ALCANTARILLADO AL CAMPO 2023, EN EJECUCIÓN DEL CONTRATO INTERADMINISTRATIVO No. EPC-CI-4512023 (FONDECUN 23-017), SUSCRITO ENTRE EMPRESAS PUBLICAS DE CUNDINAMARCA S.A. E.S.P. Y EL FONDO DE DESARROLLO DE PROYECTOS DE CUNDINAMARCA FONDECUN.</t>
  </si>
  <si>
    <t>JAIDY JOHANA CRUZ PADILLA</t>
  </si>
  <si>
    <t>14-45-101108168</t>
  </si>
  <si>
    <t>YAQUELINE AGUIRRE</t>
  </si>
  <si>
    <t>https://community.secop.gov.co/Public/Tendering/ContractNoticePhases/View?PPI=CO1.PPI.30432534&amp;isFromPublicArea=True&amp;isModal=False</t>
  </si>
  <si>
    <t xml:space="preserve"> $            6.120.000</t>
  </si>
  <si>
    <t>$ 6.120.000</t>
  </si>
  <si>
    <t>21 de junio de 2024</t>
  </si>
  <si>
    <t>PRESTAR LOS SERVICIOS DE APOYO PARA LA RECOPILACIÓN DE INFORMACIÓN EN CAMPO A TRAVÉS DE LA APLICACIÓN DE ENCUESTAS A LA COMUNIDAD QUE CONTRIBUYAN A LA FORMULACIÓN DEL PLAN DE DESARROLLO DEL MUNICIPIO DE SOACHA EN EL MARCO DE LA EJECUCIÓN DEL CONTRATO INTERADMINISTRATIVO N° 176 DE 2024 (FONDECUN 24-002) SUSCRITO ENTRE LA SECRETARIA DE PLANEACION  Y ORDENAMIENTO TERRITORIAL Y FONDECUN CON EL FIN DE CONSTRUIR Y FORMALIZAR EL PLAN DE DESARROLLO MUNICIPAL PARA EL PERIODO 2024-2027 ACORDE A LA METODOLOGIA Y LINEAMIENTOS ADOPTADOS POR EL MUNICIPIO Y EL DNP..</t>
  </si>
  <si>
    <t>ANGIE PAOLA VELEZ ORTIZ</t>
  </si>
  <si>
    <t>https://community.secop.gov.co/Public/Tendering/ContractNoticePhases/View?PPI=CO1.PPI.30387854&amp;isFromPublicArea=True&amp;isModal=False</t>
  </si>
  <si>
    <t>PRESTAR LOS SERVICIOS DE APOYO A LA GERENCIA DE PROYECTO PARA LA RECOPILACIÓN DE INFORMACIÓN EN CAMPO Y A TRAVES DE LA APLICACIÓN DE ENCUESTAS A LA COMUNIDAD QUE CONTRIBUYA A LA FORMULACIÓN DEL PLAN DE DESARROLLO DEL MUNICIPIO DE SOACHA  EN EL MARCO DE LA EJECUCIÓN DEL CONTRATO INTERADMINISTRATIVO N° 176 DE 2024 (FONDECUN 24-002) SUSCRITO ENTRE LA SECRETARIA DE PLANEACION Y ORDENAMIENTO TERRITORIAL Y FONDECUN CON EL FIN DE CONSTRUIR LA METODOLOGÍA Y LINEAMIENTOS ADOPTADOS POR EL MUNICIPIO Y EL DPN.</t>
  </si>
  <si>
    <t>LUZ MERY GARZON CASTILLO</t>
  </si>
  <si>
    <t>https://community.secop.gov.co/Public/Tendering/ContractNoticePhases/View?PPI=CO1.PPI.30387865&amp;isFromPublicArea=True&amp;isModal=False</t>
  </si>
  <si>
    <t>GLADYS ESTELA DE ANGEL HERNANDEZ</t>
  </si>
  <si>
    <t>https://community.secop.gov.co/Public/Tendering/ContractNoticePhases/View?PPI=CO1.PPI.30387869&amp;isFromPublicArea=True&amp;isModal=False</t>
  </si>
  <si>
    <t>PRESTACIÓN DE LOS SERVICIOS A LA GERENCIA DEL PROYECTO PARA LA RECOPILACIÓN DE INFORMACIÓN EN CAMPO Y A TRAVES DE LA APLICACIÓN DE ENCUESTAS A LA COMUNIDAD QUE CONTRIBUYAN A LA FORMULACIÓN DEL PLAN DE DESARROLLO DEL MUNICIPIO DE SOACHA EN EL MARCO DE LA EJECUCION DEL CONTRATO  INTERADMINISTRATIVO N° 176 DE 2024 (FONDECUN 24-002)  SUSCRITO ENTRE LA SECREATARIA DE PLANEACION Y ORDENAMIENTO TERRITORIAL Y FONDECUN CON EL FIN DE CONSTRUIR Y FORMALIZAR EL PLAN DE DESARROLLO MUNICIPAL PARA EL PERIODO 2024-2027 ACORDE A LA METODOLOGIA Y LINEAMIENTOS ADOPTADOS POR EL MUNICIPIO Y EL DPN.</t>
  </si>
  <si>
    <t>LYDA MERCEDES IRIARTE ROJAS</t>
  </si>
  <si>
    <t>https://community.secop.gov.co/Public/Tendering/ContractNoticePhases/View?PPI=CO1.PPI.30387620&amp;isFromPublicArea=True&amp;isModal=False</t>
  </si>
  <si>
    <t>MONICA PERALTA GALINDO</t>
  </si>
  <si>
    <t>SHIRLY JHOANA BURITICA PARRA</t>
  </si>
  <si>
    <t>https://community.secop.gov.co/Public/Tendering/ContractNoticePhases/View?PPI=CO1.PPI.30387930&amp;isFromPublicArea=True&amp;isModal=False</t>
  </si>
  <si>
    <t>PRESTACIÓN DE SERVICIOS PROFESIONALES COMO GERENTE Y/O SUPERVISOR DE CONTRATO EN EL MARCO DE LA EJECUCIÓN DEL CONTRATO INTERADMINISTRATIVO No. SCDE  CDCTI  290 - 2023 (FONDECUN 23-013), SUSCRITO ENTRE LA SECRETARÍA DE COMPETITIVIDAD Y DESARROLLO ECONÓMICO DE CUNDINAMARCA Y EL FONDO DE DESARROLLO DE PROYECTOS DE CUNDINAMARCA  FONDECÚN</t>
  </si>
  <si>
    <t>360-47-994000030965</t>
  </si>
  <si>
    <t>6 de marzo de 2024</t>
  </si>
  <si>
    <t>https://community.secop.gov.co/Public/Tendering/ContractNoticePhases/View?PPI=CO1.PPI.30366775&amp;isFromPublicArea=True&amp;isModal=False</t>
  </si>
  <si>
    <t>PRESTACION DE SERVICIOS PROFECIONALES ESPECUALIZADOS COMO ABOGADO DEL FONDO DE DESARROLLO DE PROYECTOS DE CUNDINAMARCA - FONDECUN</t>
  </si>
  <si>
    <t>JULIAN RICARDO CAMARGO CASTRO</t>
  </si>
  <si>
    <t>39-47-101002772</t>
  </si>
  <si>
    <t>11 de marzo de 2024</t>
  </si>
  <si>
    <t>https://community.secop.gov.co/Public/Tendering/ContractNoticePhases/View?PPI=CO1.PPI.30426907&amp;isFromPublicArea=True&amp;isModal=False</t>
  </si>
  <si>
    <t>PRESTACIÓN DE SERVICIOS PROFESIONALES DE APOYO A LA GERENCIA Y/O SUPERVISIÓN DEL PROYECTO EN LA EJECUCIÓN DEL CONTRATO INTERADMINISTRATIVO No. 176 de 2024 SUSCRITO ENTRE LA SECRETARÍA DE PLANEACIÓN Y ORDENAMIENTO TERRITORIAL Y FONDECÚN CON EL FIN DE CONSTRUIR Y FORMALIZAR EL PLAN DE DESARROLLO MUNICIPAL PARA EL PERIODO 2024-2027 ACORDE A LA METODOLOGIA Y LINEAMIENTOS ADOPTADOS POR EL MUNICIPIO Y EL DNP.</t>
  </si>
  <si>
    <t>ROBERT DAVID REYES VARGAS</t>
  </si>
  <si>
    <t>560-47-994000176594</t>
  </si>
  <si>
    <t>8 de marzo de 2024</t>
  </si>
  <si>
    <t>https://community.secop.gov.co/Public/Tendering/ContractNoticePhases/View?PPI=CO1.PPI.30628062&amp;isFromPublicArea=True&amp;isModal=False</t>
  </si>
  <si>
    <t>PRESTACIÓN DE SERVICIOS PROFESIONALES PARA APOYAR A LA SUBGERENCIA TECNICA EN LAS ACTIVIDADES DE GERENCIA Y SUPERVISIÓN DE CONTRATOS QUE SE DERIVEN DE LOS CONTRATOS INTERMINISTRATIVOS SUSCRITOS POR EL FONDO DE DESARROLLO DE PROYECTOS DE CUNDINAMARCA-FONDECUN Y DIFERENTES ENTIDADES ESTATALES</t>
  </si>
  <si>
    <t>LEONARDO ARTURO VALERO SANDOVAL</t>
  </si>
  <si>
    <t>21-40-101036720</t>
  </si>
  <si>
    <t>https://community.secop.gov.co/Public/Tendering/ContractNoticePhases/View?PPI=CO1.PPI.30432649&amp;isFromPublicArea=True&amp;isModal=False</t>
  </si>
  <si>
    <t>PRESTAR LOS SERVICIOS PROFESIONALES  ESPECIALIZADOS DE COORDINACIÓN METODOLÓGICA AL EQUIPO FORMULADOR  EN EL MARCO DE LA EJECUCION DEL CONTRATO INTERADMINISTRATIVO N° 176 DE 2024 (FONDECUN 24-002) SUSCRITO ENTRE LA SECREATARIA DE PLANEACION Y ORDENAMIENTO TERRITORIAL Y FONDECUN CON EL FIN DE CONSTRUIR Y FORMALIZAR EL PLAN DE DESARROLLO MUNICIPAL PARA EL PERIODO 2024-2027 ACORDE A LA METODOLOGIA Y LINEAMIENTOS ADOPTADOS POR EL MUNICIPIO Y EL DPN.</t>
  </si>
  <si>
    <t>LINA MARIA SILVINA SANCHEZ RIVAS</t>
  </si>
  <si>
    <t>560-47-994000176609</t>
  </si>
  <si>
    <t>https://community.secop.gov.co/Public/Tendering/ContractNoticePhases/View?PPI=CO1.PPI.30657567&amp;isFromPublicArea=True&amp;isModal=False</t>
  </si>
  <si>
    <t>PRESTACIÓN DE SERVICIOS PROFESIONALES DE APOYO A LA GESTIÓN DEL PROYECTO  EN LA EJECUCIÓN DEL CONTRATO INTERADMINISTRATIVO N° 176 DE 2024 SUSCRITO ENTRE LA SECRETARIA DE PLANEACION  Y ORDENAMIENTO TERRITORIAL Y FONDECÚN CON EL FIN DE CONSTRUIR Y FORMALIZAR EL PLAN DE DESARROLLO MUNICIPAL PARA EL PERIODO 2024-2027 ACORDE A LA METODOLOGIA Y LINEAMIENTOS ADOPTADOS POR EL MUNICIPIO Y EL DNP.</t>
  </si>
  <si>
    <t>ANDREA JOHANNA ABRIL CANTOR</t>
  </si>
  <si>
    <t>560-47-994000176606</t>
  </si>
  <si>
    <t>https://community.secop.gov.co/Public/Tendering/ContractNoticePhases/View?PPI=CO1.PPI.30656754&amp;isFromPublicArea=True&amp;isModal=False</t>
  </si>
  <si>
    <t>PRESTAR LOS SERVICIOS PROFESIONALES COMO ABOGADO EN EL MARCO DE LA EJECUCIÓN DEL CONTRATO INTERADMINISTRATIVO N° 176 DE 2024 SUSCRITO ENTRE LA SECRETARIA DE PLANEACION   Y ORDENAMIENTO TERRITORIAL Y FONDECÚN CON EL FIN DE CONSTRUIR Y FORMALIZAR EL PLAN DE DESARROLLO MUNICIPAL PARA EL PERIODO 2024-2027 ACORDE A LA METODOLOGÍA  Y LINEAMIENTOS ADOPTADOS POR LE MUNICIPIO Y EL DNP.</t>
  </si>
  <si>
    <t xml:space="preserve">ALFREDO FERNANDEZ SARMIENTO </t>
  </si>
  <si>
    <t>560-47-994000176608</t>
  </si>
  <si>
    <t>https://community.secop.gov.co/Public/Tendering/ContractNoticePhases/View?PPI=CO1.PPI.30559243&amp;isFromPublicArea=True&amp;isModal=False</t>
  </si>
  <si>
    <t>PRESTACIÓN DE SERVICIOS PROFESIONALES COMO SUPERVISOR EN EL MARCO DEL CONTRATO INTERADMINISTRATIVO DCC-DGR.CTO-INTER-109-2023 (FONDECUN 23-020), SUSCRITO ENTRE LA DEFENSA CIVIL COLOMBIANA Y EL FONDO DE DESARROLLO DE PROYECTOS DE CUNDINAMARCA- FONDECUN</t>
  </si>
  <si>
    <t>SOFIA RODRIGUEZ LOZANO</t>
  </si>
  <si>
    <t>560-47-994000176610</t>
  </si>
  <si>
    <t>https://community.secop.gov.co/Public/Tendering/ContractNoticePhases/View?PPI=CO1.PPI.30531871&amp;isFromPublicArea=True&amp;isModal=False</t>
  </si>
  <si>
    <t>PRESTAR LOS SERVICIOS TÉCNICOS DE ANÁLISIS DE DATOS AL EQUIPO FORMULADOR  EN EL MARCO DE LA EJECUCION DEL CONTRATO INTERADMINISTRATIVO N° 176 DE 2024 (FONDECUN 24-002) SUSCRITO ENTRE LA SECREATARIA DE PLANEACION Y ORDENAMIENTO TERRITORIAL Y FONDECUN CON EL FIN DE CONSTRUIR Y FORMALIZAR EL PLAN DE DESARROLLO MUNICIPAL PARA EL PERIODO 2024-2027 ACORDE A LA METODOLOGIA Y LINEAMIENTOS ADOPTADOS POR EL MUNICIPIO Y EL DPN.</t>
  </si>
  <si>
    <t>ANDRES FERNANDO VELANDIA MENDEZ</t>
  </si>
  <si>
    <t>560-47-994000176611</t>
  </si>
  <si>
    <t>ALFREDO FERNANDEZ</t>
  </si>
  <si>
    <t>https://community.secop.gov.co/Public/Tendering/ContractNoticePhases/View?PPI=CO1.PPI.30657984&amp;isFromPublicArea=True&amp;isModal=False</t>
  </si>
  <si>
    <t>PRESTAR LO SERVICIOS TÉCNICOS DE APOYO METODOLÓGICO AL EQUIPO FORMULADOR EN EL MARCO DE LA EJECUCION DEL CONTRATO INTERADMINISTRATIVO N° 176 DE 2024 (FONDECUN 24-002) SUSCRITO ENTRE LA SECREATARIA DE PLANEACION Y ORDENAMIENTO TERRITORIAL Y FONDECUN CON EL FIN DE CONSTRUIR LA METODOLOGIA Y LINEAMIENTOS ADOPTADOS POR EL MUNICIPIO Y EL DPN.</t>
  </si>
  <si>
    <t>MARIA PAULA NOSSA CALDERON</t>
  </si>
  <si>
    <t>61-47-101006221</t>
  </si>
  <si>
    <t>https://community.secop.gov.co/Public/Tendering/ContractNoticePhases/View?PPI=CO1.PPI.30658545&amp;isFromPublicArea=True&amp;isModal=False</t>
  </si>
  <si>
    <t>PRESTACIÒN DE SERVICIOS PROFESIONALES PARA LA GERENCIA Y/O SUPERVISIÒN DE CONTRATOS INTERADMINISTRATIVOS SUSCRITOS POR EL FONDO DE DESARROLLO DE PROYECTOS DE CUNDINAMARCA - FONDECÙN</t>
  </si>
  <si>
    <t>JIMENA ASTRID OSPINA CARO</t>
  </si>
  <si>
    <t>360-47-994000031000</t>
  </si>
  <si>
    <t>12 de marzo de 2024</t>
  </si>
  <si>
    <t>https://community.secop.gov.co/Public/Tendering/ContractNoticePhases/View?PPI=CO1.PPI.30477215&amp;isFromPublicArea=True&amp;isModal=False</t>
  </si>
  <si>
    <t>PRESTACIÓN DE SERVICIOS PROFESIONALES COMO SUPERVISOR DE CONTRATOS QUE SE DERIVEN DE LA EJECUCION DE LOS CONTRATOS INTERADMINISTRATIVOS SUSCRITOS ENTRE LA UNIDAD DE SERVICIOS A EN ITENCIARIOS Y CARCELARIOS - USPEC Y EL FONDO DE DESARROLLO DE PROYECTOS DE CUNDINAMARCA - FONDECUN.</t>
  </si>
  <si>
    <t>360-47-994000031011</t>
  </si>
  <si>
    <t>https://community.secop.gov.co/Public/Tendering/ContractNoticePhases/View?PPI=CO1.PPI.30482700&amp;isFromPublicArea=True&amp;isModal=False</t>
  </si>
  <si>
    <t xml:space="preserve"> $            1.311.300</t>
  </si>
  <si>
    <t>$ 1.311.300</t>
  </si>
  <si>
    <t>PRESTACIÓN DE SERVICIOS PROFESIONALES COMO SUPERVISOR DE CONTRATOS QUE SE DERIVEN DE LA EJECUCION DE LOS CONTRATOS INTERADMINISTRATIVOS SUSCRITOS ENTRE LA UNIDAD DE SERVICIOS A PENITENCIARIOS Y CARCELARIOS - USPEC Y EL FONDO DE DESARROLLO DE PROYECTOS DE CUNDINAMARCA - FONDECUN.</t>
  </si>
  <si>
    <t>EDUARD FERNELY ALVAREZ BAQUERO</t>
  </si>
  <si>
    <t>30-45-101016019</t>
  </si>
  <si>
    <t>https://community.secop.gov.co/Public/Tendering/ContractNoticePhases/View?PPI=CO1.PPI.30483638&amp;isFromPublicArea=True&amp;isModal=False</t>
  </si>
  <si>
    <t xml:space="preserve"> $            4.000.000</t>
  </si>
  <si>
    <t>$ 4.000.000</t>
  </si>
  <si>
    <t>09 de julio de 2024</t>
  </si>
  <si>
    <t>12 de julio de 2024</t>
  </si>
  <si>
    <t>PRESTACIÓN DE SERVICIOS PROFESIONALES PARA LA ESTRUCTURACIÓN, EVALUACIÓN, EJECUCIÓN Y SEGUIMIENTO DE PROYECTOS DEL FONDO DE DESARROLLO DE PROYECTOS DE CUNDINAMARCA - FONDECUN</t>
  </si>
  <si>
    <t xml:space="preserve">OSCAR GERARDO CIFUENTES CORREA </t>
  </si>
  <si>
    <t>360-47-994000031009</t>
  </si>
  <si>
    <t>SERGIO VALENCIA</t>
  </si>
  <si>
    <t>https://community.secop.gov.co/Public/Tendering/ContractNoticePhases/View?PPI=CO1.PPI.30495983&amp;isFromPublicArea=True&amp;isModal=False</t>
  </si>
  <si>
    <t xml:space="preserve"> $           18.000.000</t>
  </si>
  <si>
    <t>$ 18.000.000</t>
  </si>
  <si>
    <t>11 de julio de 2024</t>
  </si>
  <si>
    <t>PRESTACIÓN DE SERVICIOS PROFESIONALES PARA APOYAR LA REALIZACIÓN DE LAS ACTIVIDADES DE FORTALECIMIENTO SOCIAL ESTABLECIDAS EN EL MARCO DEL PROGRAMAALCANTARILLADO AL CAMPO 2023, EN EJECUCIÓN DEL CONTRATO INTERADMINISTRATIVO No. EPC-CI-451-2023 (FONDECUN 23-017), SUSCRITO ENTRE EMPRESAS PÚBLICAS DE CUNDINAMARCAS A E.S.P Y EL FONDO DE DESARROLLO DE PROYECTOS DE CUNDINAMARCA  FONDECUN.</t>
  </si>
  <si>
    <t>ADRIANA MARIA VEGA ALONSO</t>
  </si>
  <si>
    <t>360-47-994000031020</t>
  </si>
  <si>
    <t> YAQUELINE AGUIRRE RODRIGUEZ</t>
  </si>
  <si>
    <t>15 de marzo de 2024</t>
  </si>
  <si>
    <t>https://community.secop.gov.co/Public/Tendering/ContractNoticePhases/View?PPI=CO1.PPI.30802409&amp;isFromPublicArea=True&amp;isModal=False</t>
  </si>
  <si>
    <t xml:space="preserve"> $            5.995.000</t>
  </si>
  <si>
    <t>$ 5.995.000</t>
  </si>
  <si>
    <t>27 de junio de 2024</t>
  </si>
  <si>
    <t>28 de junio de 2024</t>
  </si>
  <si>
    <t>ANGIE KATHERINE GOMEZ NEUQUE</t>
  </si>
  <si>
    <t>360-47-994000031014</t>
  </si>
  <si>
    <t>https://community.secop.gov.co/Public/Tendering/ContractNoticePhases/View?PPI=CO1.PPI.30803844&amp;isFromPublicArea=True&amp;isModal=False</t>
  </si>
  <si>
    <t>CARLOS ANDRES HERNANDEZ DELGADO</t>
  </si>
  <si>
    <t>360-47-994000031016</t>
  </si>
  <si>
    <t>https://community.secop.gov.co/Public/Tendering/ContractNoticePhases/View?PPI=CO1.PPI.30804804&amp;isFromPublicArea=True&amp;isModal=False</t>
  </si>
  <si>
    <t xml:space="preserve"> $            5.795.000</t>
  </si>
  <si>
    <t xml:space="preserve"> $                   5.795.000</t>
  </si>
  <si>
    <t>SANDY VANESSA DIAZ HERRAN</t>
  </si>
  <si>
    <t>360-47-994000031017</t>
  </si>
  <si>
    <t>13 de marzo de 2024</t>
  </si>
  <si>
    <t>https://community.secop.gov.co/Public/Tendering/ContractNoticePhases/View?PPI=CO1.PPI.30806037&amp;isFromPublicArea=True&amp;isModal=False</t>
  </si>
  <si>
    <t xml:space="preserve"> $                   5.995.000</t>
  </si>
  <si>
    <t>PRESTAR SERVICIOS PROFESIONALES JURÍDICOS ESPECIALIZADOS DE ASESORÍA Y ACOMPAÑAMIENTO ELAZOS ASUNTOS QUE SON COMPETENCIA DEL GERENTE GENERAL Y LA OFICINA ASESORA JURÍDICA DEL FONDO DE DESARROLLO DE PROYECTOS DE CUNDINAMARCA -FONDECÚN, PARA LA OPTIMIZACIÓN DE LA GESTIÓN JURÍDICA, ASÍ COMO EL EJERCICIO DE LA REPRESENTACIÓN JUDICIAL Y EXTRAJUDICIAL EN EL MARCO DE LOS PROCESOS EN QUE SEA PARTE LA ENTIDAD.</t>
  </si>
  <si>
    <t>CABRERA, GARCIA Y POVEDA ABOGADOS S.A.S.</t>
  </si>
  <si>
    <t>17-46-101035871</t>
  </si>
  <si>
    <t>https://community.secop.gov.co/Public/Tendering/ContractNoticePhases/View?PPI=CO1.PPI.30497728&amp;isFromPublicArea=True&amp;isModal=False</t>
  </si>
  <si>
    <t>SOFIANTONINA HUESO SARMIENTO</t>
  </si>
  <si>
    <t>360-47-994000031018</t>
  </si>
  <si>
    <t>https://community.secop.gov.co/Public/Tendering/ContractNoticePhases/View?PPI=CO1.PPI.30806632&amp;isFromPublicArea=True&amp;isModal=False</t>
  </si>
  <si>
    <t>PRESTACIÓN DE SERVICIOS PROFESIONALES PARA APOYAR LA REALIZACIÓN DE LAS ACTIVIDADES DE FORTALECIMIENTO FINANCIERO ESTABLECIDAS EN EL MARCO DEL PROGRAMA ALCANTARILLADO AL CAMPO 2023, EN EJECUCIÓN DEL CONTRATO INTERADMINISTRATIVO No. EPC-CI-451-2023 (FONDECUN 23-017), SUSCRITO ENTRE EMPRESAS PÚBLICAS DE CUNDINAMARCA S.A E.S.P Y EL FONDO DE DESARROLLO DE PROYECTOS DE CUNDINAMARCA  FONDECUN</t>
  </si>
  <si>
    <t>LEYLA ISABEL SOLAQUE ROMERO</t>
  </si>
  <si>
    <t>360-47-994000031025</t>
  </si>
  <si>
    <t>https://community.secop.gov.co/Public/Tendering/ContractNoticePhases/View?PPI=CO1.PPI.30806841&amp;isFromPublicArea=True&amp;isModal=False</t>
  </si>
  <si>
    <t>MARTHA PATRICIA VARGAS FAJARDO</t>
  </si>
  <si>
    <t>360-47-994000031023</t>
  </si>
  <si>
    <t>https://community.secop.gov.co/Public/Tendering/ContractNoticePhases/View?PPI=CO1.PPI.30806936&amp;isFromPublicArea=True&amp;isModal=False</t>
  </si>
  <si>
    <t>RUTH CONSTANZA TRIANA PINZON</t>
  </si>
  <si>
    <t>360-47-994000031019</t>
  </si>
  <si>
    <t>https://community.secop.gov.co/Public/Tendering/ContractNoticePhases/View?PPI=CO1.PPI.30806973&amp;isFromPublicArea=True&amp;isModal=False</t>
  </si>
  <si>
    <t>SANDRA BEATRIZ SANCHEZ CAÑON</t>
  </si>
  <si>
    <t>360-47-994000031021</t>
  </si>
  <si>
    <t>https://community.secop.gov.co/Public/Tendering/ContractNoticePhases/View?PPI=CO1.PPI.30806997&amp;isFromPublicArea=True&amp;isModal=False</t>
  </si>
  <si>
    <t>PRESTACION DE SERVICIOS PROFECIONALES DE ASESORIA JURIDICA ESPECIALIZADA AL FONDO DE DESARROLLO DE PROYECTOS DE CUNDINAMARCA - FONDECÚN</t>
  </si>
  <si>
    <t>NANEE CHRIS VALENZUELA PLAZAS</t>
  </si>
  <si>
    <t>560-47-994000176702</t>
  </si>
  <si>
    <t>https://community.secop.gov.co/Public/Tendering/ContractNoticePhases/View?PPI=CO1.PPI.30509947&amp;isFromPublicArea=True&amp;isModal=False</t>
  </si>
  <si>
    <t>PRESTACIÓN DE SERVICIOS PROFESIONALES COMO SUPERVISOR DE CONTRATOS EN LA EJECUCIÓN DEL CONVENIO MARCO 926 (FONDECÚN 22-031), Y SUS CONTRATOS INTERADMINISTRATIVOS DERIVADOS, SUSCRITOS ENTRE LA CONTRALORÍA GENERAL DE LA REPUBLICA Y EL FONDO DE DESARROLLO DE PROYECTOS DE CUNDINAMARCA - FONDECÚN</t>
  </si>
  <si>
    <t>JAIR ENRIQUE VELASQUEZ BERMUDEZ</t>
  </si>
  <si>
    <t>21-47-101036870</t>
  </si>
  <si>
    <t>https://community.secop.gov.co/Public/Tendering/ContractNoticePhases/View?PPI=CO1.PPI.30636858&amp;isFromPublicArea=True&amp;isModal=False</t>
  </si>
  <si>
    <t>GUTIERREZ JIMENEZ CRISTIAN CAMILO</t>
  </si>
  <si>
    <t>360-47-994000031041</t>
  </si>
  <si>
    <t xml:space="preserve"> $            1.019.900</t>
  </si>
  <si>
    <t xml:space="preserve"> $                   1.019.900</t>
  </si>
  <si>
    <t>30 de julio de 2024</t>
  </si>
  <si>
    <t>OMAR ORLANDO GARZON ZAMORA</t>
  </si>
  <si>
    <t>360 47 994000031353</t>
  </si>
  <si>
    <t>https://community.secop.gov.co/Public/Tendering/ContractNoticePhases/View?PPI=CO1.PPI.30807447&amp;isFromPublicArea=True&amp;isModal=False</t>
  </si>
  <si>
    <t>PRESTAR LOS SERVICIOS PROFESIONALES DE DIAGRTAMACION DEL DOCUMENTO FORMULADO  EN EL MARCO DE LA EJECUCION DEL CONTRATO INTERADMINISTRATIVO N° 176 DE 2024 (FONDECUN 24-002) SUSCRITO ENTRE LA SECREATARIA DE PLANEACION Y ORDENAMIENTO TERRITORIAL Y FONDECUN CON EL FIN DE CONSTRUIR LA METODOLOGIA Y LINEAMIENTOS ADOPTADOS POR EL MUNICIPIO Y EL DPN.</t>
  </si>
  <si>
    <t>BRIGITE JOHANNA GOMEZ ROJAS</t>
  </si>
  <si>
    <t>560-47-994000176758</t>
  </si>
  <si>
    <t>https://community.secop.gov.co/Public/Tendering/ContractNoticePhases/View?PPI=CO1.PPI.30659428&amp;isFromPublicArea=True&amp;isModal=False</t>
  </si>
  <si>
    <t>PRESTACIÓN DE SERVICIOS PROFESIONALES PARA LA ELABORACION DEL DIAGNOSTICO DEL RESTABLECIMIENTO DEL SISTEMA DE ALUMBRADO PUBLICO URBANO MUNICIPIO DE SOACHA CUNDINAMARCA ASI COMO LA INTERVENCION DE PUNTOS CRITICOS CON NECESIDAD DE ATENCION INMEDIATA EN EL MARCO DEL CONTRATO INTERADMINISTRATIVO NO. 0362 DE 2024 (FONDECÚN NO. 24-005) SUSCRITO ENTRE LA ALCALDIA MUNICIPAL DE SOACHA Y CON EL FONDO DE DESARROLLO DE PROYECTOS DE CUNDINAMARCA FONDECÚN.</t>
  </si>
  <si>
    <t>ENEL COLOMBIA  S.A E.S.P.</t>
  </si>
  <si>
    <t>65519 (RCE)
72994</t>
  </si>
  <si>
    <t>LUIS NICOLAS QUITIAN</t>
  </si>
  <si>
    <t>18 de marzo de 2024</t>
  </si>
  <si>
    <t>https://community.secop.gov.co/Public/Tendering/ContractNoticePhases/View?PPI=CO1.PPI.30594809&amp;isFromPublicArea=True&amp;isModal=False</t>
  </si>
  <si>
    <t>PRESTACIÓN DE SERVICIOS PROFESIONALES COMO SUPERVISOR DE CONTRATOS QUE SE DERIVEN DE LA EJECUCION DE LOS CONTRATOS INTERADMINISTRATIVOS SUSCRITOS ENTRE LA UNIDAD DE SERVICIOS A PENITENCIARIOS Y CARCELARIOS - USPEC Y EL FONDO DE DESARROLLO DE PROYECTOS DE UNDINAMARCA - FONDECUN</t>
  </si>
  <si>
    <t>LICONA VILLAMIZAR DAVID JOSE</t>
  </si>
  <si>
    <t>360-47-994000031091</t>
  </si>
  <si>
    <t>ALVARO AVILA CASTELLANO</t>
  </si>
  <si>
    <t>https://community.secop.gov.co/Public/Tendering/ContractNoticePhases/View?PPI=CO1.PPI.30600535&amp;isFromPublicArea=True&amp;isModal=False</t>
  </si>
  <si>
    <t>$ 2.950.800</t>
  </si>
  <si>
    <t>17 de julio de 2024</t>
  </si>
  <si>
    <t>19 de julio de 2024</t>
  </si>
  <si>
    <t>PRESTACION DE SERVICIOS PROFESIONALES COMO ABOGADO EN EL MARCO DEL CONTRATO INTERADMINISTRATIVO NO. DCC.DGR.CTOINTER-109-2023 (FONDECUN23-020), SUSCRITO ENTRE DEFENSA CIVIL COLOMBIANA -Y EL FONDO DE DESARROLLO DE PROYECTOS DE CUNDINAMARCA- FONDECUN</t>
  </si>
  <si>
    <t>MARIANA DUARTE CABRERA</t>
  </si>
  <si>
    <t>360-47-994000031103</t>
  </si>
  <si>
    <t>NICOLE KAROLAYN TOVAR</t>
  </si>
  <si>
    <t>https://community.secop.gov.co/Public/Tendering/ContractNoticePhases/View?PPI=CO1.PPI.30783942&amp;isFromPublicArea=True&amp;isModal=False</t>
  </si>
  <si>
    <t>SERGIO</t>
  </si>
  <si>
    <t>PRESTACIÓN DE SERVICIOS PROFESIONALES COMO APOYO A LA SUPERVISIÓN DE CONTRATOS SUSCRITOS POR EL FONDO DE DESARROLLO DE PROYECTOS DE CUNDINAMARCA.</t>
  </si>
  <si>
    <t>DIANA MERCEDES CASTIBLANCO ORJUELA</t>
  </si>
  <si>
    <t xml:space="preserve">	45-46-101024384</t>
  </si>
  <si>
    <t>https://community.secop.gov.co/Public/Tendering/ContractNoticePhases/View?PPI=CO1.PPI.30658510&amp;isFromPublicArea=True&amp;isModal=False</t>
  </si>
  <si>
    <t>PRESTAR LOS SERVICIOS TECNICOS DE APOYO A LA DIAGRTAMACION DEL DOCUMENTO FORMULADO  EN EL MARCO DE LA EJECUCION DEL CONTRATO INTERADMINISTRATIVO N° 176 DE 2024 (FONDECUN 24-002) SUSCRITO ENTRE LA SECREATARIA DE PLANEACION Y ORDENAMIENTO TERRITORIAL Y FONDECUN CON EL FIN DE CONSTRUIR LA METODOLOGIA Y LINEAMIENTOS ADOPTADOS POR EL MUNICIPIO Y EL DPN.</t>
  </si>
  <si>
    <t>ANDRES FELIPE AYALA URRIAGO</t>
  </si>
  <si>
    <t>14-47-101031969</t>
  </si>
  <si>
    <t>ALFREDO FERNANDEZ SARMIENTO</t>
  </si>
  <si>
    <t>https://community.secop.gov.co/Public/Tendering/ContractNoticePhases/View?PPI=CO1.PPI.30766363&amp;isFromPublicArea=True&amp;isModal=False</t>
  </si>
  <si>
    <t xml:space="preserve"> NO APLICA </t>
  </si>
  <si>
    <t>PRESTACION DE SERVICIOS PROFESIONALES COMO ABOGADO(A) DEL FONDO DE DESARROLLO DE PROYECTOS DE CUNDINAMARCA - FONDECÚN</t>
  </si>
  <si>
    <t>SERGIO ANDRES VALENCIA PARRA</t>
  </si>
  <si>
    <t xml:space="preserve">	360-47-994000031135</t>
  </si>
  <si>
    <t>https://community.secop.gov.co/Public/Tendering/ContractNoticePhases/View?PPI=CO1.PPI.30700265&amp;isFromPublicArea=True&amp;isModal=False</t>
  </si>
  <si>
    <t>PRESTACIÓN DE SERVICIOS DE MENSAJERÍA VIRTUAL PARA EL LEVANTAMIENTO DE INFORMACIÓN E INSUMOS DE LA COMUNIDAD QUE CONTRIBUYAN A LA FORMULACIÓN DEL PLAN DE DESARROLLO DEL MUNICIPIO DE SOACHA  EN EL MARCO DE LA EJECUCIÓN DEL CONTRATO INTERADMINISTRATIVO N° 176 DE 2024 (FONDECUN 24-002) SUSCRITO ENTRE LA SECRETARIA DE PLANEACION  Y ORDENAMIENTO TERRITORIAL Y FONDECUN CON EL FIN DE CONSTRUIR Y FORMALIZAR EL PLAN DE DESARROLLO MUNICIPAL PARA EL PERIODO 2024-2027  ACORDE A LA METODOLOGÍA Y LINEAMIENTOS ADOPTADOS POR LE MUNICIPIO Y EL DNP.</t>
  </si>
  <si>
    <t>PUNTUALMENTE S.A.S.</t>
  </si>
  <si>
    <t>14-47-101032044</t>
  </si>
  <si>
    <t>https://community.secop.gov.co/Public/Tendering/ContractNoticePhases/View?PPI=CO1.PPI.30766322&amp;isFromPublicArea=True&amp;isModal=False</t>
  </si>
  <si>
    <t>PRESTACION DE SERVICIOS PROFECIONALES PARA LA GERENCIA Y/O SUPERVISION DE CONTRATOS INTERADMINISTRATIVOS SUSCRITOS POR EL FONDO DE DESARROLLO DE PROYECTOS DE CUNDINAMARCA - FONDECÚN</t>
  </si>
  <si>
    <t>360-47-994000031168</t>
  </si>
  <si>
    <t>https://community.secop.gov.co/Public/Tendering/ContractNoticePhases/View?PPI=CO1.PPI.30754633&amp;isFromPublicArea=True&amp;isModal=False</t>
  </si>
  <si>
    <t>PRESTACIÓN DE SERVICIOS PROFESIONALES COMO GERENTE Y/O SUPERVISOR DE PROYECTO EN EL MARCO DE LA EJECUCIÓN DEL CONTRATO INTERADMINISTRATIVO No. 0431 (FONDECÚN 24-006), SUSCRITO ENTRE EL MUNICIPIO DE SOACHA CUNDINAMARCA Y EL FONDO DE DESARROLLO DE PROYECTOS DE CUNDINAMARCA  FONDECÚN.</t>
  </si>
  <si>
    <t>360 -47- 994000031167</t>
  </si>
  <si>
    <t>BRANDO ALEJANDRO CORTES</t>
  </si>
  <si>
    <t>https://community.secop.gov.co/Public/Tendering/ContractNoticePhases/View?PPI=CO1.PPI.30888580&amp;isFromPublicArea=True&amp;isModal=False</t>
  </si>
  <si>
    <t>ADQUIRIR EL SERVICIO DE LICENCIAMIENTO DE CORREOS ELECTRONICOS OFFICE 365 PARA EL FONDO DE DESARROLLO DE PROYECTOS DE CUNDINAMARCA - FONDECÚN.</t>
  </si>
  <si>
    <t>SOLUCIONES ORION SUCURSAL COLOMBIA</t>
  </si>
  <si>
    <t>21-44-101438359</t>
  </si>
  <si>
    <t>https://colombiacompra.gov.co/tienda-virtual-del-estado-colombiano/ordenes-compra/126696</t>
  </si>
  <si>
    <t>LINDA DEL SOCORRO VELOSA OCHOA</t>
  </si>
  <si>
    <t xml:space="preserve">	360 47 994000031188</t>
  </si>
  <si>
    <t xml:space="preserve">https://community.secop.gov.co/Public/Tendering/ContractNoticePhases/View?PPI=CO1.PPI.30860075&amp;isFromPublicArea=True&amp;isModal=False  </t>
  </si>
  <si>
    <t>PRESTACIÓN DE SERVICIOS PROFESIONALES PARA LAS ACTIVIDADES DE GESTIÓN DE CUENTAS DE COBRO, PAGOS, GIROS, NOTAS DÉBITO, CRÉDITO, RELACIÓN DE BANCOS Y LIBROS TESORALES, EN EL MARCO DEL PROCESO DE GESTIÓN FINANCIERA. ÁREA DE TESORERÍA CON LOS PAGOS Y GIROS, DE LA SUBGERENCIA ADMINISTRATIVA Y FINANCIERA DEL FONDO DE DESARROLLO DE PROYECTOS DE CUNDINAMARCA-FONDECUN</t>
  </si>
  <si>
    <t>JENSSY JOHANNA  GARCES PARRA</t>
  </si>
  <si>
    <t>360-47-994000031197</t>
  </si>
  <si>
    <t>https://community.secop.gov.co/Public/Tendering/ContractNoticePhases/View?PPI=CO1.PPI.30857491&amp;isFromPublicArea=True&amp;isModal=False</t>
  </si>
  <si>
    <t>REALIZAR LA INTERVENCIÓN DE OBRA CIVIL PARA EL MANTENIMIENTO Y ADECUACIÓN DE LAS SEDES DE LA DEFENSA CIVIL COLOMBIANA EN LOS MUNICIPIOS DE FUNZA, MARIQUITA Y BARRANCABERMEJA EN EL MARCO DEL CONTRATO INTERADMINISTRATIVO No DCC.DGR.CTO-INTER-109-2023 (FONDECUN 23-020) SUSCRITO ENTRE LA DEFENSA CIVIL COLOMBIANA Y EL FONDO DE DESARROLLO DE PROYECTOS DE CUNDINAMARCA  FONDECÚN.</t>
  </si>
  <si>
    <t>INGENIERIA Y GESTION DE LA CALIDAD Y EL MEDIO AMBIENTE S.A.S.</t>
  </si>
  <si>
    <t>21-45-101441368</t>
  </si>
  <si>
    <t>https://community.secop.gov.co/Public/Tendering/ContractNoticePhases/View?PPI=CO1.PPI.31019977&amp;isFromPublicArea=True&amp;isModal=False</t>
  </si>
  <si>
    <t>29 de mayo de 2024</t>
  </si>
  <si>
    <t>PRESTACIÓN DE SERVICIOS DE APOYO A LA GESTIÓN PARA LA ELABORACIÓN DE ÓRDENES DE PAGO, ARCHIVO DE GESTIÓN DOCUMENTAL, REVISIÓN DE CUENTAS Y DEMÁS ACTIVIDADES FINANCIERAS Y CONTABLES DE LA SUBGERENCIA ADMINISTRATIVA Y FINANCIERA DEL FONDO DE DESARROLLO DE PROYECTOS DE CUNDINAMARCA - FONDECUN</t>
  </si>
  <si>
    <t>EDINSON   NAVARRETE CHAVES</t>
  </si>
  <si>
    <t>560-47-994000177194</t>
  </si>
  <si>
    <t>https://community.secop.gov.co/Public/Tendering/ContractNoticePhases/View?PPI=CO1.PPI.30861136&amp;isFromPublicArea=True&amp;isModal=False</t>
  </si>
  <si>
    <t>PRESTACIÓN DE SERVICIOS PROFESIONALES PARA APOYAR LAS ACTIVIDADES DEL AREA CONTABLE RELACIONADAS CON ORDENES DE PAGO, REGISTRO DE INFORMACIÓN EN LIBROS CONTABLES, NOTAS CREDITOS, LIQUIDACIÓN DE IMPUESTOS Y DEMAS ACTIVIDADES QUE REQUIERA EL AREA PARA EL FONDO DE DESARROLLO DE PROYECTOS DE CUNDINAMARCA</t>
  </si>
  <si>
    <t>CAMILO AUGUSTO  SANCHEZ PEREZ</t>
  </si>
  <si>
    <t>11-46-101053357</t>
  </si>
  <si>
    <t>https://community.secop.gov.co/Public/Tendering/ContractNoticePhases/View?PPI=CO1.PPI.30859173&amp;isFromPublicArea=True&amp;isModal=False</t>
  </si>
  <si>
    <t>PRESTACIÓN DE SERVICIOS PROFESIONALES COMO ABOGADO ESPECIALIZADO , EN LOS ASUNTOS PRECONTRACTUAL, CONTRACTUAL Y POST CONTRACTUAL DE LOS PROCESOS DE PLANEACION Y EJECUCION  Y CIERRE CONTRACTUAL DE LA SUBGERENCIA ADMINISTRATIVA Y FINANCIERA.</t>
  </si>
  <si>
    <t>ISABEL CRISTINA  AVILA LOPEZ</t>
  </si>
  <si>
    <t>11-47-101022042</t>
  </si>
  <si>
    <t>https://community.secop.gov.co/Public/Tendering/ContractNoticePhases/View?PPI=CO1.PPI.30870816&amp;isFromPublicArea=True&amp;isModal=False</t>
  </si>
  <si>
    <t>PRESTACIÓN DE SERVICIOS PROFESIONALES, EN LO RELACIONADO CON LA ELABORACIÓN Y REVISIÓN DE LAS ORDENES DE PAGO, ANALISIS DE IMPUESTOS, FACTURACIÓN, CONCILIACIONES Y DEMÁS TRAMITES DEL ÁREA CONTABLE DE LA SUBGERENCIA ADMINISTRATIVA Y FINANCIERA DEL FONDO DE DESARROLLO DE PROYECTOS DE CUNDINAMARCA - FONDECUN.</t>
  </si>
  <si>
    <t>ANGGIE VIVIANA  HERNANDEZ AYALA</t>
  </si>
  <si>
    <t>560-47-994000177205</t>
  </si>
  <si>
    <t xml:space="preserve">https://community.secop.gov.co/Public/Tendering/ContractNoticePhases/View?PPI=CO1.PPI.30874029&amp;isFromPublicArea=True&amp;isModal=False
</t>
  </si>
  <si>
    <t>PRESTACIÓN DE SERVICIOS PROFESIONALES PARA LIDERAR LOS PROCESOS DE ADMINISTRACIÓN DE RECURSOS TECNOLÓGICOS, ASÍ COMO LA GESTIÓN DE LA MESA DE SERVICIOS Y DEMÁS ASUNTOS DE TICS PARA EL FONDO DE DESARROLLO DE PROYECTOS DE CUNDINAMARCA-FONDECÚN</t>
  </si>
  <si>
    <t>NELSON ANDRES  REINA CRUZ</t>
  </si>
  <si>
    <t>360 47 994000031204</t>
  </si>
  <si>
    <t>https://community.secop.gov.co/Public/Tendering/ContractNoticePhases/View?PPI=CO1.PPI.30874564&amp;isFromPublicArea=True&amp;isModal=False</t>
  </si>
  <si>
    <t>PRESTACIÓN DE SERVICIOS PROFESIONALES PARA EL SEGUIMIENTO Y PUESTA EN MARCHA DE LOS PLANES Y PROGRAMAS, ACTIVIDADES DE BIENESTAR, Y DEL SISTEMA DE GESTIÓN DE SEGURIDAD Y SALUD EN EL TRABAJO, EN EL MARCO DE LOS PROCESOS DE TALENTO HUMANO PARA EL FONDO DE DESARROLLO DE PROYECTOS DE CUNDINAMARCA- FONDECÚN.</t>
  </si>
  <si>
    <t>ZULLY CONSTANZA  RODRIGUEZ PEREZ</t>
  </si>
  <si>
    <t>560 47 994000177196</t>
  </si>
  <si>
    <t>https://community.secop.gov.co/Public/Tendering/ContractNoticePhases/View?PPI=CO1.PPI.30873557&amp;isFromPublicArea=True&amp;isModal=False</t>
  </si>
  <si>
    <t>TRIBUTARISTA RECHAZADA</t>
  </si>
  <si>
    <t>rechazado</t>
  </si>
  <si>
    <t>https://community.secop.gov.co/Public/Tendering/ContractNoticePhases/View?PPI=CO1.PPI.30881050&amp;isFromPublicArea=True&amp;isModal=False</t>
  </si>
  <si>
    <t>PRESTACION DE SERVICIOS DE APOYO A LA GESTION PARA ACTIVIDADES ADMINISTRATIVA, GESTION DOCUMENTAL Y LIQUIDACIONES A CARGO DE LA SUBGERENCIA TECNICA DEL FONDO DE DESARROLLO DE PROYECTOS DE CUNDINAMARCA - FONDECÚN.</t>
  </si>
  <si>
    <t>KARLA VANESSA  CORRALES SANCHEZ</t>
  </si>
  <si>
    <t>360-47-994000031224</t>
  </si>
  <si>
    <t>JULIAN RICARDO CAMARGO</t>
  </si>
  <si>
    <t>https://community.secop.gov.co/Public/Tendering/ContractNoticePhases/View?PPI=CO1.PPI.30879970&amp;isFromPublicArea=True&amp;isModal=False</t>
  </si>
  <si>
    <t>PRESTACION DE SERVICIOS PROFESIONALES COMO GERENTE Y/O SUPERVISOR DE PROYECTOS EN EL MARCO DE LA EJECUCION DEL CONTRATO INTERADMINISTRATIVO Nº EPC CI- 011 DE 2023 FONDECUN 23-010 CELEBRADO ENTRE EMPRESAS PUBLICAS DE CUNDINAMARCA  SA ESP Y EL FONDO DE DESARROLLO DE PROYECTOS DE CUNDINAMARCA FONDECUN</t>
  </si>
  <si>
    <t>ALBA ROCIO  CASTRO ESCORCIA</t>
  </si>
  <si>
    <t>$33,000,000.00</t>
  </si>
  <si>
    <t>360-47-994000031219</t>
  </si>
  <si>
    <t>https://community.secop.gov.co/Public/Tendering/ContractNoticePhases/View?PPI=CO1.PPI.31052361&amp;isFromPublicArea=True&amp;isModal=False</t>
  </si>
  <si>
    <t>PRESTACIÓN DE SERVICIOS PROFESIONALES COMO ABOGADO ESPECIALIZADO EN EL MARCO DE LA EJECUCION DEL PROGRAMA AGUA A LA VEREDA SUSCRITO ENTRE EMPRESAS PÚBLICAS DE CUNDINAMARCA Y EL FONDO DE DESARROLLO DE PROYECTOS DE CUNDINAMARCA - FONDECÚN</t>
  </si>
  <si>
    <t>NICOLE KAROLAYN  TOVAR SOTO</t>
  </si>
  <si>
    <t>360 47 994000031221</t>
  </si>
  <si>
    <t>https://community.secop.gov.co/Public/Tendering/ContractNoticePhases/View?PPI=CO1.PPI.31066601&amp;isFromPublicArea=True&amp;isModal=False</t>
  </si>
  <si>
    <t>PRESTACIÓN DE SERVICIOS PROFESIONALES PARA LA REALIZACIÓN DE LAS ACTIVIDADES DE APOYO Y SEGUIMIENTO AL COMPONENTE TÉCNICO EN EL MARCO DE LA EJECUCION DEL CONTRATO INTERADMINISTRATIVO N° EPC CI 011 de 2023 FONDECUN 23-010 SUSCRITO ENTRE EMPRESAS PUBLICAS DE CUNDINAMARCA SA ESP Y EL FONDO DE DESARROLLO DE PROYECTOS DE CUNDINAMARCA FONDECUN</t>
  </si>
  <si>
    <t>ERIK SEBASTIAN  APOLINAR CANTOR</t>
  </si>
  <si>
    <t>360 47 994000031223</t>
  </si>
  <si>
    <t>https://community.secop.gov.co/Public/Tendering/OpportunityDetail/Index?noticeUID=CO1.NTC.6603245&amp;isFromPublicArea=True&amp;isModal=False</t>
  </si>
  <si>
    <t>PRESTACIÓN DE SERVICIOS PROFESIONALES PARA LA REALIZACIÓN DE LAS ACTIVIDADES ADMINISTRATIVAS Y TECNICAS EN LA EJECUCIÓN DEL CONTRATO INTERADMINISTRATIVO EPC CI 011 de 2023 (FONDECUN 23-010), SUSCRITO ENTRE EMPRESAS PÚBLICAS DE CUNDINAMARCA S.A E.S. P Y EL FONDO DE DESARROLLO DE PROYECTOS DE CUNDINAMARCA - FONDECUN</t>
  </si>
  <si>
    <t>ELIAN ALEJANDRO  TOVAR VEGA</t>
  </si>
  <si>
    <t>360-47-994000031218</t>
  </si>
  <si>
    <t>https://community.secop.gov.co/Public/Tendering/ContractNoticePhases/View?PPI=CO1.PPI.31057246&amp;isFromPublicArea=True&amp;isModal=False</t>
  </si>
  <si>
    <t>PRESTACIÓN DE SERVICIOS DE APOYO A LA GESTIÓN OPERATIVA Y DOCUMENTAL EN EL MARCO DE LA EJECUCIÓN DEL CONTRATO INTERADMINISTRATIVO EPC CI 011 de 2023 (Fondecún 23-010) SUSCRITO ENTRE EMPRESAS PUBLICAS DE CUNDINAMARCA S.A. E.S.P.Y EL FONDO DE DESARROLLO DE PROYECTOS DE CUNDINAMARCA - FONDECUN</t>
  </si>
  <si>
    <t>JOAQUIN   FERREIRA ANDRES</t>
  </si>
  <si>
    <t>360-47-994000031222</t>
  </si>
  <si>
    <t>https://community.secop.gov.co/Public/Tendering/ContractNoticePhases/View?PPI=CO1.PPI.31053987&amp;isFromPublicArea=True&amp;isModal=False</t>
  </si>
  <si>
    <t>PRESTACIÓN DE SERVICIOS DE APOYO PARA EL DESARROLLO DEL COMPONENTE INSTITUCIONAL Y DE DIFUSIÓN EN EL MARCO DE LA EJECUCIÓN DEL CONTRATO INTERADMINISTRATIVO EPC-CI 011-2023 (FONDEUN 23-010) SUSCRITO ENTRE EMPRESAS PÚBLICAS DE CUNDINAMARCA S.A. E.S.P. Y EL FONDO DE DESARROLLO DE PROYECTOS DE CUNDINAMARCA - FONDECÚN</t>
  </si>
  <si>
    <t>JEIMY PAOLA  OBREGOSO RODRIGUEZ</t>
  </si>
  <si>
    <t>360-47-994000031220</t>
  </si>
  <si>
    <t>https://community.secop.gov.co/Public/Tendering/ContractNoticePhases/View?PPI=CO1.PPI.30997190&amp;isFromPublicArea=True&amp;isModal=False</t>
  </si>
  <si>
    <t>PRESTACION DE SERVICIOS PROFESIONALES PARA LA ESTRUCTURACION, EVALUACION, EJECUCION Y SEGUIMIENTO DE PROYECTOS DEL FONDO DE DESARROLLO DE PROYECTOS DE CUNDINAMARCA - FONDECÚN</t>
  </si>
  <si>
    <t>CAMILO ANDRES  JARAMILLO BERROCAL</t>
  </si>
  <si>
    <t>CHU-100019824</t>
  </si>
  <si>
    <t>LAURA ALEJANDRA BARRAGAN</t>
  </si>
  <si>
    <t>https://community.secop.gov.co/Public/Tendering/ContractNoticePhases/View?PPI=CO1.PPI.30885094&amp;isFromPublicArea=True&amp;isModal=False</t>
  </si>
  <si>
    <t>1 MES Y 15 DÍAS</t>
  </si>
  <si>
    <t>PRESTACION DE SERVICIOS PROFESIONALES COMO APOYO A LA SUPERVISION DE CONTRATOS SUSCRITOS POR EL FONDO DE DESARROLLO DE PROYECTOS DE CUNDINAMARCA- FONDECÚN.</t>
  </si>
  <si>
    <t>MARISOL   SERRANO ROMERO</t>
  </si>
  <si>
    <t>CBS-100000176</t>
  </si>
  <si>
    <t>https://community.secop.gov.co/Public/Tendering/ContractNoticePhases/View?PPI=CO1.PPI.30887759&amp;isFromPublicArea=True&amp;isModal=False</t>
  </si>
  <si>
    <t>PRESTACIÓN DE SERVICIOS PROFESIONALES PARA LA REALIZACIÓN DE LAS ACTIVIDADES ADMINISTRATIVA Y FINANCIERA EN EL MARCO DE LA EJECUCIÓN DEL CONTRATO INTERADMINISTRATIVO NO. EPC CI 011 DE 2023 (FONDECÚN 23-010) SUSCRITO ENTRE EMPRESAS PÚBLICAS DE CUNDINAMARCA S.A. E.S.P. Y EL FONDO DE DESARROLLO DE PROYECTOS DE CUNDINAMARCA - FONDECUN</t>
  </si>
  <si>
    <t>PAULA ANDREA  COBALEDA TINICO</t>
  </si>
  <si>
    <t>360-47-994000031235</t>
  </si>
  <si>
    <t>https://community.secop.gov.co/Public/Tendering/ContractNoticePhases/View?PPI=CO1.PPI.31059977&amp;isFromPublicArea=True&amp;isModal=False</t>
  </si>
  <si>
    <t>PRESTACIÓN DE SERVICIOS PROFESIONALES COMO COORDINADOR DEL COMPONENTE TÉCNICO EN EL MARCO DE LA EJECUCIÓN DEL CONTRATO INTERADMINISTRATIVO No. EPC CI 011 de 2023 (Fondecún 23-010), SUSCRITO ENTRE EMPRESAS PÚBLICAS DE CUNDINAMARCA S.A E.S. P Y EL FONDO DE DESARROLLO DE PROYECTOS DE CUNDINAMARCA - FONDECUN</t>
  </si>
  <si>
    <t>EDWARD HERNANDO  DIAZ MARTINEZ</t>
  </si>
  <si>
    <t>360-47-994000031236</t>
  </si>
  <si>
    <t>https://community.secop.gov.co/Public/Tendering/ContractNoticePhases/View?PPI=CO1.PPI.31058433&amp;isFromPublicArea=True&amp;isModal=False</t>
  </si>
  <si>
    <t>PRESTACION DE SERVICIOS DE APOYO A LA GESTION OPERATIVA Y DOCUMENTAL Y EN EL MARCO DE LA EJECUCION DEL CONTRATO INTERADMINSITRATIVO EPC CI 011 DE 2023 FONDECUN 23-010 SUSCRITO ENTRE EMPRESAS PUBLICAS DE CUNDINAMARCA SA ESP Y EL FONDO DE DESARROLLO DE PROYECTOS DE CUNDINAMARCA FONDECUN</t>
  </si>
  <si>
    <t>ADRIANA LIZETH  ARIAS RAMIREZ</t>
  </si>
  <si>
    <t>360-47-994000031240</t>
  </si>
  <si>
    <t>https://community.secop.gov.co/Public/Tendering/ContractNoticePhases/View?PPI=CO1.PPI.31059420&amp;isFromPublicArea=True&amp;isModal=False</t>
  </si>
  <si>
    <t>PRESTACIÓN DE SERVICIOS PROFESIONALES PARA LA REALIZACIÓN DE LAS ACTIVIDADES ADMINISTRATIVA Y FINANCIERA EN EL MARCO DE LA EJECUCIÓN DEL CONTRATO INTERADMINISTRATIVO NO. EPC CI 011 DE 2023 (FONDECÜN 23-010) SUSCRITO ENTRE EMPRESAS PÚBLICAS DE CUNDINAMARCA S.A. E.S.P. Y EL FONDO DE DESARROLLO DE PROYECTOS DE CUNDINAMARCA - FONDECUN</t>
  </si>
  <si>
    <t>ALFONSO   CAMACHO PAJARO</t>
  </si>
  <si>
    <t>360-47-994000031237</t>
  </si>
  <si>
    <t>https://community.secop.gov.co/Public/Tendering/ContractNoticePhases/View?PPI=CO1.PPI.31059552&amp;isFromPublicArea=True&amp;isModal=False</t>
  </si>
  <si>
    <t>PRESTACION DE SERVICIOS DE APOYO A LA GESTION JURIDICA DEL PROGRAMA AGUA A LA VEREDA EN EL MARCO DE LA EJECUCION DEL CONTRATO INTERADMINISTRATIVO NEPC CI 011 DE 2023 FONDECUN 23-010 SUSCRITO ENTRE EMPRESAS PUBLICAS DE CUNDINAMARCA SA ESP Y EL FONDO DE DESARROLLO DE PROYECTOS DE CUNDINMARCA FONDECUN</t>
  </si>
  <si>
    <t>MARTIN EMILIO  RODRIGUEZ MORA</t>
  </si>
  <si>
    <t>360-47-994000031238</t>
  </si>
  <si>
    <t>https://community.secop.gov.co/Public/Tendering/ContractNoticePhases/View?PPI=CO1.PPI.31026478&amp;isFromPublicArea=True&amp;isModal=False</t>
  </si>
  <si>
    <t>PRESTACIÓN DE SERVICIOS DE APOYO A LA GESTIÓN TÉCNICA Y JURÍDICA DEL PROGRAMA AGUA A LA VEREDA, EN EL MARCO DE LA EJECUCIÓN DEL CONTRATO INTERADMINISTRATIVO No. EPC CI 011 de 2023 (Fondecún 23-010), SUSCRITO ENTRE EMPRESAS PÚBLICAS DE CUNDINAMARCA S.A E.S.P Y EL FONDO DE DESARROLLO DE PROYECTOS DE CUNDINAMARCA - FONDECUN</t>
  </si>
  <si>
    <t>JOHANNA PAOLA  SANABRIA JARAMILLO</t>
  </si>
  <si>
    <t>360-47-994000031239</t>
  </si>
  <si>
    <t>https://community.secop.gov.co/Public/Tendering/ContractNoticePhases/View?PPI=CO1.PPI.31054987&amp;isFromPublicArea=True&amp;isModal=False</t>
  </si>
  <si>
    <t>PRESTACIÓN DE SERVICIOS DE APOYO A LA GESTIÓN PARA EL DISEÑO EN IMPLEMENTACIÓN DE ESTRATEGIAS DE COMUNICACIÓN DEL FONDO DEDESARROLLO DE PROYECTOS DE CUNDINAMARCA - FONDECUN</t>
  </si>
  <si>
    <t>JULIAN ALEXANDER  MORENO CUARTAS</t>
  </si>
  <si>
    <t xml:space="preserve">	560-47-994000177256</t>
  </si>
  <si>
    <t>https://community.secop.gov.co/Public/Tendering/ContractNoticePhases/View?PPI=CO1.PPI.30927771&amp;isFromPublicArea=True&amp;isModal=False</t>
  </si>
  <si>
    <t>PRESTACIÓN DE SERVICIOS DE APOYO A LA GESTIÓN PARA LA ORGANIZACIÓN, VERIFICACIÓN Y VALIDACION DE LOS DOCUMENTOS RADICADOS Y EMITIDOS POR EL AREA CONTABLE Y SU CORRESPONDIENTE TRANSFERENCIA AL ARCHIVO DE LA ENTIDAD, AL IGUAL QUE EN LA REVISION DE CUENTAS PARA PAGO, EN EL MARCO DE LOS PROCESOS DE LA SUBGERENCIA ADMINISTRATIVA Y FINANCIERA DEL FONDO DE DESARROLLO DE PROYECTOS DE CUNDINAMARCA - FONDEGUN.</t>
  </si>
  <si>
    <t>AISLYM CAMILA  JIMENEZ QUEVEDO</t>
  </si>
  <si>
    <t>360-47-994000031248</t>
  </si>
  <si>
    <t>https://community.secop.gov.co/Public/Tendering/ContractNoticePhases/View?PPI=CO1.PPI.30941691&amp;isFromPublicArea=True&amp;isModal=False</t>
  </si>
  <si>
    <t>PRESTACIÓN DE SERVICIOS PROFESIONALES COMO COORDINADOR DE PROYECTO EN EL MARCO DE LA EJECUCIÓN DEL CONTRATO INTERADMINISTRATIVO No. 0431 (FONDECÚN 24-006), SUSCRITO ENTRE EL MUNICIPIO DE SOACHA CUNDINAMARCA Y EL FONDO DE DESARROLLO DE PROYECTOS DE CUNDINAMARCA  FONDECÚN.</t>
  </si>
  <si>
    <t>FABIAN ANDRES  CUESTA CANTOR</t>
  </si>
  <si>
    <t>360 - 47 - 994000031249</t>
  </si>
  <si>
    <t>BRANDON ALEJANDRO CORTE</t>
  </si>
  <si>
    <t>https://community.secop.gov.co/Public/Tendering/ContractNoticePhases/View?PPI=CO1.PPI.31145736&amp;isFromPublicArea=True&amp;isModal=False</t>
  </si>
  <si>
    <t>PRESTACIÓN DE SERVICIOS PROFESIONALES COMO GERENTE Y/O SUPERVISOR DEL PROYECTO EN EL MARCO DE LA EJECUCIÓN DEL CONTRATO INTERADMINISTRATIVO Nº SDSI-CDCTI-183-2022 / ACIDC-CDCTI-190-2022 / (FONDECUN 22-011)Y SUS DERIBADOS. SUSCRITO ENTRE AGENCIA DE COMERCIALIZACIÓN E INNOVACIÓN PARA EL DESARROLLO DE CUNDINAMARCA - SECRETARIA DE DESARROLLO E INCLUSIÓN SOCIAL Y EL FONDO DE DESARROLLO DE PROYECTOS DE CUNDINAMARCA  FONDECUN.</t>
  </si>
  <si>
    <t>JOSE LUIS  FERNANDEZ ORJUELA</t>
  </si>
  <si>
    <t>$51,000,000.00</t>
  </si>
  <si>
    <t>360 47 994000031252_x000D_</t>
  </si>
  <si>
    <t>https://community.secop.gov.co/Public/Tendering/ContractNoticePhases/View?PPI=CO1.PPI.30991033&amp;isFromPublicArea=True&amp;isModal=False</t>
  </si>
  <si>
    <t>PRESTACION DE SERVICIOS PROFESIONALES COMO ABOGADO EN EL MARCO DEL CONTRATO  INTERADMINISTRATIVO N° SDSI-CDCTI-183-2022 / ACIDC-CDCTI 190-2022 / (FONDECUN 22-011), Y SUS DERIVADOS. SUSCRITO ENTRE AGENCIA DE COMERCIALIZACIÓN E INNOVACIÓN PARA EL DESARROLLO DE CUNDINAMARCA - SECRETARIA DE DESARROLLO E INCLUSIÓN SOCIAL Y EL FONDO DE DESARROLLO DE PROYECTOS DE CUNDINAMARCA - FONDECUN</t>
  </si>
  <si>
    <t>LIZETH LORENA  RODRIGUEZ BALLEN</t>
  </si>
  <si>
    <t>$28,050,000.00</t>
  </si>
  <si>
    <t>360 47 994000031253</t>
  </si>
  <si>
    <t>https://community.secop.gov.co/Public/Tendering/ContractNoticePhases/View?PPI=CO1.PPI.30991538&amp;isFromPublicArea=True&amp;isModal=False</t>
  </si>
  <si>
    <t>CONVENIO PARA AUNAR ESFUERZOS PARA EL FORTALECIMIENTO FINANCIERO, TÉCNICO Y SOCIAL DE LOS PRESTADORES DE ALCANTARILLADO RURAL DEL DEPARTAMENTO DE CUNDINAMARCA, SELECCIONADOS EN EL MARCO DEL CONTRATO INTERADMINISTRATIVO EPC-CI-451 DE 2023 (FONDECÚN 23-017) SUSCRITO ENTRE EMPRESAS PUBLICAS DE CUNDINAMARCA S.A E.S.P. Y EL FONDO DE DESARROLLO DE PROYECTOS DE CUNDINAMARCA - FONDECÚN</t>
  </si>
  <si>
    <t>JUNTA DE ACCION COMUNAL DE TOBIA CHICA</t>
  </si>
  <si>
    <t>360 47 994000031278_x000D_</t>
  </si>
  <si>
    <t>YAQUELINE AGUIRRE RODRIGUEZ</t>
  </si>
  <si>
    <t>https://community.secop.gov.co/Public/Tendering/ContractNoticePhases/View?PPI=CO1.PPI.31598575&amp;isFromPublicArea=True&amp;isModal=False</t>
  </si>
  <si>
    <t>JUNTA DE ACCION COMUNAL DE LA VEREDA ALTO DE LA CRUZ</t>
  </si>
  <si>
    <t>360 47 994000031279</t>
  </si>
  <si>
    <t>https://community.secop.gov.co/Public/Tendering/ContractNoticePhases/View?PPI=CO1.PPI.31599892&amp;isFromPublicArea=True&amp;isModal=False</t>
  </si>
  <si>
    <t>JUNTA DE ACCION COMUNAL VEREDA CASTILLO DEL MUN DE YACOPI</t>
  </si>
  <si>
    <t>360 47 994000031271</t>
  </si>
  <si>
    <t>https://community.secop.gov.co/Public/Tendering/ContractNoticePhases/View?PPI=CO1.PPI.31600398&amp;isFromPublicArea=True&amp;isModal=False</t>
  </si>
  <si>
    <t>ASOCIACION DE USUARIOS DEL ACUEDUCTO Y ALCANTARILLADO DE MAVE BAGAZAL VILLETA</t>
  </si>
  <si>
    <t>360 47 994000031276</t>
  </si>
  <si>
    <t>https://community.secop.gov.co/Public/Tendering/ContractNoticePhases/View?PPI=CO1.PPI.31602061&amp;isFromPublicArea=True&amp;isModal=False</t>
  </si>
  <si>
    <t>JUNTA DE ACCION COMUNAL VEREDA VENECIA</t>
  </si>
  <si>
    <t>360 47 994000031275</t>
  </si>
  <si>
    <t>https://community.secop.gov.co/Public/Tendering/ContractNoticePhases/View?PPI=CO1.PPI.31603123&amp;isFromPublicArea=True&amp;isModal=False</t>
  </si>
  <si>
    <t>1 MES Y 22 DÍAS</t>
  </si>
  <si>
    <t>PRESTACIÓN DE SERVICIOS PARA EL APOYO TECNICO, ADMINISTRATIVO Y FINANCIERO EN EL MARCO DE LA EJECUCIÓN DEL CONTRATO INTERADMINISTRATIVO No. 0431 (FONDECÚN 24-006), SUSCRITO ENTRE EL MUNICIPIO DE SOACHA CUNDINAMARCA Y EL FONDO DE DESARROLLO DE PROYECTOS DE CUNDINAMARCA  FONDECÚN.</t>
  </si>
  <si>
    <t>OSCAR NICOLAS  PARRA MAYORGA</t>
  </si>
  <si>
    <t>360 47 994000031260_x000D_</t>
  </si>
  <si>
    <t>https://community.secop.gov.co/Public/Tendering/ContractNoticePhases/View?PPI=CO1.PPI.31062737&amp;isFromPublicArea=True&amp;isModal=False</t>
  </si>
  <si>
    <t>JUNTA DE ACCION COMUNAL DE EL ENGAÑO</t>
  </si>
  <si>
    <t>360 47 994000031280_x000D_</t>
  </si>
  <si>
    <t>https://community.secop.gov.co/Public/Tendering/ContractNoticePhases/View?PPI=CO1.PPI.31603687&amp;isFromPublicArea=True&amp;isModal=False</t>
  </si>
  <si>
    <t>CONVENIO PARA AUNAR ESFUERZOS PARA EL FORTALECIMIENTO FINANCIERO, TÉCNICO Y SOCIAL DE LOS PRESTADORES DE ALCANTARILLADO RURAL DEL DEPARTAMENTO DE CUNDINAMARCA, SELECCIONADOS EN EL MARCO DEL CONTRATO INTERADMINISTRATIVO EPC-CI-451 DE 2023 (FONDECUN 23-017) SUSCRITO ENTRE EMPRESAS PÚBLICAS DE CUNDINAMARCA S.A E.S.P. Y EL FONDO DE DESARROLLO DE PROYECTOS DE CUNDINAMARCA  FONDECÚN.</t>
  </si>
  <si>
    <t>JUTA DE ACCION COMUNAL DE LA VEREDA SANTA TERESITA</t>
  </si>
  <si>
    <t>360 47 994000031273</t>
  </si>
  <si>
    <t>https://community.secop.gov.co/Public/Tendering/ContractNoticePhases/View?PPI=CO1.PPI.31604531&amp;isFromPublicArea=True&amp;isModal=False</t>
  </si>
  <si>
    <t>REALIZAR LA INTERVENCIÓN CIVIL Y TRASLADO DE MOBILIARIO Y EQUIPOS DE OFICINA A LA SEDE EMPORAL DE LA GERENCIA DEPARTAMENTAL COLEGIADA DE ARAUCA EN EL MARCO DEL CONTRATO INTERADMINISTRATIVO 1075 DE 2022 (FONDECÚN 22-037) SUSCRITO ENTRE LA CONTRALORÍA GENERAL DE LA REPÚBLICA Y EL FONDO DE DESARROLLO DE PROYECTOS DE CUNDINAMARCA  FONDECÚN.</t>
  </si>
  <si>
    <t>BELPA CONSTRUCCIONES S.A.S.</t>
  </si>
  <si>
    <t>33-45-101126166</t>
  </si>
  <si>
    <t>https://community.secop.gov.co/Public/Tendering/ContractNoticePhases/View?PPI=CO1.PPI.31066202&amp;isFromPublicArea=True&amp;isModal=False</t>
  </si>
  <si>
    <t>SUMINISTRO Y ADECUACIÓN DE MONITOR INDUSTRIAL PARA VIDEO WALL PARA LAS SALAS DEL CENTRO DE INFORMACIÓN ESTRATÉGICA POLICIAL SECCIONAL (CIEPS) EN EL MARCO DEL CONTRATO INTERADMIISTRATIVO  No. FDLC-CIA-285-2023 DE 2023 (FONDECÚN 23-022), SUSCRITO ENTRE EL FONDO DE DESARROLLO LOCAL DE LA CANDELARIA Y EL FONDO DE DESARROLLO DE PROYECTOS DE CUNDINAMARCA - FONDECUN.</t>
  </si>
  <si>
    <t>GREENERGY INGENIERIA Y DESARROLLO SAS</t>
  </si>
  <si>
    <t>CBC-100055640</t>
  </si>
  <si>
    <t>https://community.secop.gov.co/Public/Tendering/ContractNoticePhases/View?PPI=CO1.PPI.31066840&amp;isFromPublicArea=True&amp;isModal=False</t>
  </si>
  <si>
    <t>PRESTACIÓN DE SERVICIOS PROFESIONALES COMO ABOGADO ESPECIALISTA EN MATERIA TRIBUTARIA PARA LA SUBGERENCIA ADMINISTRATIVA Y FINANCIERA DEL FONDO DE DESARROLLO DE PROYECTOS DE CUNDINAMARCA.</t>
  </si>
  <si>
    <t>JHON JAIRO  BUSTOS ESPINOSA</t>
  </si>
  <si>
    <t xml:space="preserve">	11-44-101222807</t>
  </si>
  <si>
    <t>https://community.secop.gov.co/Public/Tendering/ContractNoticePhases/View?PPI=CO1.PPI.30993450&amp;isFromPublicArea=True&amp;isModal=False</t>
  </si>
  <si>
    <t>PRESTACIÓN DE SERVICIOS LOGÍSTICOS PARA LA ELABORACIÓN, DISTRIBUCIÓN Y ENTREGA DEL BENEFICIO TARJETA ALIMENTANDO CORAZONES PROGRAMA PARA EL BENEFICIO DE LA POBLACIÓN VULNERABLE (ADULTOS MAYORES Y LAS PERSONAS EN SITUACIÓN DE DISCAPACIDAD) DEL MUNICIPIO DE SOACHA CUNDINAMARCA EN EL MARCO DE LA EJECUCIÓN DEL CONTRATO INTERADMINISTRATIVO NO. 0431 DE 2024 (FONDECÚN 24-006).</t>
  </si>
  <si>
    <t>PLUXEE COLOMBIA S.A.S.</t>
  </si>
  <si>
    <t>$6,775,211,429.00</t>
  </si>
  <si>
    <t>18-45-101169763</t>
  </si>
  <si>
    <t>https://community.secop.gov.co/Public/Tendering/ContractNoticePhases/View?PPI=CO1.PPI.31142254&amp;isFromPublicArea=True&amp;isModal=False</t>
  </si>
  <si>
    <t>JUNTA DE ACCION COMUNAL DE LA MESA DE LOS REYES MPIO DE MEDINA</t>
  </si>
  <si>
    <t>360 47 994000031282</t>
  </si>
  <si>
    <t>https://community.secop.gov.co/Public/Tendering/ContractNoticePhases/View?PPI=CO1.PPI.31604981&amp;isFromPublicArea=True&amp;isModal=False</t>
  </si>
  <si>
    <t>PRESTACIÓN DE SERVICIOS PROFESIONALES ESPECIALIZADOS COMO ABOGADO DEL FONDO DE ESARROLLO DE PROYECTOS DE CUNDINAMARCA - FONDECUN</t>
  </si>
  <si>
    <t>DAVID ALEXANDER  PIRACOCA CAMACHO</t>
  </si>
  <si>
    <t>360 47 994000031269</t>
  </si>
  <si>
    <t>https://community.secop.gov.co/Public/Tendering/ContractNoticePhases/View?PPI=CO1.PPI.30999414&amp;isFromPublicArea=True&amp;isModal=False</t>
  </si>
  <si>
    <t>PRESTACIÓN DE SERVICIOS PROFESIONALES PARA REALIZAR LAS ACTIVIDADES DE REGISTRO, REPORTE Y SEGUIMIENTO PRESUPUESTAL, EN EL MARCO DE LOS PROCESOS DEL ÁREA DE PRESUPUESTO QUE LIDERA LA SUBGERENCIA ADMINISTRATIVA Y FINANCIERA DEL FONDO DE DESARROLLO DE PROYECTOS DE CUNDINAMARCA</t>
  </si>
  <si>
    <t>INGRID CATHERINE  CONTRERAS AREVALO</t>
  </si>
  <si>
    <t>1744101214491</t>
  </si>
  <si>
    <t>https://community.secop.gov.co/Public/Tendering/ContractNoticePhases/View?PPI=CO1.PPI.30999812&amp;isFromPublicArea=True&amp;isModal=False</t>
  </si>
  <si>
    <t>PRESTACIÓN DE SERVICIOS DE APOYO A LA GESTIÓN EN EL MARCO DEL CONTRATO INTERADMINISTRATIVO DCC-DGR.CTO-INTER-109-2023 (FONDECÜN 23-020), SUSCRITO ENTRE LA DEFENSA CIVIL COLOMBIANA Y EL FONDO DE DESARROLLO DE PROYECTOS DE CUNDINAMARCA- FONDECUN</t>
  </si>
  <si>
    <t>JUAN DIEGO  GIRALDO COSMA</t>
  </si>
  <si>
    <t>33-45-101126227</t>
  </si>
  <si>
    <t>https://community.secop.gov.co/Public/Tendering/ContractNoticePhases/View?PPI=CO1.PPI.31103453&amp;isFromPublicArea=True&amp;isModal=False</t>
  </si>
  <si>
    <t xml:space="preserve">FALTA LIQUIDACION PARA LIBERAR SALDO CONTRATO TERMINADO A TRAVES DE TERMINACION ANTICIPADA SOLICITADA POR EL CONTRATISTA, FECHA 15/08/2024 </t>
  </si>
  <si>
    <t>PRESTACION DE SERVICIOS PROFESIONALES COMO ABOGADO EN MARCO DEL CONTRATO INTERADMINISTRATIVO N° 0431 DE 2024 (FONDECÚN 24-006), SUSCRITO ENTRE EL MUNICIPIO DE SOACHA CUNDINAMARCA Y EL FONDO DE DESARROLLO DE PROYECTOS DE CUNDINAMARCA FONDECÚN.</t>
  </si>
  <si>
    <t>CARLOS ANDRES  MARTINEZ LANDINEZ</t>
  </si>
  <si>
    <t>360 47 994000031286_x000D_</t>
  </si>
  <si>
    <t>https://community.secop.gov.co/Public/Tendering/ContractNoticePhases/View?PPI=CO1.PPI.31098556&amp;isFromPublicArea=True&amp;isModal=False</t>
  </si>
  <si>
    <t>JUNTA DE ACCION COMUNAL DE LA VEREDA SOYA</t>
  </si>
  <si>
    <t>360 47 994000031288</t>
  </si>
  <si>
    <t>https://community.secop.gov.co/Public/Tendering/ContractNoticePhases/View?PPI=CO1.PPI.31610840&amp;isFromPublicArea=True&amp;isModal=False</t>
  </si>
  <si>
    <t>JUNTA DE ACCION COMUNAL DE LLANO MATEO</t>
  </si>
  <si>
    <t>360 47 994000031289</t>
  </si>
  <si>
    <t>https://community.secop.gov.co/Public/Tendering/ContractNoticePhases/View?PPI=CO1.PPI.31610894&amp;isFromPublicArea=True&amp;isModal=False</t>
  </si>
  <si>
    <t>JUNTA DE ACCION COMUNAL DE LA INSPECCION DE POLICIA EL ARENAL</t>
  </si>
  <si>
    <t>360 47 994000031290</t>
  </si>
  <si>
    <t>https://community.secop.gov.co/Public/Tendering/ContractNoticePhases/View?PPI=CO1.PPI.31611645&amp;isFromPublicArea=True&amp;isModal=False</t>
  </si>
  <si>
    <t>JUNTA DE ACCION COMUNAL DE INSPECCION SAN JOAQUIN</t>
  </si>
  <si>
    <t>360 47 994000031292_x000D_</t>
  </si>
  <si>
    <t>https://community.secop.gov.co/Public/Tendering/ContractNoticePhases/View?PPI=CO1.PPI.31612209&amp;isFromPublicArea=True&amp;isModal=False</t>
  </si>
  <si>
    <t>JUNTA DE ACCION COMUNAL VEREDA DEL TREBOL</t>
  </si>
  <si>
    <t>360 47 994000031293</t>
  </si>
  <si>
    <t>https://community.secop.gov.co/Public/Tendering/ContractNoticePhases/View?PPI=CO1.PPI.31612233&amp;isFromPublicArea=True&amp;isModal=False</t>
  </si>
  <si>
    <t>ASOCIACIÓN DE USUARIOS DE ACUEDUCTO Y ALCANTARILLADO URBANO Y RURAL DE LA INSPECCION DE LA ESPERANZA</t>
  </si>
  <si>
    <t>360 47 994000031294</t>
  </si>
  <si>
    <t>https://community.secop.gov.co/Public/Tendering/ContractNoticePhases/View?PPI=CO1.PPI.31612252&amp;isFromPublicArea=True&amp;isModal=False</t>
  </si>
  <si>
    <t>JUNTA DE ACCION COMUNAL DE LA VEREDA DE APARTADERO SECTOR LAS BRISAS D</t>
  </si>
  <si>
    <t>360 47 994000031295</t>
  </si>
  <si>
    <t>https://community.secop.gov.co/Public/Tendering/ContractNoticePhases/View?PPI=CO1.PPI.31612291&amp;isFromPublicArea=True&amp;isModal=False</t>
  </si>
  <si>
    <t>PRESTACION DE SERVICIOS PROFESIONALES COMO APOYO A LA  SUPERVISION DE CONTRATOS  EN PROCESOS DE LIQUIDACION  SUSCRITOS POR EL FONDO DE DESARROLLO DE PROYECTOS DE CUNDINAMARCA.</t>
  </si>
  <si>
    <t>ARTURO ANDRES  OLIVARES PATIÑO</t>
  </si>
  <si>
    <t>360 47 994000031300</t>
  </si>
  <si>
    <t>https://community.secop.gov.co/Public/Tendering/ContractNoticePhases/View?PPI=CO1.PPI.31026368&amp;isFromPublicArea=True&amp;isModal=False</t>
  </si>
  <si>
    <t>PRESTACIÓN DE SERVICIOS PROFESIONALES PARA EL APOYO A LOS PROCESOS DE GESTIÓN DOCUMENTAL DE LA SUBGERENCIA TÉCNICA DEL FONDO DE DESARROLLO DE PROYECTOS DE CUNDINAMARCA- FONDECUN</t>
  </si>
  <si>
    <t>GINNA ALEJANDRA  CRISTANCHO PALMA</t>
  </si>
  <si>
    <t xml:space="preserve">	560 47 994000177406</t>
  </si>
  <si>
    <t>https://community.secop.gov.co/Public/Tendering/ContractNoticePhases/View?PPI=CO1.PPI.31039030&amp;isFromPublicArea=True&amp;isModal=False</t>
  </si>
  <si>
    <t>PRESTACIÓN DE SERVICIOS DE APOYO A LA GESTION  PARA LA SUBGERENCIA ADMINISTRATIVA Y FINANCIERA DEL FONDO DE DESARROLLO DE PROYECTOS DE CUNDINAMARCA - FONDECÚN.</t>
  </si>
  <si>
    <t>JUAN ESTEBAN  VELEZ LEON</t>
  </si>
  <si>
    <t>360-47-994000031305</t>
  </si>
  <si>
    <t>https://community.secop.gov.co/Public/Tendering/ContractNoticePhases/View?PPI=CO1.PPI.31038663&amp;isFromPublicArea=True&amp;isModal=False</t>
  </si>
  <si>
    <t>REALIZAR LA INTERVENCIÓN CIVIL, ADECUACIONES ELÉCTRICA Y SUMINISTRO DE BIENES EN LA GERENCIA DEPARTAMENTAL COLEGIADA DE TOLIMA EN EL MARCO DEL CONTRATO INTERADMINISTRATIVO 1075 DE 2022 (FONDECÚN 22-037) SUSCRITO ENTRE LA CONTRALORIA GENERAL DE LA REPÚBLICA Y EL FONDO DE DESARROLLO DE PROYECTOS DE CUNDINAMARCA . FONDECÚN</t>
  </si>
  <si>
    <t>UNIÓN TEMPORAL RENACER 2024</t>
  </si>
  <si>
    <t>https://community.secop.gov.co/Public/Tendering/ContractNoticePhases/View?PPI=CO1.PPI.30185561&amp;isFromPublicArea=True&amp;isModal=False</t>
  </si>
  <si>
    <t>PRESTACIÓN DE SERVICIOS PROFESIONALES COMO COORDINADOR GENERAL DE PROYECTOS DE EJECUCIÓN DEL CONTRATO INTERADMINISTRATIVO No SDSI- CDCTI- 183-2022 / ACIDC-190-2022 (FONDECUN22-011) Y SUS DERIVADOS SUSCRITO ENTRE LA AGENCIA COMERCIALIZACIÓN E INNOVACION PARA EL DESARROLLO DE CUNDINAMARCA , LA SECRETARIA DE DESARROLLO E INCLUSIÓN SOCIAL DE CUNDINAMARCA Y EL FONDO DE DESARROLLO DE PROYECTOS DE CUNDINAMARCA - FONDECÚN.</t>
  </si>
  <si>
    <t>FABIAN AGUSTO RINCÓN CAMELO</t>
  </si>
  <si>
    <t>1.020.767.911_x000D_</t>
  </si>
  <si>
    <t>360 47 994000031316</t>
  </si>
  <si>
    <t>LIZETH LORENA RODRÍGUEZ BALLÉN</t>
  </si>
  <si>
    <t>https://community.secop.gov.co/Public/Tendering/ContractNoticePhases/View?PPI=CO1.PPI.31152857&amp;isFromPublicArea=True&amp;isModal=False</t>
  </si>
  <si>
    <t>PRESTACIÓN DE SERVICIOS DE APOYO A LA GESTÓN ADMINISTRATIVA EN EL MARCO DE EJECUCIÓN DEL CONTRATO INTERADMINISTRATIVO No. SDSI-CDCTI-183-2022 / ACIDC-CDCTI-190-2022 / (FONDECUN 22  011), SUSCRITO ENTRE AGENCIA DE COMERCIALIZACIÓN E INNOVACIÓN PARA EL DESARROLLO DE CUNDINAMARCA  SECRETARIA DE DESARROLLO E INCLUSIÓN SOCIAL Y EL FONDO DE DESARROLLO DE PROYECTOS DE CUNDINAMARCA - FONDECUN</t>
  </si>
  <si>
    <t>CARLOS ALFONSO  RIAÑO MOLINA</t>
  </si>
  <si>
    <t>360 47 994000031317</t>
  </si>
  <si>
    <t>https://community.secop.gov.co/Public/Tendering/ContractNoticePhases/View?PPI=CO1.PPI.31154727&amp;isFromPublicArea=True&amp;isModal=False</t>
  </si>
  <si>
    <t>CAMILA</t>
  </si>
  <si>
    <t xml:space="preserve">
CDP Y RP prórroga
antecedentes para prórroga</t>
  </si>
  <si>
    <t>ASOCIACION DE AFILIADOS ACUEDUCTO REGIONAL VEREDAS Y SECTORES DE LOS MUNICIPIOS DE SIBATE SOACHA Y GRANADA</t>
  </si>
  <si>
    <t>$ 119.137.364</t>
  </si>
  <si>
    <t>$ 1.640.497.130</t>
  </si>
  <si>
    <t>18 de enero de 2024</t>
  </si>
  <si>
    <t>10 de abril de 2024</t>
  </si>
  <si>
    <t>360 47 994000031320</t>
  </si>
  <si>
    <t>https://community.secop.gov.co/Public/Tendering/ContractNoticePhases/View?PPI=CO1.PPI.31613168&amp;isFromPublicArea=True&amp;isModal=False</t>
  </si>
  <si>
    <t>N/A</t>
  </si>
  <si>
    <t>JAC BARRIO LA PAZ</t>
  </si>
  <si>
    <t>$ 44.109.408</t>
  </si>
  <si>
    <t>$ 44.109.407</t>
  </si>
  <si>
    <t>360 47 994000031321</t>
  </si>
  <si>
    <t>https://community.secop.gov.co/Public/Tendering/ContractNoticePhases/View?PPI=CO1.PPI.31613313&amp;isFromPublicArea=True&amp;isModal=False</t>
  </si>
  <si>
    <t>PRESTACIÓN DE SERVICIOS PROFESIONALES COMO SUPERVISOR EN LA EJECUCIÓN DEL CONTRATO INTERADMINISTRATIVO No. SDSI-CDCTI-183-2022 / ACIDC-CDCTI-190-2022 / (FONDECUN 22  011) Y SUS DERIVADOS, SUSCRITO ENTRE AGENCIA DE COMERCIALIZACIÓN E INNOVACIÓN PARA EL DESARROLLO DE CUNDINAMARCA  SECRETARIA DE DESARROLLO E INCLUSIÓN SOCIAL Y EL FONDO DE DESARROLLO DE PROYECTOS DE CUNDINAMARCA - FONDECUN</t>
  </si>
  <si>
    <t>CESAR- AUGUSTO  VILLADA MOLANO</t>
  </si>
  <si>
    <t>$ 26.367.000</t>
  </si>
  <si>
    <t>$ 28.050.000</t>
  </si>
  <si>
    <t>8 de enero de 2024</t>
  </si>
  <si>
    <t>360 47 994000031331</t>
  </si>
  <si>
    <t>LIZETH LORENA RODRIGUEZ BALLÉN</t>
  </si>
  <si>
    <t>https://community.secop.gov.co/Public/Tendering/ContractNoticePhases/View?PPI=CO1.PPI.31161026&amp;isFromPublicArea=True&amp;isModal=False</t>
  </si>
  <si>
    <t>PRESTACIÓN DE SERVICIOS PROFESIONALES ESPECIALIZADOS PARA LIDERAR, GESTIONAR Y ACTUALIZAR EL PROCESO DE GESTIÓN DOCUMENTAL Y ATENCION AL CIUDADANO QUE LIDERA LA SUBGERENCIA ADMINISTRATIVA Y FINANCIERA DEL FONDO DE DESARROLLO DE PROYECTOS DE CUNDINAMARCA.</t>
  </si>
  <si>
    <t>FRANCY TIVISAY  GOMEZ PIÑEROS</t>
  </si>
  <si>
    <t>$ 42.000.000</t>
  </si>
  <si>
    <t>11 46 101054070</t>
  </si>
  <si>
    <t>https://community.secop.gov.co/Public/Tendering/ContractNoticePhases/View?PPI=CO1.PPI.31092429&amp;isFromPublicArea=True&amp;isModal=False</t>
  </si>
  <si>
    <t>PRESTACION DE SERVICIOS PROFESIONALES PARA LIDERAR Y ARTICULAR LAS ACTIVIDADES RELACIONADAS CON LIQUIDACIONES Y/O CIERRES DE CONTRATOS SUSCRITOS POR EL FONDO DE DESARROLLO DE PROYECTOS DE CUNDINAMARCA.</t>
  </si>
  <si>
    <t>YENY CAROLINA  ACOSTA GONZALEZ</t>
  </si>
  <si>
    <t>$ 49.500.000</t>
  </si>
  <si>
    <t>2 de enero de 2024</t>
  </si>
  <si>
    <t>340 47 994000053758</t>
  </si>
  <si>
    <t>https://community.secop.gov.co/Public/Tendering/ContractNoticePhases/View?PPI=CO1.PPI.31108117&amp;isFromPublicArea=True&amp;isModal=False</t>
  </si>
  <si>
    <t>Falta aprobación de póliza</t>
  </si>
  <si>
    <t>PRESTAR EL SERVICIO DE HOSTING PARA EL PORTAL WEB CON SOPORTE TÉCNICO PARA EL SITIO WEB DEL FONDO DE DESARROLLO DE PROYECTOS DE CUNDINAMARCA - FONDECUN</t>
  </si>
  <si>
    <t>GOPHER GROUP S.A.S</t>
  </si>
  <si>
    <t>$ 5.210.000</t>
  </si>
  <si>
    <t>$ 10.625.000</t>
  </si>
  <si>
    <t>21 44 101439382</t>
  </si>
  <si>
    <t>https://community.secop.gov.co/Public/Tendering/ContractNoticePhases/View?PPI=CO1.PPI.30674668&amp;isFromPublicArea=True&amp;isModal=False</t>
  </si>
  <si>
    <t>REALIZAR LA INTERVENCION CIVIL Y TRASLADO DE MOBILIARIO A LA SEDE TEMPORAL DE LA GERENCIA DEPARTAMENTAL  COLEGIADA DE VICHADA EN EL MARCO DEL CONTRATO INTERADMINISTRATIVO 1075 DE 2022 (FONDECUN 22-037), SUSCRITO ENTRE LA CONTRALORIA GENERAL DE LA REPUBLICA Y EL FONDO DE DESARROLLO DE PROYECTOS DE CUNDINAMARCA -FONDECUN.</t>
  </si>
  <si>
    <t>DRV INGENIERIA SAS</t>
  </si>
  <si>
    <t>$ 419.856.699</t>
  </si>
  <si>
    <t>NB-100317822
NB-100079491</t>
  </si>
  <si>
    <t>IVANOV ENRIQUE DELGADO SUAREZ</t>
  </si>
  <si>
    <t>https://community.secop.gov.co/Public/Tendering/ContractNoticePhases/View?PPI=CO1.PPI.31151770&amp;isFromPublicArea=True&amp;isModal=False</t>
  </si>
  <si>
    <t xml:space="preserve">
antecedentes para prórroga
 polizas de contrato y prórroga
aprobación de garantias de contrato </t>
  </si>
  <si>
    <t>CONVENIO INTERADMINISTRATIVO PARA AUNAR ESFUERZOS PARA EL FORTALECIMIENTO FINANCIERO, TÉCNICO Y SOCIAL DE LOS PRESTADORES DE ALCANTARILLADO RURAL DEL DEPARTAMENTO DE CUNDINAMARCA, SELECCIONADOS EN EL MARCO DEL CONTRATO INTERADMINISTRATIVO EPC-CI-451 DE 2023 (FONDECÚN 23-017) SUSCRITO ENTRE EMPRESAS PUBLICAS DE CUNDINAMARCA S.A E.S.P. Y EL FONDO DE DESARROLLO DE PROYECTOS DE CUNDINAMARCA - FONDECÚN</t>
  </si>
  <si>
    <t xml:space="preserve">EMPRESA DE SERVICIOS PUBLICOS DE PACHO CMARCA ESPMP ESP S.A. </t>
  </si>
  <si>
    <t>$ 64.825.402</t>
  </si>
  <si>
    <t>$ 878.549.000</t>
  </si>
  <si>
    <t>https://community.secop.gov.co/Public/Tendering/ContractNoticePhases/View?PPI=CO1.PPI.31185679&amp;isFromPublicArea=True&amp;isModal=False</t>
  </si>
  <si>
    <t>antecedentes para prórroga</t>
  </si>
  <si>
    <t>EMPRESA DE SERVICIOS PUBLICOS DE PUERTO SALGAR E.S.P</t>
  </si>
  <si>
    <t>https://community.secop.gov.co/Public/Tendering/ContractNoticePhases/View?PPI=CO1.PPI.31623963&amp;isFromPublicArea=True&amp;isModal=False</t>
  </si>
  <si>
    <t>MUNICIPIO DE QUEBRADANEGRA</t>
  </si>
  <si>
    <t>$ 57.098.168</t>
  </si>
  <si>
    <t>https://community.secop.gov.co/Public/Tendering/ContractNoticePhases/View?PPI=CO1.PPI.31624551&amp;isFromPublicArea=True&amp;isModal=False</t>
  </si>
  <si>
    <t>PRESTACIÓN DE SERVICIOS DE APOYO A LA GESTIÓN PARA EL DESARROLLO DE LAS ACTIVIDADES DEL PROCESO DE GESTIÓN DOCUMENTAL Y ATENCION AL CIUDADANO QUE LIDERA LA SUBGERENCIA ADMINISTRATIVA Y FINANCIERA, DEL FONDO DE DESARROLLO DE PROYECTOS DE CUNDINAMARCA</t>
  </si>
  <si>
    <t>IAN MATEO  BERMUDEZ MALAVER</t>
  </si>
  <si>
    <t>$ 15.600.000</t>
  </si>
  <si>
    <t>11-46-101054180</t>
  </si>
  <si>
    <t>https://community.secop.gov.co/Public/Tendering/ContractNoticePhases/View?PPI=CO1.PPI.31119537&amp;isFromPublicArea=True&amp;isModal=False</t>
  </si>
  <si>
    <t xml:space="preserve"> N/A </t>
  </si>
  <si>
    <t>WILLIAM ARMANDO  CHAPARRO GARCIA</t>
  </si>
  <si>
    <t>$ 24.000.000</t>
  </si>
  <si>
    <t>14-46-101114611</t>
  </si>
  <si>
    <t>SERGIO ANDRES VALENCIA PARRRA</t>
  </si>
  <si>
    <t>https://community.secop.gov.co/Public/Tendering/ContractNoticePhases/View?PPI=CO1.PPI.31121243&amp;isFromPublicArea=True&amp;isModal=False</t>
  </si>
  <si>
    <t>PRESTACION DE SERVICIOS PROFESIONALES PARA LA GERENCIA Y/O SUPERVISION DE CONTRATOS INTERADMINISTRATIVOS SUSCRITOS POR EL FONDO DE DESARROLLO DE PROYECTOS DE CUNDINAMARCA - FONDECUN CON DIFERENTES ENTIDADES</t>
  </si>
  <si>
    <t>HOLMAN ENRIQUE  TRIVIÑO BARRAGAN</t>
  </si>
  <si>
    <t>$ 16.000.000</t>
  </si>
  <si>
    <t>560-47-9940000177515</t>
  </si>
  <si>
    <t>https://community.secop.gov.co/Public/Tendering/ContractNoticePhases/View?PPI=CO1.PPI.31121460&amp;isFromPublicArea=True&amp;isModal=False</t>
  </si>
  <si>
    <t>PRESTACION DE SERVICIOS DE APOYO A LA GESTION PARA LAS ACTIVIDADES ADMINISTRATIVAS, GESTIÓN DOCUMENTAL Y LIQUIDACIONES A CARGO DE LA SUBGERENCIA TECNICA DEL FONDO DE DESARROLLO DE PROYECTOS DE CUNDINAMARCA-FONDECUN</t>
  </si>
  <si>
    <t>JULY JOHANA  CASTIBLANCO RAMIREZ</t>
  </si>
  <si>
    <t>$ 7.800.000</t>
  </si>
  <si>
    <t>560-47-994000177514</t>
  </si>
  <si>
    <t>https://community.secop.gov.co/Public/Tendering/ContractNoticePhases/View?PPI=CO1.PPI.31121438&amp;isFromPublicArea=True&amp;isModal=False</t>
  </si>
  <si>
    <t>PRESTACION DE SERVICIOS PROFESIONALES COMO GERENTE Y/O SUPERVISOR EN EL MARCO DE LA EJECUCION DEL CONTRATO INTERADMINISTRATIVO No STIC-CDCTI-252-2022 (FONDECUN 22-042), SUSCRITO ENTRE EL DEPARTAMENTO DE CUNDINAMARCA  SECRETARIA DE TECNOLOGIAS DE LA INFORMACION Y LAS COMUNICACIONES y FONDECUN.</t>
  </si>
  <si>
    <t>BRAYAN GIOVANNY  MORENO CARDENAS</t>
  </si>
  <si>
    <t>$ 3.610.222</t>
  </si>
  <si>
    <t>$ 10.830.668</t>
  </si>
  <si>
    <t>360-47-994000031343</t>
  </si>
  <si>
    <t>https://community.secop.gov.co/Public/Tendering/ContractNoticePhases/View?PPI=CO1.PPI.31395796&amp;isFromPublicArea=True&amp;isModal=False</t>
  </si>
  <si>
    <t>PRESTACIÓN DE SERVICIOS PROFESIONALES PARA REALIZAR LA SUPERVISIÓN TÉCNICA, ADMINISTRATIVA Y FINANCIERA DE LOS CONTRATOS Y/O CONVENIOS CELEBRADOS EN EL MARCO DE LA EJECUCIÓN DEL CONTRATO INTERADMINISTRATIVO No.EPC-CI-451-2023 (FONDECUN23-017), SUSCRITO ENTRE EMPRESAS PÚBLICAS DE CUNDINAMARCA S.A. E.S.P. Y EL FONDO DE DESARROLLO DE PROYECTOS DE CUNDINAMARCA FONDECUN.</t>
  </si>
  <si>
    <t>ALLISON MANUELA  GARZON REINA</t>
  </si>
  <si>
    <t>$ 17.029.999</t>
  </si>
  <si>
    <t>$ 110.084.000</t>
  </si>
  <si>
    <t>1 de enero de 2024</t>
  </si>
  <si>
    <t>360 47 994000031355</t>
  </si>
  <si>
    <t>https://community.secop.gov.co/Public/Tendering/ContractNoticePhases/View?PPI=CO1.PPI.31371938&amp;isFromPublicArea=True&amp;isModal=False</t>
  </si>
  <si>
    <t>JULIAN HERNAN  GUARIN PENAGOS</t>
  </si>
  <si>
    <t>360 47 994000031356</t>
  </si>
  <si>
    <t>https://community.secop.gov.co/Public/Tendering/ContractNoticePhases/View?PPI=CO1.PPI.31371013&amp;isFromPublicArea=True&amp;isModal=False</t>
  </si>
  <si>
    <t>DIANA MARCELA  OROZCO SANTOS</t>
  </si>
  <si>
    <t>360 47 994000031357</t>
  </si>
  <si>
    <t>https://community.secop.gov.co/Public/Tendering/ContractNoticePhases/View?PPI=CO1.PPI.31372318&amp;isFromPublicArea=True&amp;isModal=False</t>
  </si>
  <si>
    <t xml:space="preserve"> $         3.250.000</t>
  </si>
  <si>
    <t xml:space="preserve"> $               3.250.000</t>
  </si>
  <si>
    <t>ERIKA JOHANA  OJEDA MOSCOSO</t>
  </si>
  <si>
    <t>360 47 994000031358</t>
  </si>
  <si>
    <t>https://community.secop.gov.co/Public/Tendering/ContractNoticePhases/View?PPI=CO1.PPI.31372347&amp;isFromPublicArea=True&amp;isModal=False</t>
  </si>
  <si>
    <t>ADRIANA PAOLA  OSORIO ORTIZ</t>
  </si>
  <si>
    <t>360 47 994000031359</t>
  </si>
  <si>
    <t>https://community.secop.gov.co/Public/Tendering/ContractNoticePhases/View?PPI=CO1.PPI.31372385&amp;isFromPublicArea=True&amp;isModal=False</t>
  </si>
  <si>
    <t>PRESTAR SERVICIOS PROFESIONALES DE ASESORIA JURIDICA ESPECIALIZADA AL FONDO DE DESARROLLO DE PROYECTOS DE CUNDINAMARCA -FONDECUN</t>
  </si>
  <si>
    <t>LIZ KENDRY  SANCHEZ PINTO</t>
  </si>
  <si>
    <t>$ 60.000.000</t>
  </si>
  <si>
    <t>33-45-101126366</t>
  </si>
  <si>
    <t>https://community.secop.gov.co/Public/Tendering/ContractNoticePhases/View?PPI=CO1.PPI.31147412&amp;isFromPublicArea=True&amp;isModal=False</t>
  </si>
  <si>
    <t>PRESTACION DE SERVICIOS DE APOYO A LA GESTION PARA LA EJECUCION DE ACTIVIDADES ADMINISTRATIVAS Y OPERACIONALES DE CONTRATOS EN PROCESOS DE LIQUIDACIÒN SUSCRITOS POR EL FONDO DE DESARROLLO DE PROYECTOS DE CUNDINAMARCA.</t>
  </si>
  <si>
    <t>JOHN SEBASTIAN  REY MESA</t>
  </si>
  <si>
    <t>360-47-994000031361</t>
  </si>
  <si>
    <t>https://community.secop.gov.co/Public/Tendering/ContractNoticePhases/View?PPI=CO1.PPI.31152112&amp;isFromPublicArea=True&amp;isModal=False</t>
  </si>
  <si>
    <t>PRESTACIÓN DE SERVICIOS PROFESIONALES ESPECIALIZADOS COMO ABOGADO EN EL CONVENIO MARCO INTERADMINISTRATIVO 926 ( FONDECÚN 22 -031 ) , Y SUS CONTRATOS INTERADMINISTRATIVOS DERIVADOS,  SUSCRITOS ENTRE LA CONTRALORÍA GENERAL DE LA REPÚBLICA Y EL FONDO DE DESARROLLO DE PROYECTOS DE CUNDINAMARCA  FONDECÚN</t>
  </si>
  <si>
    <t>LAURA ALEJANDRA  BARRAGAN MONTENEGRO</t>
  </si>
  <si>
    <t>$ 64.000.000</t>
  </si>
  <si>
    <t>9 de enero de 2024</t>
  </si>
  <si>
    <t>360-47-994000031369</t>
  </si>
  <si>
    <t>https://community.secop.gov.co/Public/Tendering/ContractNoticePhases/View?PPI=CO1.PPI.31178956&amp;isFromPublicArea=True&amp;isModal=False</t>
  </si>
  <si>
    <t>PRESTACIÓN DE SERVICIOS PROFESIONALES PARA EL SEGUIMIENTO ADMINISTRATIVO Y FINANCIERO EN LA EJECUCIÓN DEL CONVENIO MARCO INTERADMINISTRATIVO 926 ( FONDECÚN 22 -031 ) , Y SUS CONTRATOS INTERADMINISTRATIVOS DERIVADOS,  SUSCRITOS ENTRE LA CONTRALORÍA GENERAL DE LA REPÚBLICA Y EL FONDO DE DESARROLLO DE PROYECTOS DE CUNDINAMARCA  FONDECÚN</t>
  </si>
  <si>
    <t>KAREN YULIANA  ARISTIZABAL GONZALEZ</t>
  </si>
  <si>
    <t>$ 28.000.000</t>
  </si>
  <si>
    <t>360-47-994000031379</t>
  </si>
  <si>
    <t>https://community.secop.gov.co/Public/Tendering/ContractNoticePhases/View?PPI=CO1.PPI.31281220&amp;isFromPublicArea=True&amp;isModal=False</t>
  </si>
  <si>
    <t>PRESTACIÓN DE SERVICIOS PROFESIONALES COMO COORDINADOR Y/O SUPERVISOR DE PROYECTOS EN LA EJECUCIÓN DEL CONVENIO MARCO INTERADMINISTRATIVO 926 ( FONDECÚN 22 -031 ) , Y SUS CONTRATOS INTERADMINISTRATIVOS DERIVADOS,  SUSCRITOS ENTRE LA CONTRALORÍA GENERAL DE LA REPÚBLICA Y EL FONDO DE DESARROLLO DE PROYECTOS DE CUNDINAMARCA  FONDECÚN</t>
  </si>
  <si>
    <t>MIGUEL ANGEL  BARRERA GARCIA</t>
  </si>
  <si>
    <t>$ 56.000.000</t>
  </si>
  <si>
    <t>360-47-994000031372</t>
  </si>
  <si>
    <t>https://community.secop.gov.co/Public/Tendering/ContractNoticePhases/View?PPI=CO1.PPI.31280674&amp;isFromPublicArea=True&amp;isModal=False</t>
  </si>
  <si>
    <t>PRESTACIÓN DE SERVICIOS PROFESIONALES COMO COORDINADOR ADMINISTRATIVO Y FINANCIERO EN LA EJECUCIÓN DEL CONVENIO MARCO INTERADMINISTRATIVO 926 ( FONDECÚN 22 -031 ) , Y SUS CONTRATOS INTERADMINISTRATIVOS DERIVADOS  SUSCRITOS ENTRE LA CONTRALORÍA GENERAL DE LA REPÚBLICA Y EL FONDO DE DESARROLLO DE PROYECTOS DE CUNDINAMARCA  FONDECÚN</t>
  </si>
  <si>
    <t>DEISY LORENA  ROJAS ORTIZ</t>
  </si>
  <si>
    <t>360-47-994000031371</t>
  </si>
  <si>
    <t>https://community.secop.gov.co/Public/Tendering/ContractNoticePhases/View?PPI=CO1.PPI.31281080&amp;isFromPublicArea=True&amp;isModal=False</t>
  </si>
  <si>
    <t>PRESTACIÓN DE SERVICIOS DE APOYO ADMINISTRATIVO Y FINANCIERO EN LA EJECUCIÓN DEL CONVENIO MARCO INTERADMINISTRATIVO 926 ( FONDECÚN 22 -031 ) , Y SUS CONTRATOS INTERADMINISTRATIVOS DERIVADOS  SUSCRITOS ENTRE LA CONTRALORÍA GENERAL DE LA REPÚBLICA Y EL FONDO DE DESARROLLO DE PROYECTOS DE CUNDINAMARCA - FONDECÚN</t>
  </si>
  <si>
    <t>GLORIA ESPERANZA  BELTRAN GUERRERO</t>
  </si>
  <si>
    <t>$ 26.366.667</t>
  </si>
  <si>
    <t>17-45-101052236</t>
  </si>
  <si>
    <t>https://community.secop.gov.co/Public/Tendering/ContractNoticePhases/View?PPI=CO1.PPI.31280681&amp;isFromPublicArea=True&amp;isModal=False</t>
  </si>
  <si>
    <t>IVANOV ENRIQUE  DELGADO SUAREZ</t>
  </si>
  <si>
    <t>$ 60.266.667</t>
  </si>
  <si>
    <t>360 47 994000031370</t>
  </si>
  <si>
    <t>https://community.secop.gov.co/Public/Tendering/ContractNoticePhases/View?PPI=CO1.PPI.31281510&amp;isFromPublicArea=True&amp;isModal=False</t>
  </si>
  <si>
    <t>PRESTACIÓN DE SERVICIOS PROFESIONALES COMO SUPERVISOR DE CONTRATOS EN LA EJECUCIÓN DEL CONVENIO MARCO 926 ( FONDECÚN 22 -031 ) , Y SUS CONTRATOS INTERADMINISTRATIVOS DERIVADOS,  SUSCRITOS ENTRE LA CONTRALORÍA GENERAL DE LA REPÚBLICA Y EL FONDO DE DESARROLLO DE PROYECTOS DE CUNDINAMARCA  FONDECÚN</t>
  </si>
  <si>
    <t>KARINA LIZETH  USMA MONSALVE</t>
  </si>
  <si>
    <t>$ 40.000.000</t>
  </si>
  <si>
    <t>$ 311.200.002</t>
  </si>
  <si>
    <t>11 de enero de 2024</t>
  </si>
  <si>
    <t>360-47-994000031376</t>
  </si>
  <si>
    <t>https://community.secop.gov.co/Public/Tendering/ContractNoticePhases/View?PPI=CO1.PPI.31318344&amp;isFromPublicArea=True&amp;isModal=False</t>
  </si>
  <si>
    <t>HECTOR ELIECER  BACARES SIERRA</t>
  </si>
  <si>
    <t>$ 45.200.000</t>
  </si>
  <si>
    <t>360 47 994000031373</t>
  </si>
  <si>
    <t>https://community.secop.gov.co/Public/Tendering/ContractNoticePhases/View?PPI=CO1.PPI.31281526&amp;isFromPublicArea=True&amp;isModal=False</t>
  </si>
  <si>
    <t>BRAYAN EDUARDO  ROJAS OCAMPO</t>
  </si>
  <si>
    <t>$ 37.666.667</t>
  </si>
  <si>
    <t>360-47-994000031374</t>
  </si>
  <si>
    <t>https://community.secop.gov.co/Public/Tendering/ContractNoticePhases/View?PPI=CO1.PPI.31318167&amp;isFromPublicArea=True&amp;isModal=False</t>
  </si>
  <si>
    <t>JULIANA   VARGAS ESCOBAR</t>
  </si>
  <si>
    <t>360-47-994000031375</t>
  </si>
  <si>
    <t>https://community.secop.gov.co/Public/Tendering/ContractNoticePhases/View?PPI=CO1.PPI.31318851&amp;isFromPublicArea=True&amp;isModal=False</t>
  </si>
  <si>
    <t>OSCAR ANDRES  BELTRAN RODRIGUEZ</t>
  </si>
  <si>
    <t>360-47-994000031377</t>
  </si>
  <si>
    <t>https://community.secop.gov.co/Public/Tendering/ContractNoticePhases/View?PPI=CO1.PPI.31281365&amp;isFromPublicArea=True&amp;isModal=False</t>
  </si>
  <si>
    <t>PRESTACIÓN DE SERVICIOS DE APOYO A LA GESTIÓN PARA LAS ACTIVIDADES ADMINISTRATIVAS, FINANCIERAS Y OPERATIVAS QUE REQUIERAN LOS CONTRATOS INTERADMINISTRATIVOS Y LOS QUE SE DERIVEN, SUSCRITOS ENTRE LA UNIDAD DE SERVICIOS PENITENCIARIOS Y CARCELARIOS -USPEC Y EL FONDO DE DESARROLLO DE PROYECTOS DE CUNDINAMARCA -FONDECUN.</t>
  </si>
  <si>
    <t>HARBEY   LOZANO SOTELO</t>
  </si>
  <si>
    <t>$ 10.000.000</t>
  </si>
  <si>
    <t>28 de febrero de 2024</t>
  </si>
  <si>
    <t>18-44-101097036</t>
  </si>
  <si>
    <t>ALVARO AVILA</t>
  </si>
  <si>
    <t>https://community.secop.gov.co/Public/Tendering/ContractNoticePhases/View?PPI=CO1.PPI.31212290&amp;isFromPublicArea=True&amp;isModal=False</t>
  </si>
  <si>
    <t>CESAR AUGUSTO  CANTOR SALINAS</t>
  </si>
  <si>
    <t>$ 15.877.333</t>
  </si>
  <si>
    <t>360 47 994000031405</t>
  </si>
  <si>
    <t>18 de abril de 2024</t>
  </si>
  <si>
    <t>https://community.secop.gov.co/Public/Tendering/ContractNoticePhases/View?PPI=CO1.PPI.31373127&amp;isFromPublicArea=True&amp;isModal=False</t>
  </si>
  <si>
    <t>$ 3.250.000</t>
  </si>
  <si>
    <t>JULY ANDREA  BELLO QUINTERO</t>
  </si>
  <si>
    <t>$ 12.349.000</t>
  </si>
  <si>
    <t>$ 107.900.000</t>
  </si>
  <si>
    <t>23 de febrero de 2024</t>
  </si>
  <si>
    <t>360 47 994000031406</t>
  </si>
  <si>
    <t>https://community.secop.gov.co/Public/Tendering/ContractNoticePhases/View?PPI=CO1.PPI.31373181&amp;isFromPublicArea=True&amp;isModal=False</t>
  </si>
  <si>
    <t>PRESTACION DE SERVICIOS DE APOYO A LA GESTIÒN PARA LAS ACTIVIDADES ADMINISTRATIVAS, GESTION DOCUMENTAL Y LIQUIDACIONES A CARGO DE LA SUBGERENCIA TECNICA DEL FONDO DE DESARROLLO DE PROYECTOS DE CUNDINAMARCA- FONDECUN.</t>
  </si>
  <si>
    <t>RUBEN DARIO  VALENCIA BERMUDEZ</t>
  </si>
  <si>
    <t>$ 17.550.000</t>
  </si>
  <si>
    <t>360 47 994000031418</t>
  </si>
  <si>
    <t>https://community.secop.gov.co/Public/Tendering/ContractNoticePhases/View?PPI=CO1.PPI.31240161&amp;isFromPublicArea=True&amp;isModal=False</t>
  </si>
  <si>
    <t>EMPRESA DE SERVICIOS PUBLICOS DOMICILIARIOS DE SESQUILE CUNDINAMARCA S</t>
  </si>
  <si>
    <t>$ 52.131.844</t>
  </si>
  <si>
    <t>https://community.secop.gov.co/Public/Tendering/ContractNoticePhases/View?PPI=CO1.PPI.31625020&amp;isFromPublicArea=True&amp;isModal=False</t>
  </si>
  <si>
    <t>PRESTACIÓN DE SERVICIOS DE APOYO A LA GESTIÓN EN LO RELACIONADO CON LA REVISIÓN , SEGUIMIENTO, CONTROL Y VERIFICACIÓN DE MOVIMIENTOS EN CUENTAS BANCARIAS, LIBROS TESORALES Y ARCHIVO DE GESTIÓN DOCUMENTAL DEL ÁREA DE TESORERÍA DEL FONDO DE DESARROLLO DE PROYECTOS DE CUNDIMARCA.-FONDECUN.</t>
  </si>
  <si>
    <t>CRISTIAN CAMILO  LOPEZ VANEGAS</t>
  </si>
  <si>
    <t>$ 16.200.000</t>
  </si>
  <si>
    <t>https://community.secop.gov.co/Public/Tendering/ContractNoticePhases/View?PPI=CO1.PPI.31263857&amp;isFromPublicArea=True&amp;isModal=False</t>
  </si>
  <si>
    <t>PRESTACION DE SERVICIOS PARA LA ELABORACIÒN DE CONTENIDO PEDAGOGICO QUE FACILITEN LA DIVULGACIÒN DE LOS RESULTADOS OBTENIDOS EN LOS PROCESOS DE PAGOS POR SERVICIOS AMBIENTALES EN EL MARCO DEL CONTRATO INTERADMINISTRATIVO SA-CDCTI-234-2023 ( FONDECUN 23-009) SUSCRITO ENTRE LA SECRETARIA DE AMBIENTE Y EL FONDO DE DESARROLLO DE PROYECTOS DE CUNDINAMARCA.</t>
  </si>
  <si>
    <t>FUNDACIÓN RÍOS SOSTENIBLES</t>
  </si>
  <si>
    <t>$ 199.500.000</t>
  </si>
  <si>
    <t>3 de enero de 2024</t>
  </si>
  <si>
    <t>BCH-100034437</t>
  </si>
  <si>
    <t>https://community.secop.gov.co/Public/Tendering/ContractNoticePhases/View?PPI=CO1.PPI.31375012&amp;isFromPublicArea=True&amp;isModal=False</t>
  </si>
  <si>
    <t>REALIZAR LAS INTERVENCIONES DE OBRA CIVIL Y ELECTRICA EN LA SEDE DE LA GERENCIA DEPARTAMENTAL COLEGIADA BOLIVAR EN EL MARCO DEL CONTRATO INTERADMINISTRATIVO 1075 DE 2022 (FONDECÚN 22-037) SUSCRITO ENTRE LA CONTRALORÍA GENERAL DE LA REPÚBLICA Y EL FONDO DE DESARROLLO DE PROYECTOS DE CUNDINAMARCA  FONDECÚN</t>
  </si>
  <si>
    <t>ANDINA OBRA CIVIL SAS</t>
  </si>
  <si>
    <t>$ 659.832.854</t>
  </si>
  <si>
    <t>M-100229183</t>
  </si>
  <si>
    <t>17 de mayo 2024</t>
  </si>
  <si>
    <t>https://community.secop.gov.co/Public/Tendering/ContractNoticePhases/View?PPI=CO1.PPI.31281920&amp;isFromPublicArea=True&amp;isModal=False</t>
  </si>
  <si>
    <t>PRESTACION DE SERVICIOS JURIDICOS ESPECIALIZADOS EN EL MARCO DEL CONTRATO INTERADMINISTRATIVO No SDSI-CDCTI-183-2022 / ACIDC-CDCTI 190-2022 (FONDECUN 22-011), Y SUS DERIVADOS, SUSCRITOS ENTRE AGENCIA DE COMERCIALIZACION E INNOVACION PARA EL DESARROLLO DE CUNDINAMARCA  SECRETARIA DE DESARROLLO E INCLUSIÒN SOCIAL Y EL FONDO DE DESARROLLO DE PROYECTOS DE CUNDINAMARCA - FONDECUN</t>
  </si>
  <si>
    <t>ASOCIADOS MAYOR SAS</t>
  </si>
  <si>
    <t>$ 37.385.040</t>
  </si>
  <si>
    <t>$ 42.483.000</t>
  </si>
  <si>
    <t>360 47 994000031430</t>
  </si>
  <si>
    <t>https://community.secop.gov.co/Public/Tendering/ContractNoticePhases/View?PPI=CO1.PPI.31402481&amp;isFromPublicArea=True&amp;isModal=False</t>
  </si>
  <si>
    <t>PRESTACION DE SERVICIOS LOGISTICOS PARA PLANEACION, ORGANIZACIÓN, PRODUCCION Y REALIZACION DE EVENTOS PROTOCOLARIOS Y/O REUNIONES QUE SE REALIZCEN EN CUMPLIMIENTO DE LOS PROGRAMAS DEL PLAN DE DESARROLLO EN EL MARCO DEL CONTRATO INTERADMINISTRATIVO SG-CDCTI-333-2024 (FONDECUN No 24-009) SUSCRITO ENTRE EL DEPARTAMENTO DE CUNDINAMARCA  SECRETARIA GENERAL Y EL FONDO DE DESARROLLO DE PROYECTOS DE CUNDINAMARCA-FONDECUN</t>
  </si>
  <si>
    <t>77: AGENCY S.A.S.</t>
  </si>
  <si>
    <t>$ 1.302.000.000</t>
  </si>
  <si>
    <t>11-45-101141464
11-40-101062476</t>
  </si>
  <si>
    <t>https://community.secop.gov.co/Public/Tendering/ContractNoticePhases/View?PPI=CO1.PPI.31346065&amp;isFromPublicArea=True&amp;isModal=False</t>
  </si>
  <si>
    <t>PRESTACIÓN DE SERVICIOS PROFESIONALES COMO SUPERVISOR EN LA EJECUCIÓN DEL CONTRATO INTERADMINISTRATIVO N° SDSI-CDCTI-183-2022 / ACIDC-CDCTI 190-2022 / (FONDECUN 22-011) Y SUS DERIVADOS. SUSCRITO ENTRE AGENCIA DE COMERCIALIZACIÓN E INNOVACIÓN PARA EL DESARROLLO DE CUNDINAMARCA - SECRETARIA DE DESARROLLO E INCLUSIÓN SOCIAL Y EL FONDO DE DESARROLLO DE PROYECTOS DE CUNDINAMARCA - FONDECUN.</t>
  </si>
  <si>
    <t>MARIA YASMIN  GUZMAN LOZADA</t>
  </si>
  <si>
    <t>$ 24.684.000</t>
  </si>
  <si>
    <t>$ 25.245.000</t>
  </si>
  <si>
    <t>17 de enero de 2024</t>
  </si>
  <si>
    <t>360 47 994000031433</t>
  </si>
  <si>
    <t>https://community.secop.gov.co/Public/Tendering/ContractNoticePhases/View?PPI=CO1.PPI.31403114&amp;isFromPublicArea=True&amp;isModal=False</t>
  </si>
  <si>
    <t>REALIZAR EL SUMINISTRO, INSTALACION Y MANTENIMIENTO DEL SISTEMA DE CLIMATIZACION ACONDICIONAMIENTO DE AIRE EN LA GERENCIA DEPARTAMENTAL COLEGIADA DE BOLIVAR EN EL MARCO DEL CONTRATOI NTERADMINISTRATIVO 1075 DE 2022 (FONDECÚN22-037)SUSCRITO ENTRE LA CONTRALORÍA GENERAL DE LA REPÚBLICA Y EL FONDO DE DESARROLLO DE PROYECTOS DE CUNDINAMARCA  FONDECÚN</t>
  </si>
  <si>
    <t>AIRES Y TECNOLOGIA S.A.S</t>
  </si>
  <si>
    <t>$ 682.549.465</t>
  </si>
  <si>
    <t>$ 682.549.475</t>
  </si>
  <si>
    <t>3904653-0</t>
  </si>
  <si>
    <t>https://community.secop.gov.co/Public/Tendering/ContractNoticePhases/View?PPI=CO1.PPI.31441968&amp;isFromPublicArea=True&amp;isModal=False</t>
  </si>
  <si>
    <t>VILDAR   BARRIOS PEREZ</t>
  </si>
  <si>
    <t>$ 17.952.000</t>
  </si>
  <si>
    <t>$ 20.400.000</t>
  </si>
  <si>
    <t>360 47 994000031439</t>
  </si>
  <si>
    <t>https://community.secop.gov.co/Public/Tendering/ContractNoticePhases/View?PPI=CO1.PPI.31470273&amp;isFromPublicArea=True&amp;isModal=False</t>
  </si>
  <si>
    <t>RAFAEL EDUARDO  ROMERO ACOSTA</t>
  </si>
  <si>
    <t>360 47 994000031438</t>
  </si>
  <si>
    <t>https://community.secop.gov.co/Public/Tendering/ContractNoticePhases/View?PPI=CO1.PPI.31403145&amp;isFromPublicArea=True&amp;isModal=False</t>
  </si>
  <si>
    <t>JAIME HUMBERTO  PAEZ RINCON</t>
  </si>
  <si>
    <t>360 47 994000031440</t>
  </si>
  <si>
    <t>https://community.secop.gov.co/Public/Tendering/ContractNoticePhases/View?PPI=CO1.PPI.31403610&amp;isFromPublicArea=True&amp;isModal=False</t>
  </si>
  <si>
    <t>PRESTACIÓN DE SERVICIOS DE APOYO A LA GESTIÓN DOCUMENTAL DE LA SUBGERENCIA ADMINISTRATIVA Y FINANCIERA DEL FONDO DE PROYECTOS DE CUNDINAMARCA</t>
  </si>
  <si>
    <t>GIOVANNY ALEXANDER  BULLA LOTTA</t>
  </si>
  <si>
    <t>$ 14.400.000</t>
  </si>
  <si>
    <t>30 47 994000031446</t>
  </si>
  <si>
    <t>https://community.secop.gov.co/Public/Tendering/ContractNoticePhases/View?PPI=CO1.PPI.31308453&amp;isFromPublicArea=True&amp;isModal=False</t>
  </si>
  <si>
    <t>PRESTACIÓN DE SERVICIOS PROFESIONALES PARA LA GERENCIA Y/O SUPERVISION DE CONTRATOS INTERADMINISTRATIVOS SUSCRITOS POR EL FONDO DE DESARROLLO DE PROYECTOS DE CUNDINAMARCA - FONDECUN CON DIFERENTES ENTIDADES</t>
  </si>
  <si>
    <t>ICY MARIA  FERNANDEZ SALAS</t>
  </si>
  <si>
    <t>$ 70.000.000</t>
  </si>
  <si>
    <t>21 de septiembre de 2024</t>
  </si>
  <si>
    <t>340 47 994000053924</t>
  </si>
  <si>
    <t>https://community.secop.gov.co/Public/Tendering/ContractNoticePhases/View?PPI=CO1.PPI.31312965&amp;isFromPublicArea=True&amp;isModal=False</t>
  </si>
  <si>
    <t>PRESTACIÓN DE SERVICIOS PROFESIONALES A LA GESTIÓN DE LAS ACTIVIDADES DEL PROCESO DE TALENTO HUMANO Y DE RECURSOS FÍSICOS QUE LIDERA LA SUGERENCIA ADMINISTRATIVA Y FINANCIERA DEL FONDO DE DESARROLLO DE PROYECTOS DE CUNDINAMARCA</t>
  </si>
  <si>
    <t>ANRES FERNANDO  ORJUELA ROMERO</t>
  </si>
  <si>
    <t>$ 32.784.000</t>
  </si>
  <si>
    <t>21-46-101091275</t>
  </si>
  <si>
    <t>https://community.secop.gov.co/Public/Tendering/ContractNoticePhases/View?PPI=CO1.PPI.31317992&amp;isFromPublicArea=True&amp;isModal=False</t>
  </si>
  <si>
    <t>PAULA ANDREA  CASTIBLANCO LADINO</t>
  </si>
  <si>
    <t>$ 36.500.000</t>
  </si>
  <si>
    <t>360-47-994000031452</t>
  </si>
  <si>
    <t>https://community.secop.gov.co/Public/Tendering/ContractNoticePhases/View?PPI=CO1.PPI.31442301&amp;isFromPublicArea=True&amp;isModal=False</t>
  </si>
  <si>
    <t>JHON BRAYAN  ORTIZ ROA</t>
  </si>
  <si>
    <t>$ 36.000.000</t>
  </si>
  <si>
    <t>360-47-994000031451</t>
  </si>
  <si>
    <t>https://community.secop.gov.co/Public/Tendering/ContractNoticePhases/View?PPI=CO1.PPI.31442055&amp;isFromPublicArea=True&amp;isModal=False</t>
  </si>
  <si>
    <t>PRESTACION DE SERVICIOS PROFESIONALES PARA LA ESTRUCTURACION, EVALUACION, EJECUCION Y SEGUIMIENTO DE PROYECTOS DEL FONDO DE DESARROLLO DE PROYECTOS DE CUNDINAMARCA - FONDECUN</t>
  </si>
  <si>
    <t>YURI YIBETZA  SIERRA GOYENECHE</t>
  </si>
  <si>
    <t>$ 21.000.000</t>
  </si>
  <si>
    <t>560 47 994000177838</t>
  </si>
  <si>
    <t>https://community.secop.gov.co/Public/Tendering/ContractNoticePhases/View?PPI=CO1.PPI.31338178&amp;isFromPublicArea=True&amp;isModal=False</t>
  </si>
  <si>
    <t>PRESTAR SERVICIOS PROFESIONALES ESPECIALIZADOS COMO ABOGADO DEL FONDO DE DESARROLLO DE PROYECTOS DE CUNDINAMARCA- FONDECUN</t>
  </si>
  <si>
    <t>CARMEN CECILIA  MEZA ZAMBRANO</t>
  </si>
  <si>
    <t>21-46-101091329</t>
  </si>
  <si>
    <t>https://community.secop.gov.co/Public/Tendering/ContractNoticePhases/View?PPI=CO1.PPI.31343335&amp;isFromPublicArea=True&amp;isModal=False</t>
  </si>
  <si>
    <t>EMPRESA DE SERVICIOS PUBLICOS DE TABIO S.A.</t>
  </si>
  <si>
    <t>$ 92.149.816</t>
  </si>
  <si>
    <t>https://community.secop.gov.co/Public/Tendering/ContractNoticePhases/View?PPI=CO1.PPI.31625192&amp;isFromPublicArea=True&amp;isModal=False</t>
  </si>
  <si>
    <t>PRESTACIÓN DE SERVICIOS PROFESIONALES PARA REALIZAR LAS ACTIVIDADES RELACIONADAS CON EL LEVANTAMIENTO DE INFORMACIÓN, DIAGNÓSTICO DEL PROCESO DE TECNOLOGÍA E IDENTIFICAR NECESIDADES Y ESTABLECER UN PLAN DE IMPLEMENTACIÓN EN EL ÁREA QUE LIDERA LA SUBGERENCIA ADMINISTRATIVA Y FINANCIERA DEL FONDO DE DESARROLLO DE PROYECTOS DE CUNDINAMARCA SUBGERENCIA ADMON. Y FINANCIERA</t>
  </si>
  <si>
    <t>MARTHA INES  OJEDA GALEANO</t>
  </si>
  <si>
    <t>$ 12.000.000</t>
  </si>
  <si>
    <t>11-46-101054840</t>
  </si>
  <si>
    <t xml:space="preserve">NATHALIA BLANCO </t>
  </si>
  <si>
    <t>https://community.secop.gov.co/Public/Tendering/ContractNoticePhases/View?PPI=CO1.PPI.31345063&amp;isFromPublicArea=True&amp;isModal=False</t>
  </si>
  <si>
    <t>PRESTACIÓN DE SERVICIOS PROFESIONALES PARA APOYAR LA LIQUIDACIÓN Y/O CIERRE DE CONTRATOS SUSCRITOS POR EL FONDO DE DESARROLLO DE PROYECTOS DE CUNDINAMARCA FONDECÚN</t>
  </si>
  <si>
    <t>ALBEIRO   LUGO BOLAÑOS</t>
  </si>
  <si>
    <t>$ 6.500.000</t>
  </si>
  <si>
    <t>360-47-994000031463</t>
  </si>
  <si>
    <t>JULIAN CAMARGO</t>
  </si>
  <si>
    <t>https://community.secop.gov.co/Public/Tendering/ContractNoticePhases/View?PPI=CO1.PPI.31355821&amp;isFromPublicArea=True&amp;isModal=False</t>
  </si>
  <si>
    <t>PRESTACION DE SERVICIOS PROFESIONALES COMO ABOGADO (A) DEL FONDO DE DESARROLLO DE PROYECTOS DE CUNDINAMARCA (FONDECUN)</t>
  </si>
  <si>
    <t>SERGIO ANDRES  VALECIA PARRA</t>
  </si>
  <si>
    <t>$ 7.700.000</t>
  </si>
  <si>
    <t>22 de enero de 2024</t>
  </si>
  <si>
    <t>360 - 47 - 994000031400</t>
  </si>
  <si>
    <t>NICOLAS QUITIAN</t>
  </si>
  <si>
    <t>https://community.secop.gov.co/Public/Tendering/ContractNoticePhases/View?PPI=CO1.PPI.31365397&amp;isFromPublicArea=True&amp;isModal=False</t>
  </si>
  <si>
    <t>PRESTACIÓN DE SERVICIOS PROFESIONALES ESPECIALIZADOS COMO ABOGADO DEL FONDO DE DESARROLLO DE PROYECTOS DE CUNDINAMARCA - FONDECUN</t>
  </si>
  <si>
    <t>JHOLMAN CAMILO  AVELLANEDA SIERRA</t>
  </si>
  <si>
    <t>$ 16.500.000</t>
  </si>
  <si>
    <t>360 47 994000031465</t>
  </si>
  <si>
    <t>https://community.secop.gov.co/Public/Tendering/ContractNoticePhases/View?PPI=CO1.PPI.31365833&amp;isFromPublicArea=True&amp;isModal=False</t>
  </si>
  <si>
    <t>MAIRON SMITH  GUEVARA REYES</t>
  </si>
  <si>
    <t>$ 30.000.000</t>
  </si>
  <si>
    <t>360-47-994000031467</t>
  </si>
  <si>
    <t>https://community.secop.gov.co/Public/Tendering/ContractNoticePhases/View?PPI=CO1.PPI.31442510&amp;isFromPublicArea=True&amp;isModal=False</t>
  </si>
  <si>
    <t>PRESTAR SERVICIOS PROFESIONALES DE ASESORÍA JURÍDICA A LA SUBGERENCIA TÉCNICA DEL FONDO DE DESARROLLO DE PROYECTOS DE CUNDINAMARCA – FONDECÚN.</t>
  </si>
  <si>
    <t>PEÑARANDA CACERES DAVID MAURICIO</t>
  </si>
  <si>
    <t>$ 45.000.000</t>
  </si>
  <si>
    <t>CSC-100043729</t>
  </si>
  <si>
    <t>https://community.secop.gov.co/Public/Tendering/ContractNoticePhases/View?PPI=CO1.PPI.31386548&amp;isFromPublicArea=True&amp;isModal=False</t>
  </si>
  <si>
    <t>DOCUMENTOS DEL CONTRATISTA</t>
  </si>
  <si>
    <t>CONVENIO INTERADMINISTRATIVO PARA AUNAR ESFUERZOS PARA EL FORTALECIMIENTO FINANCIERO, TÉCNICO Y SOCIAL DE LOS PRESTADORES DE ALCANTARILLADO RURAL DEL DEPARTAMENTO DE CUNDINAMARCA, SELECCIONADOS EN EL MARCO DEL CONTRATO INTERADMINISTRATIVO EPC-CI-451 DE 20</t>
  </si>
  <si>
    <t>MUNICIPIO DE TOPAIPI</t>
  </si>
  <si>
    <t>$ 39.223.822</t>
  </si>
  <si>
    <t>https://community.secop.gov.co/Public/Tendering/ContractNoticePhases/View?PPI=CO1.PPI.31626117&amp;isFromPublicArea=True&amp;isModal=False</t>
  </si>
  <si>
    <t>SOLICITUD DE CDP SIN FIRMA DEL ORDENADOR DEL GASTO Y CARGADA EN IMAGEN  ANTECEDENTES PARA PRORROGA</t>
  </si>
  <si>
    <t>EMPRESA DE SERVICIOS PUBLICOS DOMICILIARIOS DE CAQUEZA SA ESP</t>
  </si>
  <si>
    <t>$ 57.911.259</t>
  </si>
  <si>
    <t>https://community.secop.gov.co/Public/Tendering/ContractNoticePhases/View?PPI=CO1.PPI.31626507&amp;isFromPublicArea=True&amp;isModal=False</t>
  </si>
  <si>
    <t>PRESTACIÓN DE SERVICIOS PROFESIONALES PARA APOYAR LA GESTIÓN COMERCIAL DEL PORTAFOLIO DE PROYECTOS DEL FONDO DE DESARROLLO DE PROYECTOS DE CUNDINAMARCA – FONDECÚN.</t>
  </si>
  <si>
    <t>MORALES ESPARRAGOZA CLAUDIA PATRICIA</t>
  </si>
  <si>
    <t>21-46-101091473</t>
  </si>
  <si>
    <t>https://community.secop.gov.co/Public/Tendering/ContractNoticePhases/View?PPI=CO1.PPI.31397501&amp;isFromPublicArea=True&amp;isModal=False</t>
  </si>
  <si>
    <t>PRESTACION DE SERVICIOS PROFESIONALES PARA APOYAR A LA SUBGERENCIA TECNICA EN LAS ACTIVIDADES DE GERENCIA Y SUPERVISIN DE CONTRATOS QUE SE DERIVEN DE LOS CONTRATOS INTERDMINISTRATIVOS SUSCRITOS POR EL FONDO DE DESARROLLO DE PROYECTOS DE CUNDINAMARCA FONDECN Y DIFERENTES ENTIDADES ESTATALES.</t>
  </si>
  <si>
    <t>$ 26.200.000</t>
  </si>
  <si>
    <t>02 de mayo de 2024</t>
  </si>
  <si>
    <t>BCH-100034635</t>
  </si>
  <si>
    <t>03 de mayo de 2024</t>
  </si>
  <si>
    <t>https://community.secop.gov.co/Public/Tendering/ContractNoticePhases/View?PPI=CO1.PPI.31530466&amp;isFromPublicArea=True&amp;isModal=False</t>
  </si>
  <si>
    <t>PRESTACION DE SERVICIOS DE APOYO A LA GESTION PARA LAS ACTIVIDADES ADMINISTRATIVAS, FINANCIERAS Y OPERATIVAS QUE REQUIERAN LOS CONTRATOS INTERADMINISTRATIVOS Y LOS QUE SE DERIVEN, SUSCRITOS ENTRE LA UNIDAD DE SERVICIOS PENITENCIARIOS Y CARCELARIOS  USPEC Y EL FONDO DE DESARROLLO DE PROYECTOS DE CUNDINAMARCA  FONDECUN</t>
  </si>
  <si>
    <t>WEIMAR ALEXANDER MORERA HIDALGO</t>
  </si>
  <si>
    <t>NB-100320577</t>
  </si>
  <si>
    <t>https://community.secop.gov.co/Public/Tendering/ContractNoticePhases/View?PPI=CO1.PPI.31526368&amp;isFromPublicArea=True&amp;isModal=False</t>
  </si>
  <si>
    <t>PRESTAR EL SERVICIO PARA LA OPERACION Y EL SOPORTE BAJO LA MODALIDAD SAAS SOFTWARE AS A SERVICE EN LA NUBE, DE LOS MODULOS PARAMETRIZADOS PARA EL FONDO DE DESARROLLO DE PROYECTOS DE CUNDINAMARCA FONDECUN.</t>
  </si>
  <si>
    <t>SOLUCIONES INTEGRALES DE INFORMATICA WEB S.A.S</t>
  </si>
  <si>
    <t>$ 69.760.000</t>
  </si>
  <si>
    <t> 33-44-101249193</t>
  </si>
  <si>
    <t>https://community.secop.gov.co/Public/Tendering/ContractNoticePhases/View?PPI=CO1.PPI.31540656&amp;isFromPublicArea=True&amp;isModal=False</t>
  </si>
  <si>
    <t>SANDRA</t>
  </si>
  <si>
    <t>PRESTACION DE SERVICIOS PROFESIONALES COMO APOYO A LA SUPERVISION DE CONTRATOS SUSCRITOS POR EL FONDO DE DESARROLLO DE PROYECTOS DE CUNDINAMARCA</t>
  </si>
  <si>
    <t>JUAN DAVID MENDOZA COTRINO</t>
  </si>
  <si>
    <t>33-44-101249270</t>
  </si>
  <si>
    <t>https://community.secop.gov.co/Public/Tendering/ContractNoticePhases/View?PPI=CO1.PPI.31560219&amp;isFromPublicArea=True&amp;isModal=False</t>
  </si>
  <si>
    <t>PRESTACION DE SERVICIOS DE APOYO A LA GESTION ADMINISTRATIVA EN EL MARCO DEL CONTRATO INTERADMINISTRATIVO N SDSICDCTI1832022  ACIDCCDCTI1902022  FONDECUN 22011, SUSCRITO ENTRE AGENCIA DE COMERCIALIZACION E INNOVACION PARA EL DESARROLLO DE CUNDINAMARCA  SECRETARIA DE DESARROLLO E INCLUSION SOCIAL Y EL FONDO DE DESARROLLO DE PROYECTOS DE CUNDINAMARCA  FONDECUN.</t>
  </si>
  <si>
    <t>ANA PAOLA SANTOS OROZCO</t>
  </si>
  <si>
    <t>360 47 994000031540</t>
  </si>
  <si>
    <t>LORENA RODRIGUEZ</t>
  </si>
  <si>
    <t>https://community.secop.gov.co/Public/Tendering/ContractNoticePhases/View?PPI=CO1.PPI.31753713&amp;isFromPublicArea=True&amp;isModal=False</t>
  </si>
  <si>
    <t>CONVENIO INTERADMINISTRATIVO PARA AUNO APLICAR ESFUERZOS PARA EL FORTALECIMIENTO FINO APLICANCIERO, TECNICO Y SOCIAL DE LOS PRESTADORES DE ALCANTARILLADO RURAL DEL DEPARTAMENTO DE CUNDINO APLICAMARCA, SELECCIONO APLICADOS EN EL MARCO DEL CONTRATO INTERADMINISTRATIVO EPCCI451 DE 2023 FONDECUN 23017 SUSCRITO ENTRE EMPRESAS PUBLICAS DE CUNDINO APLICAMARCA S.A E.S.P. Y EL FONDO DE DESARROLLO DE PROYECTOS DE CUNDINO APLICAMARCA  FONDECUN.</t>
  </si>
  <si>
    <t>MUNICIPIO DE TOCAIMA</t>
  </si>
  <si>
    <t>360 47 994000031553</t>
  </si>
  <si>
    <t>https://community.secop.gov.co/Public/Tendering/ContractNoticePhases/View?PPI=CO1.PPI.31814076&amp;isFromPublicArea=True&amp;isModal=False</t>
  </si>
  <si>
    <t>PRESTACION DE SERVICIOS DE APOYO A LA GESTION DE RECURSOS TECNOLOGICOS DEL FONDO DE DESARROLLO DE PROYECTOS DE CUNDINAMARCAFONDECUN.</t>
  </si>
  <si>
    <t>ANDRES CAMILO MONTAÑA CASTILLO</t>
  </si>
  <si>
    <t>CHU-100021624</t>
  </si>
  <si>
    <t>https://community.secop.gov.co/Public/Tendering/ContractNoticePhases/View?PPI=CO1.PPI.31635519&amp;isFromPublicArea=True&amp;isModal=False</t>
  </si>
  <si>
    <t>EMPRESA DE SERVICIOS PÚBLICOS DEL MUNICIPIO DE SAN ANTONIO DEL TEQUEDAMA - PROGRESAR SA. ESP</t>
  </si>
  <si>
    <t>360 47 994000031552</t>
  </si>
  <si>
    <t>https://community.secop.gov.co/Public/Tendering/ContractNoticePhases/View?PPI=CO1.PPI.31813965&amp;isFromPublicArea=True&amp;isModal=False</t>
  </si>
  <si>
    <t>PRESTACION DE SERVICIOS PARA LA CONSULTA Y ANALISIS PREPAGO DE DATA CREDITO EN EL MARCO DE LA EJECUCION DEL CONTRATO INTERADMINISTRATIVO N SDSICDCTI1832022 ACIDCCDCTI 1902022 FONDECUN 22011, SUSCRITO ENTRE AGENCIA DE COMERCIALIZACION E INNOVACION PARA EL DESARROLLO DE CUNDINAMARCA Y EL FONDO DE DESARROLLO DE PROYECTOS DE CUNDINAMARCA FONDECUN.</t>
  </si>
  <si>
    <t>EXPERIAN COLOMBIA SA</t>
  </si>
  <si>
    <t>https://community.secop.gov.co/Public/Tendering/ContractNoticePhases/View?PPI=CO1.PPI.32082989&amp;isFromPublicArea=True&amp;isModal=False</t>
  </si>
  <si>
    <t>PRESTACION DE SERVICIOS PROFESIONALES COMO ABOGADO PARA APOYAR LAS ACTIVIDADES DE CONTRATACION DE LA OFICINA ASESORA JURIDICA DEL FONDO DE DESARROLLO DE PROYECTOS DE CUNDINAMARCA FONDECUN</t>
  </si>
  <si>
    <t>360-47-994000031575</t>
  </si>
  <si>
    <t>https://community.secop.gov.co/Public/Tendering/ContractNoticePhases/View?PPI=CO1.PPI.31699888&amp;isFromPublicArea=True&amp;isModal=False</t>
  </si>
  <si>
    <t>PRESTACION DE SERVICIOS PROFESIONALES COMO ABOGADO PARA APOYAR LA LIQUIDACION DE LOS CONTRATOS SUSCRITOS POR EL FONDO DE DESARROLLO DE PROYECTOS DE CUNDINAMARCA.</t>
  </si>
  <si>
    <t>360-47-994000031577</t>
  </si>
  <si>
    <t>https://community.secop.gov.co/Public/Tendering/ContractNoticePhases/View?PPI=CO1.PPI.31700744&amp;isFromPublicArea=True&amp;isModal=False</t>
  </si>
  <si>
    <t>PRESTAR SERVICIOS PROFESIONALES PARA ARTICULAR, GESTIONAR,CONCERTAR Y MONITOREAR LAS ACTIVIDADES QUE SEIMPLEMENTEN EN LAS INSTITUCIONESEDUCATIVAS FOCALIZADAS ASIGNADAS, EN EL MARCO DEL CONTRATO INTERADMINISTRATIVO NO.CDCTI 116 DE 2024 FONDECUN 24007, SUSCRITO ENTRE LASECRETARIA DE EDUCACION DE CUNDINAMARCA Y EL FONDO DE DESARROLLO DE PROYECTOS DE CUNDINAMARCA FONDECUN.</t>
  </si>
  <si>
    <t>MARIA ISABEL VALENCIA SUESCUN</t>
  </si>
  <si>
    <t>21-47-101038212</t>
  </si>
  <si>
    <t>CAMILA BAUTISTA</t>
  </si>
  <si>
    <t>https://community.secop.gov.co/Public/Tendering/ContractNoticePhases/View?PPI=CO1.PPI.31928532&amp;isFromPublicArea=True&amp;isModal=False</t>
  </si>
  <si>
    <t>CESAR CLAVIJO GALVIZ</t>
  </si>
  <si>
    <t>21-47-101038227</t>
  </si>
  <si>
    <t>https://community.secop.gov.co/Public/Tendering/ContractNoticePhases/View?PPI=CO1.PPI.31929178&amp;isFromPublicArea=True&amp;isModal=False</t>
  </si>
  <si>
    <t>PRESTAR SERVICIOS PROFESIONALES PARA ARTICULAR, GESTIONAR, CONCERTAR Y MONITOREAR LAS ACTIVIDADES QUE SE IMPLEMENTEN EN LAS INSTITUCIONES EDUCATIVAS FOCALIZADAS ASIGNADAS, EN EL MARCO DEL CONTRATO INTERADMINISTRATIVO NO CDCTI 126 DE 2024 FONDECUN 24007, SUSCRITO ENTRE LA SECRETARIA DE EDUCACION DE CUNDINAMARCA Y EL FONDO DE DESARROLLO DE PROYECTOS DE CUNDINAMARCA  FONDECUN.</t>
  </si>
  <si>
    <t>KAREN LIZZETH BARBOSA AGUILLON</t>
  </si>
  <si>
    <t>21-47-101038211</t>
  </si>
  <si>
    <t>https://community.secop.gov.co/Public/Tendering/ContractNoticePhases/View?PPI=CO1.PPI.31930059&amp;isFromPublicArea=True&amp;isModal=False</t>
  </si>
  <si>
    <t>PRESTAR SERVICIOS PROFESIONALES PARA ARTICULAR, GESTIONAR, CONCERTAR Y MONITOREAR LAS ACTIVIDADES QUE SE IMPLEMENTEN EN LAS INSTITUCIONES EDUCATIVAS FOCALIZADAS ASIGNADAS, EN EL MARCO DEL CONTRATO INTERADMINISTRATIVO NO. CDCTI 116 DE 2024 FONDECUN 24007, SUSCRITO ENTRE LA SECRETARIA DE EDUCACION DE CUNDINAMARCA Y EL FONDO DE DESARROLLO DE PROYECTOS DE CUNDINAMARCA FONDECUN.</t>
  </si>
  <si>
    <t>LAURA VALERIA ZAMUDIO</t>
  </si>
  <si>
    <t>21-47-101038213</t>
  </si>
  <si>
    <t>https://community.secop.gov.co/Public/Tendering/ContractNoticePhases/View?PPI=CO1.PPI.31931130&amp;isFromPublicArea=True&amp;isModal=False</t>
  </si>
  <si>
    <t>PRESTACION DE SERVICIOS DE APOYO A LA GESTION ADMINISTRATIVA EN EL MARCO DEL CONTRATO INTERADMINISTRATIVO N SDSICDCTI1832022  ACIDCCDCTI1902022  FONDECUN 22011, SUSCRITO ENTRE AGENCIA DE COMERCIALIZACION E INNOVACION PARA EL DESARROLLO DE CUNDINAMARCA  SECRETARIA DE DESARROLLO E INCLUSION SOCIAL Y EL FONDO DE DESARROLLO DE PROYECTOS DE CUNDINAMARCA  FONDECUN</t>
  </si>
  <si>
    <t>KAREN VIVIANA ALVAREZ PINEDA</t>
  </si>
  <si>
    <t>360 47 994000031588</t>
  </si>
  <si>
    <t>https://community.secop.gov.co/Public/Tendering/ContractNoticePhases/View?PPI=CO1.PPI.31870522&amp;isFromPublicArea=True&amp;isModal=False</t>
  </si>
  <si>
    <t>CONTRATAR LOS SEGUROS QUE AMPAREN LOS INTERESES PATRIMONIALES ACTUALES Y FUTUROS, ASI COMO LOS BIENES DE PROPIEDAD DEL FONDO DE DESARROLLO DE PROYECTOS DE CUNDINO APLICAMARCA FONDECUN, QUE ESTEN BAJO SU RESPONSABILIDAD Y CUSTODIA Y AQUELLOS QUE SEAN ADQUIRIDOS PARA DESARROLLAR LAS FUNCIONES INHERENTES A SU ACTIVIDAD, ASI COMO LA EXPEDICION DE CUALQUIER OTRA POLIZA DE SEGUROS QUE REQUIERA LA ENTIDAD EN EL DESARROLLO DE SU ACTIVIDAD.</t>
  </si>
  <si>
    <t>AXA COLPATRIA SEGUROS S.A.</t>
  </si>
  <si>
    <t>https://community.secop.gov.co/Public/Tendering/ContractNoticePhases/View?PPI=CO1.PPI.31349348&amp;isFromPublicArea=True&amp;isModal=False</t>
  </si>
  <si>
    <t>SERVICIOS PROFESIONO APLICALES</t>
  </si>
  <si>
    <t>PRESTACION DE SERVICIOS PROFESIONO APLICALES PARA APOYAR LA REALIZACION DE LAS ACTIVIDADES DE FORTALECIMIENTO SOCIAL ESTABLECIDAS EN EL MARCO DEL PROGRAMA ALCANTARILLADO AL CAMPO 2023, EN EJECUCION DEL CONTRATO INTERADMINISTRATIVO NO. EPCCI4512023 FONDECUN 23017, SUSCRITO ENTRE EMPRESAS PUBLICAS DE CUNDINO APLICAMARCA S.A E.S.P Y EL FONDO DE DESARROLLO DE PROYECTOS DE CUNDINO APLICAMARCA  FONDECUN 23017</t>
  </si>
  <si>
    <t>JUAN CAMILO ROJAS MARTINEZ</t>
  </si>
  <si>
    <t>360 47 994000031597</t>
  </si>
  <si>
    <t>https://community.secop.gov.co/Public/Tendering/ContractNoticePhases/View?PPI=CO1.PPI.31818887&amp;isFromPublicArea=True&amp;isModal=False</t>
  </si>
  <si>
    <t>PRESTACION DE SERVICIOS PROFESIONALES PARA APOYAR A LA SUBGERENCIA TECNICA EN LAS ACTIVIDADES DE GERENCIA Y SUPERVISION DE CONTRATOS QUE SE DERIVEN DE LOS CONTRATOS INTERADMINISTRATIVOS SUSCRITOS POR EL FONDO DE DESARROLLO DE PROYECTOS DE CUNDINAMARCA FODECUN Y DIFERENTES ENTIDADES ESTATALES.</t>
  </si>
  <si>
    <t>360 47 994000031590</t>
  </si>
  <si>
    <t>https://community.secop.gov.co/Public/Tendering/ContractNoticePhases/View?PPI=CO1.PPI.31718929&amp;isFromPublicArea=True&amp;isModal=False</t>
  </si>
  <si>
    <t>PRESTACION DE SERVICIOS PROFESIONALES PARA GESTIONAR Y ADELANTAR LAS ACTIVIDADES RELACIONADAS CON LIQUIDACIONES YO CIERRES DE CONTRATOS DE LA SUBGERENCIA ADMINISTRATIVA Y FINANCIERA DEL FONDO DE DESARROLLO DE PROYECTOS DE CUNDINAMARCA.</t>
  </si>
  <si>
    <t>JORGE HERNAN VALENCIA GARCIA</t>
  </si>
  <si>
    <t xml:space="preserve">	11-46-101055904</t>
  </si>
  <si>
    <t>https://community.secop.gov.co/Public/Tendering/ContractNoticePhases/View?PPI=CO1.PPI.31768664&amp;isFromPublicArea=True&amp;isModal=False</t>
  </si>
  <si>
    <t>PRESTACION DE SERVICIOS PROFESIONALES COMO ABOGADO PARA APOYAR LAS ACTIVIDADES RELACIONADAS CON TRAMITES Y GESTIONES ADMINISTRATIVAS DE LA OFICINA ASESORA JURIDICA DEL FONDO DE DESARROLLO DE PROYECTOS DE CUNDINAMARCA FONDECUN.</t>
  </si>
  <si>
    <t xml:space="preserve">	560-47-994000178669</t>
  </si>
  <si>
    <t>https://community.secop.gov.co/Public/Tendering/ContractNoticePhases/View?PPI=CO1.PPI.31808861&amp;isFromPublicArea=True&amp;isModal=False</t>
  </si>
  <si>
    <t>PRESTACION DE SERVICIOS PROFESIONALES PARA LA GERENCIA YO SUPERVISION DEL CONTRATO INTERADMINISTRATIVO NO. CI20240559 FONDECUN 24008, SUSCRITO ENTRE EL MUNICIPIO DE FUNZA Y EL FONDO DE DESARROLLO DE PROYECTOS DE CUNDINAMARCA  FONDECUN.</t>
  </si>
  <si>
    <t>DIEGO FERNANDO TORRES RINCON</t>
  </si>
  <si>
    <t>21-47-101038456</t>
  </si>
  <si>
    <t>https://community.secop.gov.co/Public/Tendering/ContractNoticePhases/View?PPI=CO1.PPI.31929194&amp;isFromPublicArea=True&amp;isModal=False</t>
  </si>
  <si>
    <t>CONVENIO PARA AUNO APLICAR ESFUERZOS EL FORTALECIMIENTO FINO APLICANCIERO, TECNICO Y SOCIAL DE LOS PRESTADORES PARA DE OBJETO ALCANTARILLADO RURAL DEL DEPARTAMENTO DE CUNDINO APLICAMARCA, SELECCIONO APLICADOS EN EL MARCO DEL CONTRATO INTERADMINISTRATIVO EPCCI451 DE 2023 FONDECUN 23017 SUSCRITO ENTRE EMPRESAS PUBLICAS DE CUNDINO APLICAMARCA S.A E.S.P. Y EL FONDO DE DESARROLLO DE PROYECTOS DE CUNDINO APLICAMARCA  FONDECUN.</t>
  </si>
  <si>
    <t>MARIA DEL PILAR GIL PARRA</t>
  </si>
  <si>
    <t>360-47-994000031648</t>
  </si>
  <si>
    <t>ttps://community.secop.gov.co/Public/Tendering/ContractNoticePhases/View?PPI=CO1.PPI.32001558&amp;isFromPublicArea=True&amp;isModal=False</t>
  </si>
  <si>
    <t>PRESTAR LOS SERVICIOS PARA ENTRENAR Y FORTALECER LAS HABILIDADES Y CONCEPTOS NECESARIOS PARA LA PRESENTACION DE LA PRUEBA SABER 11 A LOS ESTUDIANTES DE GRADO 11 DE LAS INSTITUCIONES EDUCATIVAS FOCALIZADAS EN EL MARCO DEL CONTRATO INTERADMINISTRATIVO NO. CDCTI 116 DE 2024 FONDECUN 24007, SUSCRITO ENTRE LA SECRETARIA DE EDUCACION DE CUNDINAMARCA Y EL FONDO DE DESARROLLO DE PROYECTOS DE CUNDINAMARCA FONDECUN.</t>
  </si>
  <si>
    <t>ASESORIAS ACADEMICAS MILTON OCHOA  BOGOTA SAS</t>
  </si>
  <si>
    <t>21-45-101446077</t>
  </si>
  <si>
    <t xml:space="preserve">NATHALIA BLANCO MORA </t>
  </si>
  <si>
    <t>https://community.secop.gov.co/Public/Tendering/ContractNoticePhases/View?PPI=CO1.PPI.31956320&amp;isFromPublicArea=True&amp;isModal=False</t>
  </si>
  <si>
    <t>PRESTAR SERVICIOS PROFESIONALES PARA LA GESTION ADMINISTRATIVA EN EL MARCO DEL CONTRATO INTERADMINISTRATIVO N CI20240559 FONDECUN 24008, SUSCRITO ENTRE EL MUNICIPIO DE FUNZA Y EL FONDO DE DESARROLLO DE PROYECTOS DE CUNDINAMARCA FONDECUN.</t>
  </si>
  <si>
    <t>CESAR HERNANDO RUEDA GARCIA</t>
  </si>
  <si>
    <t>560-47-994000178876</t>
  </si>
  <si>
    <t>https://community.secop.gov.co/Public/Tendering/ContractNoticePhases/View?PPI=CO1.PPI.31942091&amp;isFromPublicArea=True&amp;isModal=False</t>
  </si>
  <si>
    <t>SERVICIO DE RENOVACION DE MEMBRESIA Y ANUALIDAD ANTE LACNIC DEL POOL DE DIRECCIONES IPV6 PREFIJO 48, A NOMBRE DEL FONDO DE DESARROLLO DE PROYECTOS DE CUNDINO APLICAMARCA  FONDECUN.</t>
  </si>
  <si>
    <t>TECHNOLOGICAL CORPORATE SERVICES SAS</t>
  </si>
  <si>
    <t xml:space="preserve">	21-47-101038669</t>
  </si>
  <si>
    <t>LIZ SANCHEZ</t>
  </si>
  <si>
    <t>https://community.secop.gov.co/Public/Tendering/ContractNoticePhases/View?PPI=CO1.PPI.31816962&amp;isFromPublicArea=True&amp;isModal=False</t>
  </si>
  <si>
    <t>PRESTACION DE SERVICIOS DE APOYO A LA GESTION PARA ACTIVIDADES ADMINISTRATIVAS, GESTION DOCUMENTAL Y LIQUIDACIONES A CARGO DE LA SUBGERENCIA TECNICA DEL FONDO DE DESARROLLO DE PROYECTOS DE CUNDINO APLICAMARCA  FONDECUN.</t>
  </si>
  <si>
    <t>360-47-994000031665</t>
  </si>
  <si>
    <t>https://community.secop.gov.co/Public/Tendering/ContractNoticePhases/View?PPI=CO1.PPI.31962371&amp;isFromPublicArea=True&amp;isModal=False</t>
  </si>
  <si>
    <t>PRESTAR SERVICIOS PROFESIONALES DE ASESORIA JURIDICA ESPECIALIZADA AL FONDO DE DESARROLLO DE PROYECTOS DE CUNDINAMARCA  FONDECUN.</t>
  </si>
  <si>
    <t>360-47-994000031666</t>
  </si>
  <si>
    <t>https://community.secop.gov.co/Public/Tendering/ContractNoticePhases/View?PPI=CO1.PPI.31965439&amp;isFromPublicArea=True&amp;isModal=False</t>
  </si>
  <si>
    <t xml:space="preserve">	21-47-101038620</t>
  </si>
  <si>
    <t>https://community.secop.gov.co/Public/Tendering/ContractNoticePhases/View?PPI=CO1.PPI.31990811&amp;isFromPublicArea=True&amp;isModal=False</t>
  </si>
  <si>
    <t>PRESTACION DE SERVICIOS DE PUBLICIDAD POR MEDIO DE LA IMPRESION DE LA GUIA DE AVISTAMIENTO DE AVES DE CUNDINAMARCA, EN EL MARCO DEL CONTRATO INTERADMINISTRATIVO NO. 0192024 SUSCRITO ENTRE EL INSTITUTO DEPARTAMENTAL DE CULTURA Y TURISMO DE CUNDINAMARCA  IDECUT Y EL FONDO DE PROYECTOS DE CUNDINAMARCA  FONDECUN.</t>
  </si>
  <si>
    <t>IMPREFACIL SAS</t>
  </si>
  <si>
    <t>560-47-994000178976</t>
  </si>
  <si>
    <t>https://community.secop.gov.co/Public/Tendering/ContractNoticePhases/View?PPI=CO1.PPI.32021976&amp;isFromPublicArea=True&amp;isModal=False</t>
  </si>
  <si>
    <t>PRESTACION DE SERVICIOS DE APOYO TECNICO PARA LA REALIZACION DE LEVANTAMIENTOS TOPOGRAFICOS PARA REDES DE ALCANTARILLADO RURAL EN EL MARCO DEL PROGRAMA ALCANTARILLADO AL CAMPO 2023 EN EJECUCION DEL CONTRATO NO.  EPCCI4512023 FONDECUN 23017, SUSCRITO ENTRE EMPRESAS PUBLICAS DE CUNDINO APLICAMARCA S.A. E.S.P. Y EL FONDO DE DESARROLLO DE PROYECTOS DE CUNDINO APLICAMARCA FONDECUN.</t>
  </si>
  <si>
    <t>JOSE DANIEL GUERRERO CADENO APLICA</t>
  </si>
  <si>
    <t>https://community.secop.gov.co/Public/Tendering/ContractNoticePhases/View?PPI=CO1.PPI.32247466&amp;isFromPublicArea=True&amp;isModal=False</t>
  </si>
  <si>
    <t>PRESTACION DE SERVICIOS DE APOYO A LA GESTION ADMINISTRATIVA PROPIA DE LA OFICINA ASESORA JURIDICA DEL FONDO DE DESARROLLO DE PROYECTOS DE CUNDINAMARCA FONDECUN</t>
  </si>
  <si>
    <t xml:space="preserve">	360-47-994000031700</t>
  </si>
  <si>
    <t>https://community.secop.gov.co/Public/Tendering/ContractNoticePhases/View?PPI=CO1.PPI.32018596&amp;isFromPublicArea=True&amp;isModal=False</t>
  </si>
  <si>
    <t>SUMINISTRO DE TÍQUETES AÉREOS EN EL MARCO DE LA EJECUCIÓN
DEL CONVENIO MARCO 926 (FONDECÚN 22-031), Y SU CONTRATO
DERIVADO 1543 DE 2023, (FONDECÚN 23-021), SUSCRITO ENTRE LA
CONTRALORÍA GENERAL DE LA REPÚBLICA Y EL FONDO DE
DESARROLLO DE PROYECTOS DE CUNDINAMARCA- FONDECÚN</t>
  </si>
  <si>
    <t xml:space="preserve">VIAJES TOUR DE COLOMBIA S.A.S </t>
  </si>
  <si>
    <t>NB-100324855</t>
  </si>
  <si>
    <t>https://community.secop.gov.co/Public/Tendering/ContractNoticePhases/View?PPI=CO1.PPI.32080686&amp;isFromPublicArea=True&amp;isModal=False</t>
  </si>
  <si>
    <t>PRESTACION DE SERVICIOS DE APOYO A LA GESTION PARA ACTIVIDADES ADMINISTRATIVAS, GESTION DOCUMENTAL Y LIQUIDACIONES A CARGO DE LA SUBGERENCIA TENICA DEL FONDO DE DESARROLLO DE PROYECTOS DE CUNDINAMARCA  FONDECUN.</t>
  </si>
  <si>
    <t xml:space="preserve">	360-47-994000031726</t>
  </si>
  <si>
    <t>https://community.secop.gov.co/Public/Tendering/ContractNoticePhases/View?PPI=CO1.PPI.32063173&amp;isFromPublicArea=True&amp;isModal=False</t>
  </si>
  <si>
    <t>PRESTACION DE SERVICIOS DE APOYO A LA GESTION ADMINISTRATIVA DEL PROGRAMA ALCANTARILLADO AL CAMPO EN EL MARCO DE LA EJECUCION DEL CONTRATO INTERADMINISTRATIVO N EPCCI451 DE 2023 FONDECUN 23017, SUSCRITO ENTRE EMPRESAS PUBLICAS DE CUNDINO APLICAMARCA S.A E.S.P Y EL FONDO DE DESARROLLO DE PROYECTOS DE CUNDINO APLICAMARCA FONDECUN</t>
  </si>
  <si>
    <t>JAIRO ANDRES RODRIGUEZ RAMIREZ</t>
  </si>
  <si>
    <t>360 47 994000031718</t>
  </si>
  <si>
    <t>https://community.secop.gov.co/Public/Tendering/ContractNoticePhases/View?PPI=CO1.PPI.32277266&amp;isFromPublicArea=True&amp;isModal=False</t>
  </si>
  <si>
    <t>PRESTACION DE SERVICIOS DE APOYO A LA GESTION OPERATIVA Y DOCUMENTAL DENTRO DE LA EJECUCION DEL PROGRAMA ALCANTARILLADO AL CAMPO, SUSCRITO ENTRE EMPRESAS PUBLICAS DE CUNDINO APLICAMARCA Y EL FONDO DE DESARROLLO DE PROYECTOS DE CUNDINO APLICAMARCA FONDECUN.</t>
  </si>
  <si>
    <t>KAREN LORENO APLICA ORDOÑEZ TRIANO APLICA</t>
  </si>
  <si>
    <t>360-47-994000031717</t>
  </si>
  <si>
    <t>https://community.secop.gov.co/Public/Tendering/ContractNoticePhases/View?PPI=CO1.PPI.32280560&amp;isFromPublicArea=True&amp;isModal=False</t>
  </si>
  <si>
    <t>AMPARO MONZON RODRIGUEZ</t>
  </si>
  <si>
    <t>360 47 994000031719</t>
  </si>
  <si>
    <t>https://community.secop.gov.co/Public/Tendering/ContractNoticePhases/View?PPI=CO1.PPI.32279527&amp;isFromPublicArea=True&amp;isModal=False</t>
  </si>
  <si>
    <t>PRESTACION DE SERVICIOS DE APOYO A LA GESTION ADMINISTRATIVA DEL PROGRAMA ALCANTARILLADO AL CAMPO EN EL MARCO DE LA EJECUCION DEL CONTRATO INTERADMINISTRATIVO N EPCCI451 DE 2023 FONDECUN  23017, SUSCRITO ENTRE EMPRESAS PUBLICAS DE CUNDINO APLICAMARCA S.A E.S. P Y EL FONDO DE DESARROLLO DE PROYECTOS DE CUNDINO APLICAMARCA FONDECUN.</t>
  </si>
  <si>
    <t>WILLIAM FELIPE GALEANO CASAS</t>
  </si>
  <si>
    <t>360 47 994000031721</t>
  </si>
  <si>
    <t>https://community.secop.gov.co/Public/Tendering/ContractNoticePhases/View?PPI=CO1.PPI.32281447&amp;isFromPublicArea=True&amp;isModal=False</t>
  </si>
  <si>
    <t>PRESTACION DE SERVICIOS PARA LA CONSTRUCCIN DE UNA HERRAMIENTA TECNOLOGICA QUE PERMITA LA SOCIALIZACION DE LOS RESULTADOS OBTENIDOS MEDIANTE LA APLICACION DE LA BATERIA DE INDICADORES EN EL PROCESO DE PAGOS POR SERVICIOS AMBIENTALES EN EL MARCO DEL CONTRATO INTERADMINISTRATIVO SACDCT234 2023 FONDECUN 23009.</t>
  </si>
  <si>
    <t>CLINICAL DATA SAS</t>
  </si>
  <si>
    <t>21-47-101038787</t>
  </si>
  <si>
    <t>https://community.secop.gov.co/Public/Tendering/ContractNoticePhases/View?PPI=CO1.PPI.32146437&amp;isFromPublicArea=True&amp;isModal=False</t>
  </si>
  <si>
    <t>PRESTACION DE SERVICIOS PARA LA SELECCION Y CONTRATACION  DEL PERSONAL DEL PROYECTO DENOMINADO  FUNZA MOVILIDAD INTELIGENTE EN EL MARCO  DE LA EJECUCION DEL CONTRATO INTERADMINISTRATIVO NO. CI20240559 DE 2024 FONDECUN 24 008  SUSCRITO ENTRE EL MUNICIPIO DE FUNZA Y EL FONDO DE DESARROLLO DE PROYECTOS DE  CUNDINAMARCA FONDECUN.</t>
  </si>
  <si>
    <t>SOLUCIONES INMEDIATAS S.A</t>
  </si>
  <si>
    <t>21-45-101447225</t>
  </si>
  <si>
    <t>https://community.secop.gov.co/Public/Tendering/ContractNoticePhases/View?PPI=CO1.PPI.32345406&amp;isFromPublicArea=True&amp;isModal=False</t>
  </si>
  <si>
    <t>PRESTACIÓN DE SERVICIOS DE APOYO A LA GESTIÓN PARA LOS PROCESOS ADMINISTRATIVOS Y DE GESTIÓN DOCUMENTAL Y PROPIOS DE LA OFICINA  ASESORA JURÍDICA DEL FONDO DE DESARROLLO DE PROYECTOS DE CUNDINAMARCA FONDECUN</t>
  </si>
  <si>
    <t xml:space="preserve">	360 47 994000031757</t>
  </si>
  <si>
    <t>https://community.secop.gov.co/Public/Tendering/ContractNoticePhases/View?PPI=CO1.PPI.32223289&amp;isFromPublicArea=True&amp;isModal=False</t>
  </si>
  <si>
    <t>560-47-994000179391</t>
  </si>
  <si>
    <t>https://community.secop.gov.co/Public/Tendering/ContractNoticePhases/View?PPI=CO1.PPI.32307019&amp;isFromPublicArea=True&amp;isModal=False</t>
  </si>
  <si>
    <t>PRESTACIÓN DE SERVICIOS DE APOYO A LA GESTIÓN PARA ACTIVIDADES ADMINISTRATIVAS, GESTIÓN DOCUMENTAL Y LIQUIDACIONES A CARGO DE LA SUBGERENCIA TÉCNICA DEL FONDO DE DESARROLLO DE PROYECTOS DE CUNDINAMARCA-FONDECÚN.</t>
  </si>
  <si>
    <t>DIANA MARITZA BERNAL MAHECHA</t>
  </si>
  <si>
    <t xml:space="preserve">	560-47-994000179464</t>
  </si>
  <si>
    <t>https://community.secop.gov.co/Public/Tendering/ContractNoticePhases/View?PPI=CO1.PPI.32248179&amp;isFromPublicArea=True&amp;isModal=False</t>
  </si>
  <si>
    <t>CONVENIO INTERADMINISTRATIVO PARA AUNO APLICAR ESFUERZOS PARA EL FORTALECIMIENTO FINO APLICANCIERO, TÉCNICO Y SOCIAL DEL PRESTADOR DE ALCANTARILLADO RURAL EMPRESA DE SERVICIOS PÚBLICOS DE TENO APLICA S.A.  E.S.P. DEL MUNICIPIO DE TENO APLICA CUNDINO APLICAMARCA.; EN EL MARCO DEL CONTRATO INTERADMINISTRATIVO EPC-CI-451 DE 2023 (FONDECUN 23-017) SUSCRITO ENTRE EMPRESAS PÚBLICAS DE CUNDINO APLICAMARCA S.A E.S.P. Y EL FONDO DE DESARROLLO DE PROYECTOS DE CUNDINO APLICAMARCA  FONDECÚN</t>
  </si>
  <si>
    <t>EMPRESA DE SERVICIOS PUBLICOS DE TENO APLICA SA E.S.P</t>
  </si>
  <si>
    <t>360 47 994000031765</t>
  </si>
  <si>
    <t>https://community.secop.gov.co/Public/Tendering/ContractNoticePhases/View?PPI=CO1.PPI.32403510&amp;isFromPublicArea=True&amp;isModal=False</t>
  </si>
  <si>
    <t>PRESTACIÓN DE SERVICIOS DE APOYO A LA GESTIÓN TÉCNICA Y ADMINISTRATIVA DEL PROGRAMA ALCANTARILLADO AL CAMPO EN EL MARCO DE LA EJECUCIÓN DEL CONTRATO INTERADMINISTRATIVO N° EPC-CI-451 DE 2023 (FONDECUN 23-017), SUSCRITO ENTRE EMPRESAS PÚBLICAS DE CUNDINO APLICAMARCA S.A E.S.P Y EL FONDO DE DESARROLLO DE PROYECTOS DE CUNDINO APLICAMARCA - FONDECUN.</t>
  </si>
  <si>
    <t>MARIA CAMILA BASTO CARABALLO</t>
  </si>
  <si>
    <t>https://community.secop.gov.co/Public/Tendering/ContractNoticePhases/View?PPI=CO1.PPI.32405834&amp;isFromPublicArea=True&amp;isModal=False</t>
  </si>
  <si>
    <t>ADRIANA GISETH RAMIREZ MENDEZ</t>
  </si>
  <si>
    <t xml:space="preserve">	560 47 994000179450</t>
  </si>
  <si>
    <t>https://community.secop.gov.co/Public/Tendering/ContractNoticePhases/View?PPI=CO1.PPI.32255697&amp;isFromPublicArea=True&amp;isModal=False</t>
  </si>
  <si>
    <t>SUMINISTRO DE ELEMENTOS DE DOTACION Y MATERIAL LOGISTICO PARA EL GRUPO DE GESTORES DE MOVILIDAD EN EL MARCO DE LA EJECUCION DEL CONTRATO INTERADMINISTRATIVO No. CI20240559 (FONDECÚN 24-008), SUSCRITO ENTRE EL MUNICIPIO DE FUNZA Y EL FONDO DE DESARROLLO DE PROYECTOS DE CUNDINAMARCA  FONDECÚN.</t>
  </si>
  <si>
    <t>INGENIERIA Y SERVICIOS AA S.A.S.</t>
  </si>
  <si>
    <t>14-47-101033791</t>
  </si>
  <si>
    <t>https://community.secop.gov.co/Public/Tendering/ContractNoticePhases/View?PPI=CO1.PPI.32546959&amp;isFromPublicArea=True&amp;isModal=False</t>
  </si>
  <si>
    <t>PRESTACIÓN DE SERVICIOS PROFESIONALES PARA LA ESTRUCTURACIÓN, EVALUACIÓN, EJECUCIÓN Y SEGUIMIENTO DE PROYECTOS DEL FONDO DE DESARROLLO DE PROYECTOS DE CUNDINAMARCA - FONDECÚN</t>
  </si>
  <si>
    <t>WILLSON BALLESTEROS DUARTE</t>
  </si>
  <si>
    <t xml:space="preserve">	560 47 994000179589</t>
  </si>
  <si>
    <t>CAMILO AVELLANEDA</t>
  </si>
  <si>
    <t>https://community.secop.gov.co/Public/Tendering/ContractNoticePhases/View?PPI=CO1.PPI.32300731&amp;isFromPublicArea=True&amp;isModal=False</t>
  </si>
  <si>
    <t>PRESTACION DE SERVICIOS PROFESIONALES COMO ABOGADO EN EL MARCO DEL CONTRATO INTERADMINISTRATIVO NO.DCC.DGR.CTOINTER-109-2023 (FONDECUN23-020), SUSCRITO ENTRE DEFENSA CIVIL COLOMBIANA -Y EL FONDO DE DESARROLLO DE PROYECTOS DE CUNDINAMARCA- FONDECUN</t>
  </si>
  <si>
    <t>360-47-994000031785</t>
  </si>
  <si>
    <t>NICOLE TOVAR</t>
  </si>
  <si>
    <t>https://community.secop.gov.co/Public/Tendering/ContractNoticePhases/View?PPI=CO1.PPI.32375097&amp;isFromPublicArea=True&amp;isModal=False</t>
  </si>
  <si>
    <t>REALIZAR EL MANTENIMIENTO CORRECTIVO Y PREVENTIVO, ASI COMO LAS ADECUACIONES ELECTRICAS NECESARIAS PARA EL RESTABLECIMIENTO DEL SISTEMA DE ALUMBRADO URBANO DEL MUNICIPIO DE SOACHA EN EL MARCO DEL CONTRATO INTERADMINISTRATIVO Nº 0362 DE 2024 ( FONDECUN Nº 24-005) , SUSCRITO ENTRE LA ALCALDIA MUNICIPA DE SOACHA Y EL FONDO DE DESARROLLO DE PROYECTOS DE CUNDINO APLICAMARCA- FONDECUN.</t>
  </si>
  <si>
    <t>https://community.secop.gov.co/Public/Tendering/ContractNoticePhases/View?PPI=CO1.PPI.31705567&amp;isFromPublicArea=True&amp;isModal=False</t>
  </si>
  <si>
    <t>REALIZAR LA INTERVENTORÍA ADMINISTRATIVA, TÉCNICA, FINO APLICANCIERA Y JURÍDICA A LOS CONTRATOS DERIVADOS  DEL CONTRATO INTERADMINISTRATIVO 0362 DE 2024 (FONDECÚN 24-005), SUSCRITO ENTRE LA ALCALDÍA MUNICIPAL  DE SOACHA Y EL FONDO DE DESARROLLO DE PROYECTOS DE CUNDINO APLICAMARCA · FONDECÚN.</t>
  </si>
  <si>
    <t>SOLUCIONES EMPRESARIALES INTEGRALES SAS</t>
  </si>
  <si>
    <t>NB-100326786</t>
  </si>
  <si>
    <t>https://community.secop.gov.co/Public/Tendering/ContractNoticePhases/View?PPI=CO1.PPI.31755502&amp;isFromPublicArea=True&amp;isModal=False</t>
  </si>
  <si>
    <t>PRESTACIÓN DE SERVICIOS PROFESIONALES PARA LA GERENCIA Y/O SUPERVISIÓN DE CONTRATOS INTERADMINISTRATIVOS SUSCRITOS POR EL FONDO DE DESARROLLO DE PROYECTOS DE CUNDINAMARCA  FONDECÚN CON DIFERENTES ENTIDADES</t>
  </si>
  <si>
    <t>HOLMAN ENRIQUE TRIVIÑO BARRAGAN</t>
  </si>
  <si>
    <t>560 -47-994000179660</t>
  </si>
  <si>
    <t>https://community.secop.gov.co/Public/Tendering/ContractNoticePhases/View?PPI=CO1.PPI.32405061&amp;isFromPublicArea=True&amp;isModal=False</t>
  </si>
  <si>
    <t>PRESTACIÓN DE SERVICIOS DE APOYO A LA GESTIÓN PARA LAS ACTIVIDADES ADMINISTRATISTAS, GESTIÓN DOCUMENTAL Y LIQUIDACIONES A CARGO DE LA SUBGERENCIA TÉCNICA DEL FONDO DE DESARROLLO DE PROYECTOS DE CUNDINAMARCA  FONDECUN</t>
  </si>
  <si>
    <t>JULY JOHANA CASTIBLANCO RAMIREZ</t>
  </si>
  <si>
    <t>560-47-994000179662</t>
  </si>
  <si>
    <t>https://community.secop.gov.co/Public/Tendering/ContractNoticePhases/View?PPI=CO1.PPI.32402718&amp;isFromPublicArea=True&amp;isModal=False</t>
  </si>
  <si>
    <t>PRESTAR LOS SERVICIOS DE FORMACIÓN PEDAGÓGICA A LOS DIRECTIVOS DOCENTES, DOCENTES  ORIENTADORES Y DOCENTES DE AULA DE LAS INSTITUCIONES EDUCATIVAS FOCALIZADAS, PARA PROFUNDIZAR EN LOS SABERES DE LA NEUROCIENCIA EDUCATIVA EN EL MARCO DEL CONTRATO INTERADMINISTRATIVO No. CDCTI 116 DE 2024 (FONDECÚN 24-007), SUSCRITO ENTRE LA SECRETARÍA DE EDUCACIÓN DE CUNDINAMARCA Y EL FONDO DE DESARROLLO DE PROYECTOS DE CUNDINAMARCA  FONDECÚN</t>
  </si>
  <si>
    <t>UNIVERSIDAD DE LA SABANA</t>
  </si>
  <si>
    <t>https://community.secop.gov.co/Public/Tendering/ContractNoticePhases/View?PPI=CO1.PPI.32536634&amp;isFromPublicArea=True&amp;isModal=False</t>
  </si>
  <si>
    <t>PRESTACIÓN DE SERVICIOS PROFESIONALES DE ASESORÍA A LA GERENCIA GENERAL DEL FONDO DE DESARROLLO DE PROYECTOS DE CUNDINAMARCA FONDECUN, PARA BRINDAR ACOMPAÑAMIENTO EN LOS PROCESOS Y PROCEDIMIENTOS RELACIONADOS CON LA GESTIÓN ADMINISTRATIVA, PRESUPUESTAL Y FINANCIERA DE LA ENTIDAD</t>
  </si>
  <si>
    <t>MARIO HUMBERTO MARTINEZ PEÑA</t>
  </si>
  <si>
    <t>560-47-994000179762</t>
  </si>
  <si>
    <t>https://community.secop.gov.co/Public/Tendering/ContractNoticePhases/View?PPI=CO1.PPI.32471862&amp;isFromPublicArea=True&amp;isModal=False</t>
  </si>
  <si>
    <t>PRESTACIÓN DE SERVICIOS PROFESIONALES COMO SUPERVISOR DE CONTRATOS EN LA EJECUCIÓN DEL CONVENIO MARCO INTERADMINISTRATIVO 926 (FONDECÚN 23-021), Y SUS CONTRATOS INTERADMINISTRATIVOS DERIVADOS, SUSCRITOS ENTRE LA CONTRALORÍA GENERAL DE LA REPÚBLICA Y EL FONDO DE DESARROLLO DE PROYECTOS DE CUNDINAMARCA - FONDECÚN.</t>
  </si>
  <si>
    <t>NICOLAS FERNANDO GARCIA CRISTANCHO</t>
  </si>
  <si>
    <t>14-47-101034002</t>
  </si>
  <si>
    <t>https://community.secop.gov.co/Public/Tendering/ContractNoticePhases/View?PPI=CO1.PPI.32520805&amp;isFromPublicArea=True&amp;isModal=False</t>
  </si>
  <si>
    <t>360-47-994000031832</t>
  </si>
  <si>
    <t>https://community.secop.gov.co/Public/Tendering/ContractNoticePhases/View?PPI=CO1.PPI.32522415&amp;isFromPublicArea=True&amp;isModal=False</t>
  </si>
  <si>
    <t>PRESTAR SERVICIOS DE FORMACIÓN A LOS DIRECTIVOS DOCENTES PARA BRINDAR ESTRATEGIAS Y HERRAMIENTAS PARA LA GESTIÓN ADMNISTRATIVA DE LAS INSTITUCIONES EDUCATIVAS FOCALIZADAS EN EL MARCO DEL CONTRATO INTERADMINISTRATIVO No. CDCTI 116 DE 2024 (FONDECÚN 24-007), SUSCRITO ENTRE LA SECRETARÍA DE EDUCACIÓN DE CUNDINAMARCA Y EL FONDO DE DESARROLLO DE PROYECTOS DE CUNDINAMARCA  FONDECÚN</t>
  </si>
  <si>
    <t>ZENDERO SA</t>
  </si>
  <si>
    <t>NB-100328093</t>
  </si>
  <si>
    <t>https://community.secop.gov.co/Public/Tendering/ContractNoticePhases/View?PPI=CO1.PPI.32556419&amp;isFromPublicArea=True&amp;isModal=False</t>
  </si>
  <si>
    <t>PRESTACIÓN DE SERVICIOS DE APOYO A LA GESTIÓN EN EL MARCO DEL CONTRATO INTERADMINISTRATIVO DCC-DGR.CTO-INTER-109-2023 (FONDECÜN 23-020), SUSCRITO ENTRE LA DEFENSA CIVIL COLOMBIANA Y EL FONDO DE DESARROLLO DE PROYECTOS DE CUNDINAMARCA- FONDECÚN</t>
  </si>
  <si>
    <t>JULIAN CAMILO GIRALDO COLMENARES</t>
  </si>
  <si>
    <t>33-45-101127992</t>
  </si>
  <si>
    <t>https://community.secop.gov.co/Public/Tendering/ContractNoticePhases/View?PPI=CO1.PPI.32607812&amp;isFromPublicArea=True&amp;isModal=False</t>
  </si>
  <si>
    <t>REALIZAR LA INTERVENTORIA ADMINISTRATIVA, TÉCNICA, FINANCIERA Y JURIDICA A LOS CONTRATOS DERIVADOS DEL CONTRATO INTERADMINISTRATIVO 1075 DE 2022 (FONDECUN 22-037) SUSCRITO ENTRE LA CONTRALORIA GENERAL REPUBLICA -CGR Y EL FONDO DE DESARROLLO DE PROYECTOS DE CUNDINAMARCA -FONDECUN</t>
  </si>
  <si>
    <t>CONSORCIO ALIANZA TOTALL</t>
  </si>
  <si>
    <t>33-45-101128085</t>
  </si>
  <si>
    <t>https://community.secop.gov.co/Public/Tendering/ContractNoticePhases/View?PPI=CO1.PPI.31661387&amp;isFromPublicArea=True&amp;isModal=False</t>
  </si>
  <si>
    <t>REALIZAR LOS ESTUDIOS DE DIAGNÓSTICO E IMPLEMENTACIÓN DEL PROYECTO DE ACTUALIZACIÓN, AJUSTE Y REDISEÑO DE LA ESTRUCTURA ADMINISTRATIVA DEL SECTOR CENTRAL DE LA ADMINISTRACIÓN DEL DEPARTAMENTO DE CUNDINAMARCA, EN EL MARCO DEL CONTRATO INTERADMINISTRATIVO SFP-CDCTI-008-2024, SUSCRITO ENTRE EL DEPARTAMENTO DE CUNDINAMARCA - SECRETARÍA DE FUNCIÓN PÚBLICA Y EL FONDO DE DESARROLLO DE PROYECTOS DE CUNDINAMARCA  FONDECÚN.</t>
  </si>
  <si>
    <t>FUNDACION DE ESTUDIOS PARA EL DESARROLO DE LA PARTICIPACION Y LA INTEGRACION POLITICA Y SOCIAL EN COLOMBIA  CREAMOS COLOMBIA</t>
  </si>
  <si>
    <t>11-45-101145072</t>
  </si>
  <si>
    <t>https://community.secop.gov.co/Public/Tendering/ContractNoticePhases/View?PPI=CO1.PPI.32154762&amp;isFromPublicArea=True&amp;isModal=False</t>
  </si>
  <si>
    <t>PRESTAR LOS SERVICIOS DE FORMACIÓN EN COMPETENCIAS SOCIOEMOCIONALES A LOS DIRECTIVOS DOCENTES, DOCENTES ORIENTADORES Y DOCENTES DE AULA DE LAS INSTITUCIONES EDUCATIVAS FOCALIZADAS, EN EL MARCO DEL CONTRATO INTERADMINISTRATIVO No. CDCTI 116 DE 2024 (FONDECÚN 24-007), SUSCRITO ENTRE LA SECRETARÍA DE EDUCACIÓN DE CUNDINAMARCA Y EL FONDO DE DESARROLLO DE PROYECTOS DE CUNDINAMARCA  FONDECÚN</t>
  </si>
  <si>
    <t>BIOGERENCIA SAS</t>
  </si>
  <si>
    <t>21-45-101449084</t>
  </si>
  <si>
    <t>https://community.secop.gov.co/Public/Tendering/ContractNoticePhases/View?PPI=CO1.PPI.32680089&amp;isFromPublicArea=True&amp;isModal=False</t>
  </si>
  <si>
    <t>PRESTACIÓN DE SERVICIOS PROFESIONALES PARA LA GERENCIA Y/O SUPERVISIÓN DE CONTRATOS INTERADMINISTRATIVOS SUSCRITOS POR EL FONDO DE DESARROLLO DE PROYECTOS DE CUNDINAMARCA - FONDECÚN CON DIFERENTES ENTIDADES.</t>
  </si>
  <si>
    <t>560-47-994000179889-0</t>
  </si>
  <si>
    <t>https://community.secop.gov.co/Public/Tendering/ContractNoticePhases/View?PPI=CO1.PPI.32559973&amp;isFromPublicArea=True&amp;isModal=False</t>
  </si>
  <si>
    <t>SERVICIO DE CONECTIVIDAD A INTERNET PARA EL FONDO DE DESARROLLO DE PROYECTOS DE CUNDINAMARCA</t>
  </si>
  <si>
    <t>ETB ESP</t>
  </si>
  <si>
    <t>875 47 994000011654</t>
  </si>
  <si>
    <t>https://community.secop.gov.co/Public/Tendering/ContractNoticePhases/View?PPI=CO1.PPI.32269090&amp;isFromPublicArea=True&amp;isModal=False</t>
  </si>
  <si>
    <t>CONSORCIO INTER BOLIVAR</t>
  </si>
  <si>
    <t>ALBERTO AUGUSTO RODRIGUEZ ORTIZ</t>
  </si>
  <si>
    <t>360-47-994000031883</t>
  </si>
  <si>
    <t>https://community.secop.gov.co/Public/Tendering/ContractNoticePhases/View?PPI=CO1.PPI.32618353&amp;isFromPublicArea=True&amp;isModal=False</t>
  </si>
  <si>
    <t>PRESTACIÓN DE SERVICIOS PROFESIONALES COMO ABOGADO (A)  DEL FONDO DE DESARROLLO DE PROYECTOS DE CUNDINAMARCA - FONDECUN</t>
  </si>
  <si>
    <t xml:space="preserve">	360-47-994000031884</t>
  </si>
  <si>
    <t>https://community.secop.gov.co/Public/Tendering/ContractNoticePhases/View?PPI=CO1.PPI.32629739&amp;isFromPublicArea=True&amp;isModal=False</t>
  </si>
  <si>
    <t>PRESTACIÓN DE SERVICIOS LOGÍSTICOS PARA LA IMPLEMENTACIÓN DE ESCENARIOS DE MERCADOS CAMPESINOS, EN EL MARCO DEL CONTRATO INTERADMINISTRATIVO TRIPARTITA N° SDSI-CDCTI-183-2022/ACIDC-CDCTI-190-2022 (FONDECUN 22- 011), SUSCRITO ENTRE LA  AGENCIA DE COMERCIALIZACIÓN E INNOVACIÓN PARA EL DESARROLLO DE CUNDINAMARCA, LA SECRETARIA DE DESARROLLO E INCLUSIÓN SOCIAL DE CUNDINAMARCA Y EL FONDO DE DESARROLLO DE PROYECTOS DE CUNDINAMARCA - FONDECÚN</t>
  </si>
  <si>
    <t>https://community.secop.gov.co/Public/Tendering/ContractNoticePhases/View?PPI=CO1.PPI.32769922&amp;isFromPublicArea=True&amp;isModal=False</t>
  </si>
  <si>
    <t>ARRENDAMIENTO DEL ESPACIO FÍSICO DEL PISO 21 (OFICINA 21-01), EN EL EDIFICIO CENTRO INTERNACIONAL ANTES EDIFICIO BAVARIA DAVIVIENDA TORRE A, UBICADO EN LA AVENIDA CARRERA 10 No. 28 49, PARA EL FUNCIONAMIENTO DE LAS OFICINAS DE LA SEDE PRINCIPAL DEL FONDO DE DESARROLLO DE PROYECTOS DE CUNDINAMARCA - FONDECUN</t>
  </si>
  <si>
    <t>BERNAL PIRAQUIVE LTDA</t>
  </si>
  <si>
    <t>https://community.secop.gov.co/Public/Tendering/ContractNoticePhases/View?PPI=CO1.PPI.32712870&amp;isFromPublicArea=True&amp;isModal=False</t>
  </si>
  <si>
    <t>PRESTACIÓN DE SERVICIOS PROFESIONALES COMO ABOGADO ESPECIALIZADO PARA LA REALIZACIÓN DE ACTIVIDADES JURÍDICAS A CARGO DE LA SUBGERENCIA TÉCNICA DEL FONDO DE DESARROLLO DE PROYECTOS DE CUNDINAMARCA - FONDECÚN.</t>
  </si>
  <si>
    <t xml:space="preserve">	360-47-994000031930</t>
  </si>
  <si>
    <t>https://community.secop.gov.co/Public/Tendering/ContractNoticePhases/View?PPI=CO1.PPI.32718007&amp;isFromPublicArea=True&amp;isModal=False</t>
  </si>
  <si>
    <t>PRESTAR SERVICIOS DE REVISIÓN Y ANÁLISIS SOBRE EL DESARROLLO DE LAS OPERACIONES Y RESULTADOS DE LOS PROYECTOS EJECUTADOS DENTRO DEL PROGRAMA DE MEJORAMIENTO DE LA CALIDAD EDUCATIVA IMPLEMENTADO EN LAS INSTITUCIONES EDUCATIVAS OFICIALES FOCALIZADAS DEL DEPARTAMENTO DE CUNDINAMARCA DESDE EL AÑO 2021 HASTA EL 2024, EN EL MARCO DEL CONTRATO INTERADMINISTRATIVO CDCTI-116-2024 (FONDECUN 24-007)</t>
  </si>
  <si>
    <t>TEKNIDATA CONSULTORES S.A.S. BIC</t>
  </si>
  <si>
    <t>380 47 994000144337</t>
  </si>
  <si>
    <t>https://community.secop.gov.co/Public/Tendering/ContractNoticePhases/View?PPI=CO1.PPI.32851329&amp;isFromPublicArea=True&amp;isModal=False</t>
  </si>
  <si>
    <t>PRESTACIÓN DE SERVICIOS PROFESIONALES PARA BRINDAR ACOMPAÑAMIENTO EN LOS PROCESOS Y PROCEDIMIENTOS RELACIONADOS CON LA GESTIÓN ADMINISTRATIVA, PRESUPUESTAL Y FINANCIERA DE LA SUBGERENCIA TÉNICA DEL FONDO DE DESARROLLO DE PROYECTOS DE CUNDINAMARCA FONDECUN.</t>
  </si>
  <si>
    <t>MUÑOZ CASTAÑO SANDRA JANETH</t>
  </si>
  <si>
    <t>11-44-101229384</t>
  </si>
  <si>
    <t>https://community.secop.gov.co/Public/Tendering/ContractNoticePhases/View?PPI=CO1.PPI.32813354&amp;isFromPublicArea=True&amp;isModal=False</t>
  </si>
  <si>
    <t>PRESTACIÓN DE SERVICIOS PROFESIONALES PARA LA GERENCIA Y/O APOYO A LA SUPERVISIÓN DE CONTRATOS INTERADMINISTRATIVOS SUSCRITOS POR EL FONDO DE DESARROLLO DE PROYECTOS DE CUNDINAMARCA - FONDECÚN Y DIFERENTES ENTIDADES</t>
  </si>
  <si>
    <t>CASTRO ESCORCIA ALBA ROCIO</t>
  </si>
  <si>
    <t>360 47 994000031965</t>
  </si>
  <si>
    <t>https://community.secop.gov.co/Public/Tendering/ContractNoticePhases/View?PPI=CO1.PPI.32851924&amp;isFromPublicArea=True&amp;isModal=False</t>
  </si>
  <si>
    <t>PRESTACION DE SERVICIOS PROFESIONALES PARA LA REALIZACIÓN DE LAS ACTIVIDADES DE APOYO Y SEGUIMIENTO AL COMPONENTE TECNICO EN EL MARCO DE LA EJECUCION DEL CONTRATO INTERADMINISTRATIVO EPC-CI-451 DE 2023 (FONDECUN23-017) SUSCRITO ENTRE EMPRESAS PUBLICAS DE CUNDINAMARCA S.A E.S.P. Y EL FONDO DE DESARROLLO DE PROYECTOS DE CUNDINAMARCA -FONDECUN</t>
  </si>
  <si>
    <t xml:space="preserve">LUGO BOLAÑOS ALBEIRO </t>
  </si>
  <si>
    <t>https://community.secop.gov.co/Public/Tendering/ContractNoticePhases/View?PPI=CO1.PPI.33021195&amp;isFromPublicArea=True&amp;isModal=False</t>
  </si>
  <si>
    <t>PRESTACIÓN DE SERVICIOS PROFESIONALES PARA LA REALIZACIÓN DE LAS ACTIVIDADES ADMINISTRATIVAS Y FINANCIERAS EN EL MARCO DE LA EJECUCION DEL CONTRATO INTERADMINISTRATIVO N° EPC-CI-451 DE 2023 (FONDECUN23-017) SUSCRITO ENTRE EMPRESAS PUBLICAS DE CUNDINAMARCA S.A. E.S.P Y EL FONDO DE DESARROLLO DE PROYECTOS DE CUNDINAMARCA - FONDECUN</t>
  </si>
  <si>
    <t>COBALEDA TINICO PAULA ANDREA</t>
  </si>
  <si>
    <t>360 47 994000031970</t>
  </si>
  <si>
    <t>https://community.secop.gov.co/Public/Tendering/ContractNoticePhases/View?PPI=CO1.PPI.33020693&amp;isFromPublicArea=True&amp;isModal=False</t>
  </si>
  <si>
    <t>PRESTACIÓN DE SERVICIOS DE APOYO EN LA CORDINACIÓN PARA EL DESARROLLO DEL COMPONENTE INSTITUCIONAL Y DE DIFUSIÓN EN EL MARCO DE LA EJECUCIÓN DEL CONTRATO INTERADMINISTRATIVO N° EPC-CI-451 DE 2023 (FONDECUN23-017)SUSCRITO ENTRE EMPRESAS PUBLICAS DE CUNDINAMARCA S.A E.S.P Y EL FONDO DE DESARROLLO DE PROYECTOS DE CUNDINAMARCA - FONDECUN</t>
  </si>
  <si>
    <t>OBREGOSO RODRIGUEZ JEIMY PAOLA</t>
  </si>
  <si>
    <t>360 47 994000031976</t>
  </si>
  <si>
    <t>https://community.secop.gov.co/Public/Tendering/ContractNoticePhases/View?PPI=CO1.PPI.33022427&amp;isFromPublicArea=True&amp;isModal=False</t>
  </si>
  <si>
    <t>PRESTACIÓN DE SERVICIOS PROFESIONALES COMO COORDINADOR DE LOS CONTRATOS SUSCRITOS POR EL FONDO  DE DESARROLLO DE PROYECTOS DE CUNDINAMARCA- FONDECÚN</t>
  </si>
  <si>
    <t>DIAZ MARTINEZ EDWARD HERNANDO</t>
  </si>
  <si>
    <t>560-47-994000180453</t>
  </si>
  <si>
    <t>https://community.secop.gov.co/Public/Tendering/ContractNoticePhases/View?PPI=CO1.PPI.32917572&amp;isFromPublicArea=True&amp;isModal=False</t>
  </si>
  <si>
    <t>PRESTACIÓN DE SERVICIOS PROFESIONALES PARA LA REALIZACIÓN DE LAS ACTIVIDADES ADMINISTRATIVAS Y TÉCNICAS A CARGO DE LA SUBGERENCIA TÉCNICA DEL FONDO DE DESARROLLO DE PROYECTOS DE CUNDINAMARCA -  FONDECÚN.</t>
  </si>
  <si>
    <t>TOVAR VEGA ELIAN ALEJANDRO</t>
  </si>
  <si>
    <t xml:space="preserve">	360-47-9940000032002</t>
  </si>
  <si>
    <t>https://community.secop.gov.co/Public/Tendering/ContractNoticePhases/View?PPI=CO1.PPI.32935701&amp;isFromPublicArea=True&amp;isModal=False</t>
  </si>
  <si>
    <t>PRESTACIÓN DE SERVICIOS DE APOYO A LA GESTIÓN PARA ACTIVIDADES ADMINISTRATIVAS Y JURÍDICAS A CARGO DE LA SUBGERENCIA TÉCNICA DEL FONDO DE DESARROLLO DE PROYECTOS DE CUNDINAMARCA - FONDECÚN.</t>
  </si>
  <si>
    <t>SANABRIA JARAMILLO JOHANNA PAOLA</t>
  </si>
  <si>
    <t>360-47-994000032006</t>
  </si>
  <si>
    <t>https://community.secop.gov.co/Public/Tendering/ContractNoticePhases/View?PPI=CO1.PPI.32935967&amp;isFromPublicArea=True&amp;isModal=False</t>
  </si>
  <si>
    <t>PRESTACIÓN DE SERVICIOS DE APOYO A LA GESTIÓN PARA LIDERAR LAS ACTIVIDADES DE GESTIÓN OPERATIVA Y DOCUMENTAL A CARGO DE LA SUBGERENCIA TÉCNICA DEL FONDO DE DESARROLLO DE PROYECTOS DE CUNDINAMARCA - FONDECÚN.</t>
  </si>
  <si>
    <t>FERREIRA  ANDRES JOAQUIN</t>
  </si>
  <si>
    <t>360-47-994000032012</t>
  </si>
  <si>
    <t>https://community.secop.gov.co/Public/Tendering/ContractNoticePhases/View?PPI=CO1.PPI.32937369&amp;isFromPublicArea=True&amp;isModal=False</t>
  </si>
  <si>
    <t>PRESTACIÓN DE SERVICIOS DE APOYO A LA GESTIÓN PARA LA REALIZACIÓN DE ACTIVIDADES DOCUMENTALES Y JURÍDICAS A CARGO DE LA SUBGERENCIA TÉCNICA DEL FONDO DE DESARROLLO DE PROYECTOS DE CUNDINAMARCA - FONDECÚN.</t>
  </si>
  <si>
    <t>RODRIGUEZ MORA MARTIN EMILIO</t>
  </si>
  <si>
    <t xml:space="preserve">	360-47-994000032007</t>
  </si>
  <si>
    <t>https://community.secop.gov.co/Public/Tendering/ContractNoticePhases/View?PPI=CO1.PPI.32942655&amp;isFromPublicArea=True&amp;isModal=False</t>
  </si>
  <si>
    <t>PRESTACIÓN DE SERVICIOS PROFESIONALES PARA LA REALIZACIÓN DE ACTIVIDADES ADMINISTRATIVAS Y FINANCIERAS A CARGO DE LA SUBGERENCIA TÉCNICA DEL FONDO DE DESARROLLO DE PROYECTOS DE CUNDINAMARCA - FONDECÚN.</t>
  </si>
  <si>
    <t xml:space="preserve">CAMACHO PAJARO ALFONSO </t>
  </si>
  <si>
    <t xml:space="preserve">	360-47-994000032009</t>
  </si>
  <si>
    <t>https://community.secop.gov.co/Public/Tendering/ContractNoticePhases/View?PPI=CO1.PPI.32936393&amp;isFromPublicArea=True&amp;isModal=False</t>
  </si>
  <si>
    <t>PRESTACIÓN DE SERVICIOS DE APOYO A LA GESTIÓN PARA LA REALIZACIÓN DE ACTIVIDADES OPERATIVAS Y DOCUMENTALES A CARGO DE LA SUBGERENCIA TÉCNICA DEL FONDO DE DESARROLLO DE PROYECTOS DE CUNDINAMARCA - FONDECÚN.</t>
  </si>
  <si>
    <t>ARIAS RAMIREZ ADRIANA LIZETH</t>
  </si>
  <si>
    <t xml:space="preserve">	360-47-994000032010</t>
  </si>
  <si>
    <t>https://community.secop.gov.co/Public/Tendering/ContractNoticePhases/View?PPI=CO1.PPI.32939348&amp;isFromPublicArea=True&amp;isModal=False</t>
  </si>
  <si>
    <t>PRESTAR LOS SERVICIOS DE IMPRESIÓN DE EJEMPLARES DEL PLAN DE DESARROLLO MUNICIPAL DE SOACHA 2024-2028, EN DESARROLLO DEL CONTRATO Nro. 0176 de 2024 (FONDECUN 2024-002) SUSCRITO ENTRE LA SECRETARIA DE PLANEACIÓN Y ORDENAMIENTO TERRITORIAL DE SOACHA Y FONDECUN.</t>
  </si>
  <si>
    <t>COMERCIALIZADORA PUBLINAUTICOS SAS</t>
  </si>
  <si>
    <t>14-40-101065918</t>
  </si>
  <si>
    <t>https://community.secop.gov.co/Public/Tendering/ContractNoticePhases/View?PPI=CO1.PPI.32996949&amp;isFromPublicArea=True&amp;isModal=False</t>
  </si>
  <si>
    <t>PRESTACIÓN DE SERVICIOS DE APOYO A LA GESTIÓN OPERATIVA Y DOCUMENTAL DEL PROGRAMA ALCANTARILLADO AL CAMPO, EN EL MARCO DE LA EJECUCIÓN DEL CONTRATO INTERADMINISTRATIVO N° EPC-CI-451 DE 2023 (FONDECUN 23-017), SUSCRITO ENTRE EMPRESAS PÚBLICAS DE CUNDINAMARCA S.A E.S.P Y EL FONDO DE DESARROLLO DE PROYECTOS DE CUNDINAMARCA - FONDECUN</t>
  </si>
  <si>
    <t>ORDOÑEZ TRIANA KAREN LORENA</t>
  </si>
  <si>
    <t>https://community.secop.gov.co/Public/Tendering/ContractNoticePhases/View?PPI=CO1.PPI.33021024&amp;isFromPublicArea=True&amp;isModal=False</t>
  </si>
  <si>
    <t>PRESTACIÓN DE SERVICIOS DE APOYO A LA GESTIÓN TÉCNICA Y ADMINISTRATIVA DEL PROGRAMA ALCANTARILLADO AL CAMPO EN EL MARCO DE LA EJECUCIÓN DEL CONTRATO INTERADMINISTRATIVO N° EPC-CI-451 DE 2023 (FONDECUN 23-017), SUSCRITO ENTRE EMPRESAS PÚBLICAS DE CUNDINAMARCA S.A E.S.P Y EL FONDO DE DESARROLLO DE PROYECTOS DE CUNDINAMARCA - FONDECUN.</t>
  </si>
  <si>
    <t>BASTO CARABALLO MARIA CAMILA</t>
  </si>
  <si>
    <t>https://community.secop.gov.co/Public/Tendering/ContractNoticePhases/View?PPI=CO1.PPI.33021045&amp;isFromPublicArea=True&amp;isModal=False</t>
  </si>
  <si>
    <t xml:space="preserve">FALTA POLIZA Y APROBACION DE POLIZAS DE LOS MODIFICATORIOS </t>
  </si>
  <si>
    <t>PRESTACIÓN DE SERVICIOS PROFESIONALES PARA REALIZAR ACTIVIDADES DE SEGUIMIENTO Y COORDINACIÓN DEL COMPONENTE TÉCNICO EN EL MARCO DEL PROGRAMA ALCANTARILLADO AL CAMPO 2023, EN EJECUCIÓN DEL CONTRATO INTERADMINISTRATIVO No. EPC-CI-451-2023 (FONDECUN 23-017), SUSCRITO ENTRE EMPRESAS PUBLICAS DE CUNDINAMARCA S.A. E.S.P. Y EL FONDO DE DESARROLLO DE PROYECTOS DE CUNDINAMARCA FONDECUN.</t>
  </si>
  <si>
    <t>CRUZ  PADILLA JAIDY  JOHANA</t>
  </si>
  <si>
    <t>https://community.secop.gov.co/Public/Tendering/ContractNoticePhases/View?PPI=CO1.PPI.33021087&amp;isFromPublicArea=True&amp;isModal=False</t>
  </si>
  <si>
    <t>PRESTACIÓN DE SERVICIOS PROFESIONALES PARA APOYAR LA REALIZACIÓN DE LAS ACTIVIDADES DE FORTALECIMIENTO SOCIAL ESTABLECIDAS EN EL MARCO DEL PROGRAMA ALCANTARILLADO AL CAMPO 2023, EN EJECUCIÓN DEL CONTRATO INTERADMINISTRATIVO No. EPC-CI-451-2023 (FONDECUN 23-017), SUSCRITO ENTRE EMPRESAS PÚBLICAS DE CUNDINAMARCA S.A E.S.P Y EL FONDO DE DESARROLLO DE PROYECTOS DE CUNDINAMARCA - FONDECÚN.</t>
  </si>
  <si>
    <t>BELLO QUINTERO JULY ANDREA</t>
  </si>
  <si>
    <t>360- 47- 994000032070</t>
  </si>
  <si>
    <t>JUAN CAMILO ROJAS</t>
  </si>
  <si>
    <t>https://community.secop.gov.co/Public/Tendering/ContractNoticePhases/View?PPI=CO1.PPI.33022462&amp;isFromPublicArea=True&amp;isModal=False</t>
  </si>
  <si>
    <t>ARRENDAMIENTO DE EQUIPOS DE COMUNICACIÓN, LICENCIAS CON SU RESPECTIVA PLATAFORMA DE MONITOREO E INTERCOMUNICACION SELF SECURITY PARA EL GRUPO DE GESTORES DE MOVILIDAD EN EL MARCO DE LA EJECUCION DEL CONTRATO INTERADMINISTRATIVO No. CI20240559 (FONDECÚN 24-008), SUSCRITO ENTRE EL MUNICIPIO DE FUNZA Y EL FONDO DE DESARROLLO DE PROYECTOS DE CUNDINAMARCA  FONDECÚN.</t>
  </si>
  <si>
    <t>MB TRADE COMPANY S.A.S.</t>
  </si>
  <si>
    <t>560- 47-994000180566</t>
  </si>
  <si>
    <t>https://community.secop.gov.co/Public/Tendering/ContractNoticePhases/View?PPI=CO1.PPI.33393967&amp;isFromPublicArea=True&amp;isModal=False</t>
  </si>
  <si>
    <t>REYES VARGAS ROBERT DAVID</t>
  </si>
  <si>
    <t xml:space="preserve">	560-47-994000180603</t>
  </si>
  <si>
    <t>https://community.secop.gov.co/Public/Tendering/ContractNoticePhases/View?PPI=CO1.PPI.32995152&amp;isFromPublicArea=True&amp;isModal=False</t>
  </si>
  <si>
    <t>ARRENDAMIENTO DEL ESPACIO FÍSICO DEL PISO 20 CORRESPONDIENTE A LA OFICINA 20-02 Y DEL PARQUEADERO 47 DEL EDIFICIO CENTRO INTERNACIONAL ANTES EDIFICIO BAVARIA  DAVIVIENDA TORRE A, AVENIDA CARRERA 10 No. 28  49 DE BOGOTÁ, PARA EL FUNCIONAMIENTO DE LA ENTIDAD DE LA SEDE PRINCIPAL DEL FONDO DE DESARROLLO DE PROYECTOS DE CUNDINAMARCA  FONDECÚN</t>
  </si>
  <si>
    <t>BENDICIONES ARCILA S. EN C.S</t>
  </si>
  <si>
    <t>https://community.secop.gov.co/Public/Tendering/ContractNoticePhases/View?PPI=CO1.PPI.32996422&amp;isFromPublicArea=True&amp;isModal=False</t>
  </si>
  <si>
    <t>PRESTACIÓN DE SERVICIOS PROFESIONALES PARA LA GERENCIA Y/O APOYO A LA SUPERVISIÓN DE CONTRATOS  INTERADMINISTRATIVOS SUSCRITOS POR EL FONDO DE DESARROLLO DE PROYECTOS DE CUNDINAMARCA - FONDECÚN Y DIFERENTES ENTIDADES</t>
  </si>
  <si>
    <t>MAYORGA RINCON NESTOR AURELIO</t>
  </si>
  <si>
    <t xml:space="preserve">	360-47-994000032068</t>
  </si>
  <si>
    <t>https://community.secop.gov.co/Public/Tendering/ContractNoticePhases/View?PPI=CO1.PPI.33041445&amp;isFromPublicArea=True&amp;isModal=False</t>
  </si>
  <si>
    <t>PRESTACIÓN DE SERVICIOS PARA LA GESTIÓN INMOBILIARIA, EN EL MARCO DEL CONTRATO INTERADMINISTRATIVO No DCC.DGR.CTO-INTER-040-2024 (FONDECUN 24-010), SUSCRITO ENTRE LA DEFENSA CIVIL COLOMBIANA Y EL FONDO DE DESARROLLO DE PROYECTOS DE CUNDINAMARCA  FONDECÚN.</t>
  </si>
  <si>
    <t>GESTION RURAL INTEGRAL SAS</t>
  </si>
  <si>
    <t>360 47 994000032074</t>
  </si>
  <si>
    <t>https://community.secop.gov.co/Public/Tendering/ContractNoticePhases/View?PPI=CO1.PPI.33099425&amp;isFromPublicArea=True&amp;isModal=False</t>
  </si>
  <si>
    <t>APROBACION DE POLIZA</t>
  </si>
  <si>
    <t>PRESTACIÓN DE SERVICIOS LOGÍSTICOS PARA LA PREPRODUCCIÓN, PRODUCCIÓN Y POSTPRODUCCIÓN DE COMUNICACIÓN AUDIOVISUAL Y STREAMING DURANTE LA CELEBRACIÓN DEL CUMPLEAÑOS DEL DEPARTAMENTO DE CUNDINAMARCA EN EL MARCO DEL CONTRATO INTERADMINISTRATIVO No. SH-CDCTI3812024SPCCDCTI-0772024 (FONDECUN 24-012) SUSCRITO ENTRE EL DEPARTAMENTO DE CUNDINAMARCA  SECRETARIA DE HACIENDA, LA SECRETARIA DE PRENSA Y EL FONDO DE DESARROLLO DE PROYECTOS DE CUNDINAMARCA  FONDECUN.</t>
  </si>
  <si>
    <t>PUBLIC VISION S A S</t>
  </si>
  <si>
    <t>https://community.secop.gov.co/Public/Tendering/ContractNoticePhases/View?PPI=CO1.PPI.33157580&amp;isFromPublicArea=True&amp;isModal=False</t>
  </si>
  <si>
    <t>PRESTAR SERVICIOS PROFESIONALES JURÍDICOS ESPECIALIZADOS DE AESORIA Y ACOMPAÑAMIENTO EN LOS ASUNTOS QUE SON COMPETENCIA DEL GERENTE GENERAL Y LA OFICINA ASESORA JURÍDICA DEL FONDO DE DESARROLLO DE PROYECTOS DE CUNDINAMARCA - FONDECUN, PARA A OPTIMIZACIÓN DE LA GESTIÓN JURIDICA, ASI COMO EN EL EJERCICIO DE LA REPRESENTACIÓN JUDICIAL Y EXTRAJUDICIAL EN EL MARCO DE LOS PROCESOS EN QUE SEA PARTE DE LA ENTIDAD.</t>
  </si>
  <si>
    <t>CABRERA, GARCÍA &amp; POVEDA ABOGADOS SAS</t>
  </si>
  <si>
    <t>CBC-100058164</t>
  </si>
  <si>
    <t>ALEJANDRO CORTES SALAZAR</t>
  </si>
  <si>
    <t>https://community.secop.gov.co/Public/Tendering/ContractNoticePhases/View?PPI=CO1.PPI.33065123&amp;isFromPublicArea=True&amp;isModal=False</t>
  </si>
  <si>
    <t>PRESTACIÓN DE SERVICIOS PROFESIONALES COMO ABOGADO (A) DEL FONDO DE DESARROLLO DE PROYECTOS DE CUNDINAMARCA - FONDECUN.</t>
  </si>
  <si>
    <t>MARTINEZ GARZON JOHANNS ALEXANDER</t>
  </si>
  <si>
    <t>360 47 994000032090</t>
  </si>
  <si>
    <t>https://community.secop.gov.co/Public/Tendering/ContractNoticePhases/View?PPI=CO1.PPI.33072699&amp;isFromPublicArea=True&amp;isModal=False</t>
  </si>
  <si>
    <t>PRESTACIÓN DE SERVICIOS PROFESIONALES COMO ABOGADO (A) DEL FONDO DE DESARROLLO DE PROYECTOS DE CUNDINAMARCA - FONDECUN</t>
  </si>
  <si>
    <t>CORTES SALAZAR BRANDON  ALEJANDRO</t>
  </si>
  <si>
    <t>560 47 994000180725</t>
  </si>
  <si>
    <t>https://community.secop.gov.co/Public/Tendering/ContractNoticePhases/View?PPI=CO1.PPI.33072972&amp;isFromPublicArea=True&amp;isModal=False</t>
  </si>
  <si>
    <t>PRESTACIÓN DE SERVICIOS PROFESIONALES PARA EL APOYO A LOS PROCESOS DE GESTIÓN DOCUMENTAL DE LA SUBGERENCIA TÉCNICA DEL FONDO DE DESARROLLO DE PROYECTOS DE CUNDINAMARCA- FONDECÚN</t>
  </si>
  <si>
    <t>CRISTANCHO PALMA GINNA ALEJANDRA</t>
  </si>
  <si>
    <t>560 47 994000180761</t>
  </si>
  <si>
    <t>https://community.secop.gov.co/Public/Tendering/ContractNoticePhases/View?PPI=CO1.PPI.33096449&amp;isFromPublicArea=True&amp;isModal=False</t>
  </si>
  <si>
    <t>ALQUILER DE EQUIPOS TECNOLÓGICOS Y PERIFÉRICOS CON INSTALACIÓN, CONFIGURACIÓN Y MANTENIMIENTO PARA EL FONDO DE DESARROLLO DE PROYECTOS DE CUNDINAMARCA - FONDECUN</t>
  </si>
  <si>
    <t>NECSOFTPC S.A.S</t>
  </si>
  <si>
    <t xml:space="preserve">	NB-100333431</t>
  </si>
  <si>
    <t>PRESTACIÓN DE SERVICIOS PROFESIONALES COMO GERENTE Y/O SUPERVISOR DE CONTRATOS Y/O CONVENIOS EN EL MARCO DE LA EJECUCIÓN DEL CONTRATO INTERADMINISTRATIVO No. EPC-CI-451-2023 (FONDECUN 23-017), SUSCRITO ENTRE EMPRESAS PUBLICAS DE CUNDINAMARCA S.A. E.S.P. Y EL FONDO DE DESARROLLO DE PROYECTOS DE CUNDINAMARCA FONDECUN.</t>
  </si>
  <si>
    <t xml:space="preserve">REYES MUR GEOVANNY </t>
  </si>
  <si>
    <t>360 47 994000032108</t>
  </si>
  <si>
    <t>https://community.secop.gov.co/Public/Tendering/ContractNoticePhases/View?PPI=CO1.PPI.33294018&amp;isFromPublicArea=True&amp;isModal=False</t>
  </si>
  <si>
    <t>PRESTACIÓN DE SERVICIOS PROFESIONALES COMO ABOGADO ESPECIALIZADO EN EL MARCO DE LA EJECUCIÓN DEL PROGRAMA ALCANTARILLADO AL CAMPO SUSCRITO ENTRE EMPRESAS PÚBLICAS DE CUNDINAMARCA Y EL FONDO DE DESARROLLO DE PROYECTOS DE CUNDINAMARCA  FONDECÚN</t>
  </si>
  <si>
    <t xml:space="preserve">AGUIRRE  RODRIGUEZ YAQUELINE </t>
  </si>
  <si>
    <t>360 47 994000032107</t>
  </si>
  <si>
    <t>https://community.secop.gov.co/Public/Tendering/ContractNoticePhases/View?PPI=CO1.PPI.33295187&amp;isFromPublicArea=True&amp;isModal=False</t>
  </si>
  <si>
    <t>PRESTACIÓN DE SERVICIOS PROFESIONALES COMO ABOGADO DE APOYO DEL PROGRAMA ALCANTARILLADO AL CAMPO, EN EL MARCO DE LA EJECUCIÓN DEL CONTRATO INTERADMINISTRATIVO EPCCI-451 DE 2023 (FONDECUN 23-017) SUSCRITO ENTRE EMPRESAS PÚBLICAS DE CUNDINAMARCA S.A E.S.P. Y EL FONDO DE DESARROLLO DE PROYECTOS DE CUNDINAMARCA  FONDECÚN</t>
  </si>
  <si>
    <t>ROJAS MARTINEZ JUAN CAMILO</t>
  </si>
  <si>
    <t>360 47 994000032143</t>
  </si>
  <si>
    <t>https://community.secop.gov.co/Public/Tendering/ContractNoticePhases/View?PPI=CO1.PPI.33295311&amp;isFromPublicArea=True&amp;isModal=False</t>
  </si>
  <si>
    <t>PRESTACIÓN DE SERVICIOS PROFESIONALES COMO COORDINADOR DE LOS CONTRATOS SUSCRITOS POR EL FONDO DE DESARROLLO DE PROYECTOS DE CUNDINAMARCA- FONDECÚN</t>
  </si>
  <si>
    <t xml:space="preserve">SERRANO ROMERO MARISOL </t>
  </si>
  <si>
    <t>CBS-100000344</t>
  </si>
  <si>
    <t>https://community.secop.gov.co/Public/Tendering/ContractNoticePhases/View?PPI=CO1.PPI.33192150&amp;isFromPublicArea=True&amp;isModal=False</t>
  </si>
  <si>
    <t>MEZA ZAMBRANO CARMEN CECILIA</t>
  </si>
  <si>
    <t>NB-100334657</t>
  </si>
  <si>
    <t>https://community.secop.gov.co/Public/Tendering/ContractNoticePhases/View?PPI=CO1.PPI.33207182&amp;isFromPublicArea=True&amp;isModal=False</t>
  </si>
  <si>
    <t>AVELLANEDA SIERRA JHOLMAN CAMILO</t>
  </si>
  <si>
    <t>360 47 994000032156</t>
  </si>
  <si>
    <t>https://community.secop.gov.co/Public/Tendering/ContractNoticePhases/View?PPI=CO1.PPI.33208648&amp;isFromPublicArea=True&amp;isModal=False</t>
  </si>
  <si>
    <t>ADQUISICIÓN DE MATERIAL POP, PRENDAS DE VESTIR Y KIT BÁSICO DE FONTANERIA EN EL MARCO DE LA EJECUCIÓN DEL CONTRATO INTERADMINISTRATIVO EPC CI 451 DE 2023 (FONDECÚN 23-017), SUSCRITO ENTRE EMPRESAS PÚBLICAS DE CUNDINAMARCA S.A. ESP- EPC Y EL FONDO DE DESARROLLO DE PROYECTOS DE CUNDINAMARCA- FONDECUN</t>
  </si>
  <si>
    <t>KA J S SAS</t>
  </si>
  <si>
    <t>11-45-101147327</t>
  </si>
  <si>
    <t>JUAN CAMILO ROJAS MARTÍNEZ</t>
  </si>
  <si>
    <t>https://community.secop.gov.co/Public/Tendering/ContractNoticePhases/View?PPI=CO1.PPI.33295354&amp;isFromPublicArea=True&amp;isModal=False</t>
  </si>
  <si>
    <t>PRESTAR SERVICIOS PROFESIONALES DE ASESORÍA JURÍDICA A LA SUBGERENCIA TÉCNICA DEL FONDO DE DESARROLLO DE PROYECTOS DE CUNDINAMARCA  FONDECÚN.</t>
  </si>
  <si>
    <t>TOVAR SOTO NICOLE KAROLAYN</t>
  </si>
  <si>
    <t>360 47 994000032273</t>
  </si>
  <si>
    <t>https://community.secop.gov.co/Public/Tendering/ContractNoticePhases/View?PPI=CO1.PPI.33293038&amp;isFromPublicArea=True&amp;isModal=False</t>
  </si>
  <si>
    <t>PRESTACIÓN DE SERVICIOS PROFESIONALES PARA REALIZAR LA SUPERVISIÓN TÉCNICA, ADMINISTRATIVA Y FINANCIERA DE LOS CONTRATOS Y/O CONVENIOS CELEBRADOS EN EL MARCO DE LA EJECUCIÓN DEL CONTRATO INTERADMINISTRATIVO No. EPC-CI-451-2023 (FONDECUN 23-017), SUSCRITO ENTRE EMPRESAS PÚBLICAS DE CUNDINAMARCA S.A E.S.P Y EL FONDO DE DESARROLLO DE PROYECTOS DE CUNDINAMARCA  FONDECUN.</t>
  </si>
  <si>
    <t>GUARIN PENAGOS JULIAN HERNAN</t>
  </si>
  <si>
    <t>11-45-101147349</t>
  </si>
  <si>
    <t>https://community.secop.gov.co/Public/Tendering/ContractNoticePhases/View?PPI=CO1.PPI.33393577&amp;isFromPublicArea=True&amp;isModal=False</t>
  </si>
  <si>
    <t>ADQUISICION DE EQUIPOS TECNOLOGICOS Y LICENCIAS EN EL MARCO DEL CONTRATO INTERADMINISTRATIVO No SH-CDCTI-381-2024-SPC-CDCTI-077-2024 (FONDECUN 24-012) SUSCRITO ENTRE EL DEPARTAMENTO DE CUNDINAMARCA - SECRETARIA DE HACIENDA, EL DEPARTAMENTO DE CUNDINAMARCA - SECRETARIA DE PRENSA Y COMUNICACIONES Y EL FONDO DE DESARROLLO DE PROYECTOS DE CUNDINAMARCA - FONDECUN</t>
  </si>
  <si>
    <t>BF PRODUCCIONES</t>
  </si>
  <si>
    <t>11-45-101147357</t>
  </si>
  <si>
    <t>https://community.secop.gov.co/Public/Tendering/ContractNoticePhases/View?PPI=CO1.PPI.33392679&amp;isFromPublicArea=True&amp;isModal=False</t>
  </si>
  <si>
    <t>PRESTACIÓN DE SERVICIOS PARA LA DIVULGACIÓN Y DIFUSIÓN DE CONTENIDO INSTITUCIONAL DE LA SECRETARIA DE PRENSA Y COMUNICACIONES Y LA SECRETARIA DE HACIENDA DEL DEPARTAMENTO DE CUNDINAMARCA, EN PROGRAMAS Y/O ESPACIOS DE RADIO REGIONAL, EN EL MARCO DEL CONTRATO INTERADMINISTRATIVO No. SH-CDCTI-381-2024-SPC-CDCTI-077-2024 (FONDECUN 24-012), SUSCRITO ENTRE EL DEPARTAMENTO DE CUNDINAMARCA - SECRETARIA DE HACIENDA , EL DEPARTAMENTO DE CUNDINAMARCA - SECRETARIA DE PRENSA Y COMUNICACIONES Y EL FONDO DE DESARROLLO DE PROYECTOS DE CUNDINAMARCA - FONDECUN</t>
  </si>
  <si>
    <t>TREBOL GLOBAL GROUP SAS</t>
  </si>
  <si>
    <t>BCH-100036480_x000D_</t>
  </si>
  <si>
    <t>https://community.secop.gov.co/Public/Tendering/ContractNoticePhases/View?PPI=CO1.PPI.33393508&amp;isFromPublicArea=True&amp;isModal=False</t>
  </si>
  <si>
    <t>PRESTACIÓN DE SERVICIOS PARA LA DIVULGACIÓN Y DIFUSIÓN DE CONTENIDO INSTITUCIONAL DE LA SECRETARIA DE PRENSA Y COMUNICACIONES Y LA SECRETARIA DE HACIENDA DEL DEPARTAMENTO DE CUNDINAMARCA, EN PERIÓDICOS REGIONALES, EN EL MARCO DEL CONTRATO INTERADMINISTRATIVO No. SH-CDCTI-381-2024-SPC-CDCTI-077-2024 (FONDECUN 24-012), SUSCRITO ENTRE EL DEPARTAMENTO DE CUNDINAMARCA - SECRETARIA DE HACIENDA , EL DEPARTAMENTO DE CUNDINAMARCA - SECRETARIA DE PRENSA Y COMUNICACIONES Y EL FONDO DE DESARROLLO DE PROYECTOS DE CUNDINAMARCA - FONDECUN</t>
  </si>
  <si>
    <t>ANILLO CREATIVO SAS</t>
  </si>
  <si>
    <t xml:space="preserve">11-45-101147361 </t>
  </si>
  <si>
    <t>https://community.secop.gov.co/Public/Tendering/ContractNoticePhases/View?PPI=CO1.PPI.33392647&amp;isFromPublicArea=True&amp;isModal=False</t>
  </si>
  <si>
    <t>PRESTACIÓN DE SERVICIOS PARA LA DIVULGACIÓN Y DIFUSIÓN DE CONTENIDO INSTITUCIONAL DE LA SECRETARIA DE PRENSA Y COMUNICACIONES Y LA SECRETARIA DE HACIENDA DEL DEPARTAMENTO DE CUNDINAMARCA, EN PAGINAS WEB REGIONALES, EN EL MARCO DEL CONTRATO INTERADMINISTRATIVO No. SH-CDCTI-381-2024-SPC-CDCTI-077-2024 (FONDECUN 24-012), SUSCRITO ENTRE EL DEPARTAMENTO DE CUNDINAMARCA - SECRETARIA DE HACIENDA , EL DEPARTAMENTO DE CUNDINAMARCA - SECRETARIA DE PRENSA Y COMUNICACIONES Y EL FONDO DE DESARROLLO DE PROYECTOS DE CUNDINAMARCA - FONDECUN</t>
  </si>
  <si>
    <t>AMAPOLA AZUL GRUPO CREATIVO SAS</t>
  </si>
  <si>
    <t>360 47 994000032300</t>
  </si>
  <si>
    <t>https://community.secop.gov.co/Public/Tendering/ContractNoticePhases/View?PPI=CO1.PPI.33608070&amp;isFromPublicArea=True&amp;isModal=False</t>
  </si>
  <si>
    <t>PRESTACIÓN DE SERVICIOS PROFESIONALES DE REVISORÍA FISCAL PARA EL FONDO DE DESARROLLO DE PROYECTOS DE CUNDINAMARCA - FONDECÚN.</t>
  </si>
  <si>
    <t>MULTISERVI CONSULTORES LTDA</t>
  </si>
  <si>
    <t>14-46-101120898</t>
  </si>
  <si>
    <t>https://community.secop.gov.co/Public/Tendering/ContractNoticePhases/View?PPI=CO1.PPI.33322837&amp;isFromPublicArea=True&amp;isModal=False</t>
  </si>
  <si>
    <t>PRESTACIÓN DE SERVICIOS PROFESIONALES COMO ABOGADO DE LA SUBGERENCIA TÉCNICA DEL FONDO DE DESARROLLO DE PROYECTOS DE CUNDINAMARCA- FONDECÚN</t>
  </si>
  <si>
    <t xml:space="preserve">AVILA CASTELLANOS ALVARO </t>
  </si>
  <si>
    <t>600 47 994000073005</t>
  </si>
  <si>
    <t>https://community.secop.gov.co/Public/Tendering/ContractNoticePhases/View?PPI=CO1.PPI.33338370&amp;isFromPublicArea=True&amp;isModal=False</t>
  </si>
  <si>
    <t xml:space="preserve">OJEDA  MOSCOSO ERIKA  JOHANA </t>
  </si>
  <si>
    <t>360 47 994000032372</t>
  </si>
  <si>
    <t>https://community.secop.gov.co/Public/Tendering/ContractNoticePhases/View?PPI=CO1.PPI.33611232&amp;isFromPublicArea=True&amp;isModal=False</t>
  </si>
  <si>
    <t>OROZCO SANTOS DIANA MARCELA</t>
  </si>
  <si>
    <t>360 47 994000032371</t>
  </si>
  <si>
    <t>https://community.secop.gov.co/Public/Tendering/ContractNoticePhases/View?PPI=CO1.PPI.33608482&amp;isFromPublicArea=True&amp;isModal=False</t>
  </si>
  <si>
    <t>OSORIO ORTIZ ADRIANA  PAOLA</t>
  </si>
  <si>
    <t>360 47 994000032368</t>
  </si>
  <si>
    <t>https://community.secop.gov.co/Public/Tendering/ContractNoticePhases/View?PPI=CO1.PPI.33609136&amp;isFromPublicArea=True&amp;isModal=False</t>
  </si>
  <si>
    <t>PRESTACIÓN DE SERVICIOS DE APOYO A LA GESTIÓN EN EL MARCO DEL CONTRATO INTERADMINISTRATIVO NO. DCC.DGR.CTO-INTER-040-2024 (FONDECUN 24-010), SUSCRITO ENTRE LA DEFENSA CIVIL COLOMBIANA Y EL FONDO DE DESARROLLO DE PROYECTOS DE CUNDINAMARCA- FONDECÚN</t>
  </si>
  <si>
    <t>JULIÁN CAMILO GIRALDO COLMENARES</t>
  </si>
  <si>
    <t xml:space="preserve">	360-47-994000032587</t>
  </si>
  <si>
    <t>https://community.secop.gov.co/Public/Tendering/ContractNoticePhases/View?PPI=CO1.PPI.33482323&amp;isFromPublicArea=True&amp;isModal=False</t>
  </si>
  <si>
    <t>PRESTACIÓN DE SERVICIOS PROFESIONALES COMO ABOGADO EN EL MARCO DEL CONTRATO INTERADMINISTRATIVO NO.DCC.DGR.CTOINTER- 040-2024(FONDECUN 24-010), SUSCRITO ENTRE DEFENSA CIVIL COLOMBIANA -Y EL FONDO
DE DESARROLLO DE PROYECTOS DE CUNDINAMARCA- FONDECUN.</t>
  </si>
  <si>
    <t>360-47-994000032654</t>
  </si>
  <si>
    <t>https://community.secop.gov.co/Public/Tendering/ContractNoticePhases/View?PPI=CO1.PPI.33517858&amp;isFromPublicArea=True&amp;isModal=False</t>
  </si>
  <si>
    <t>PRESTACIÓN DE SERVICIOS DE APOYO A LA GESTIÓN OPERATIVA Y DOCUMENTAL EN EL MARCO
DE LA EJECUCIÓN DEL CONTRATO INTERADMINISTRATIVO EPC-CI-451 DE 2023 (FONDECÚN 23-017)
SUSCRITO ENTRE EMPRESAS PÚBLICAS DE CUNDINAMARCA S.A E.S.P. Y EL FONDO DE
DESARROLLO DE PROYECTOS DE CUNDINAMARCA – FONDECÚN.</t>
  </si>
  <si>
    <t>AMPARO MONZÓN RODRÍGUEZ</t>
  </si>
  <si>
    <t xml:space="preserve">	17-45-101053030</t>
  </si>
  <si>
    <t>https://community.secop.gov.co/Public/Tendering/ContractNoticePhases/View?PPI=CO1.PPI.33543394&amp;isFromPublicArea=True&amp;isModal=False</t>
  </si>
  <si>
    <t>PRESTACIÓN DE SERVICIOS DE APOYO A LA GESTIÓN ADMINISTRATIVA DEL PROGRAMA
ALCANTARILLADO AL CAMPO EN EL MARCO DE LA EJECUCIÓN DEL CONTRATO
INTERADMINISTRATIVO EPC-CI-451 de 2023 (FONDECÚN 23-017), SUSCRITO ENTRE EMPRESAS
PÚBLICAS DE CUNDINAMARCA S.A E.S.P. Y EL FONDO DE DESARROLLO DE PROYECTOS
DECUNDINAMARCA – FONDECÚN</t>
  </si>
  <si>
    <t>BRAYAN FABIAN CIFUENTES SANCHEZ</t>
  </si>
  <si>
    <t xml:space="preserve">	17 45 101053022</t>
  </si>
  <si>
    <t>https://community.secop.gov.co/Public/Tendering/ContractNoticePhases/View?PPI=CO1.PPI.33547292&amp;isFromPublicArea=True&amp;isModal=False</t>
  </si>
  <si>
    <t xml:space="preserve">PRESTACIÓN DE SERVICIOS PROFESIONALES PARA EL APOYO TÉCNICO Y LA REALIZACIÓN DE LEVANTAMIENTOS TOPOGRÁFICOS PARA REDES DE ALCANTARILLADO RURAL EN EL MARCO DEL PROGRAMA ALCANTARILLADO AL CAMPO 2023, EN EJECUCIÓN DEL CONTRATO INTERADMINISTRATIVO NO. EPC-CI-451 2023 (FONDECUN 23-017),SUSCRITO ENTRE EMPRESAS PÚBLICAS DE CUNDINAMARCA S.A E.S.P. Y EL FONDO DE DESARROLLO DE PROYECTOS DE CUNDINAMARCA FONDECÚN.
</t>
  </si>
  <si>
    <t>ALFONSO CAMARGO GOMEZ</t>
  </si>
  <si>
    <t xml:space="preserve">	360 47 994000032777</t>
  </si>
  <si>
    <t>https://community.secop.gov.co/Public/Tendering/ContractNoticePhases/View?PPI=CO1.PPI.33552680&amp;isFromPublicArea=True&amp;isModal=False</t>
  </si>
  <si>
    <t>PRESTACIÓN DE SERVICIOS PROFESIONALES COMO ABOGADO PARA APOYAR LA LIQUIDACIÓN DE LOS CONTRATOS SUSCRITOS POR EL FONDO DE DESARROLLO DE PROYECTOS DE CUNDINAMARCA.</t>
  </si>
  <si>
    <t xml:space="preserve">	17-44-101215716</t>
  </si>
  <si>
    <t>https://community.secop.gov.co/Public/Tendering/ContractNoticePhases/View?PPI=CO1.PPI.33547227&amp;isFromPublicArea=True&amp;isModal=False</t>
  </si>
  <si>
    <t>PRESTACIÓN DE SERVICIOS PROFESIONALES COMO ABOGADO PARA APOYAR LAS ACTIVIDADES DE CONTRATACIÓN DE LA OFICINA ASESORA JURIDICA DEL FONDO DE DESARROLLO DE PROYECTOS DE CUNDINAMARCA- FONDECÚN.</t>
  </si>
  <si>
    <t xml:space="preserve">	17-44-101215715</t>
  </si>
  <si>
    <t>https://community.secop.gov.co/Public/Tendering/ContractNoticePhases/View?PPI=CO1.PPI.33547511&amp;isFromPublicArea=True&amp;isModal=False</t>
  </si>
  <si>
    <t>PRESTACIÓN DE SERVICIOS PROFESIONALES PARA EL APOYO TÉCNICO Y LA REALIZACIÓN DE LEVANTAMIENTOS TOPOGRÁFICOS PARA REDES DE ALCANTARILLADO RURAL EN EL MARCO DEL PROGRAMA ALCANTARILLADO AL CAMPO 2023, EN EJECUCIÓN DEL CONTRATO INTERADMINISTRATIVO NO. EPC-CI-451 2023 (FONDECUN 23-017) SUSCRITO ENTRE EMPRESAS PÚBLICAS DE CUNDINAMARCA S.A E.S.P. Y EL FONDO DE DESARROLLO DE PROYECTOS DE CUNDINAMARCA - FONDECÚN.</t>
  </si>
  <si>
    <t>JOSÉ DANIEL GUERRERO CADENA</t>
  </si>
  <si>
    <t xml:space="preserve">	360 47 994000032816</t>
  </si>
  <si>
    <t>https://community.secop.gov.co/Public/Tendering/ContractNoticePhases/View?PPI=CO1.PPI.33553203&amp;isFromPublicArea=True&amp;isModal=False</t>
  </si>
  <si>
    <t>JULIETH YICELA TRIANA PRIETO</t>
  </si>
  <si>
    <t xml:space="preserve">	17-46-101053027</t>
  </si>
  <si>
    <t>https://community.secop.gov.co/Public/Tendering/ContractNoticePhases/View?PPI=CO1.PPI.33551724&amp;isFromPublicArea=True&amp;isModal=False</t>
  </si>
  <si>
    <t>FREDDY SÁNCHEZ NIETO</t>
  </si>
  <si>
    <t>360 47 994000032811</t>
  </si>
  <si>
    <t>https://community.secop.gov.co/Public/Tendering/ContractNoticePhases/View?PPI=CO1.PPI.33552249&amp;isFromPublicArea=True&amp;isModal=False</t>
  </si>
  <si>
    <t>ADQUISICIÓN DE MOBILIARIO PARA LA CONTRALORIA GENERAL DE LA REPÚBLICA EN LA SEDE DE LA GERENCIA DEPARTAMENTAL COLEGIADA DE
NORTE DE SANTANDER DE ACUERDO AL CONTRATO INTERADMINISTRATIVO 1543 (FONDECÚN 23-021) CELEBRADO ENTRE LA CONTRALORIA GENERAL DE LA
REPÚBLICA Y EL FONDO DE PROYECTOS DE CUNDINAMARCA - FONDECUN.</t>
  </si>
  <si>
    <t>OFFIDISEÑOS SOLUCIONES INTEGRALES S.A.S.</t>
  </si>
  <si>
    <t>901.460.800-7</t>
  </si>
  <si>
    <t xml:space="preserve">	46047994000076572</t>
  </si>
  <si>
    <t>https://community.secop.gov.co/Public/Tendering/ContractNoticePhases/View?PPI=CO1.PPI.33594752&amp;isFromPublicArea=True&amp;isModal=False</t>
  </si>
  <si>
    <t>PRESTACIÓN DE SERVICIOS DE APOYO A LA GESTIÓN PARA EL DISEÑO EN IMPLEMENTACIÓN DE ESTRATEGIAS DE COMUNICACIÓN DEL FONDO DEDESARROLLO DE PROYECTOS DE CUNDINAMARCA - FONDECUN.</t>
  </si>
  <si>
    <t>JULIÁN ALEXANDER MORENO CUARTAS</t>
  </si>
  <si>
    <t xml:space="preserve">560-47-994000181498 </t>
  </si>
  <si>
    <t>https://community.secop.gov.co/Public/Tendering/ContractNoticePhases/View?PPI=CO1.PPI.33678980&amp;isFromPublicArea=True&amp;isModal=False</t>
  </si>
  <si>
    <t>CAMILO ANDRES JARAMILLO BERROCAL</t>
  </si>
  <si>
    <t>CHU-100027898</t>
  </si>
  <si>
    <t>https://community.secop.gov.co/Public/Tendering/ContractNoticePhases/View?PPI=CO1.PPI.33752746&amp;isFromPublicArea=True&amp;isModal=False</t>
  </si>
  <si>
    <t>22 de agosto de 2024</t>
  </si>
  <si>
    <t>PRESTACIÓN DE SERVICIOS PARA LA DIVULGACIÓN Y DIFUSIÓN DE CONTENIDO INSTITUCIONAL DE LA GOBERNACIÓN DE CUNDINAMARCA EN EL MARCO DEL CONTRATO INTERADMINISTRATIVO No. SH-CDCTI-381-2024-SPC-CDCTI-077-2024 (FONDECÚN 24- 012), SUSCRITO ENTRE EL DEPARTAMENTO DE CUNDINAMARCA -SECRETARÍA DE HACIENDA, EL DEPARTAMENTO DE CUNDINAMARCA - SECRETARÍA DE PRENSA Y COMUNICACIONES Y EL FONDO DE DESARROLLO DE PROYECTOS DE CUNDINAMARCA - FONDECÚN.</t>
  </si>
  <si>
    <t>CARACOL PRIMERA CADENA RADIAL COLOMBIANA S.A. (CARACOL S.A.)</t>
  </si>
  <si>
    <t xml:space="preserve">	1006001188101</t>
  </si>
  <si>
    <t>https://community.secop.gov.co/Public/Tendering/ContractNoticePhases/View?PPI=CO1.PPI.33798096&amp;isFromPublicArea=True&amp;isModal=False</t>
  </si>
  <si>
    <t xml:space="preserve">FUNCIONAMIENTO </t>
  </si>
  <si>
    <t>APOYO A LA GESTION</t>
  </si>
  <si>
    <t>PRESTACIÓN DE SERVICIOS DE APOYO A LA GESTIÓN PARA ACTIVIDADES ADMINISTRATIVAS, GESTIÓN DOCUMENTAL Y LIQUIDACIONES A CARGO DE LA SUBGERENCIA TÉCNICA DEL FONDO DE DESARROLLO DE PROYECTOS DE CUNDINAMARCA – FONDECUN</t>
  </si>
  <si>
    <t>KARLA VANESSA CORRALES SÁNCHEZ</t>
  </si>
  <si>
    <t>360-47-994000033121</t>
  </si>
  <si>
    <t>https://community.secop.gov.co/Public/Tendering/ContractNoticePhases/View?PPI=CO1.PPI.33826871&amp;isFromPublicArea=True&amp;isModal=False</t>
  </si>
  <si>
    <t>PRESTACIÓN DE SERVICIOS LOGISTICOS PARA LA PLANEACIÓN, ORGANIZACIÓN, METODOLOGÍA Y
EN GENERAL TODAS LAS ACTIVIDADES NECESARIAS DE SOCIALIZACIÓN Y EJECUCIÓN DE LAS
METAS Y PROYECTOS DEL PLAN DE DESARROLLO DEPARTAMENTAL, NECESARIOS PARA LA
REALIZACIÓN DEL EVENTO DE GRADO DE LA ESPECIALIZACIÓN EN GESTIÓN PÚBLICA EN EL MARCO
DEL CONTRATO INTERADMINISTRATIVO NO. 210 DE 2024 SUSCRITO ENTRE EL INSTITUTO
DEPARTAMENTAL DE ACCIÓN COMUNAL DE CUNDINAMARCA-IDACO Y EL FONDO DE DESARROLLO
DE PROYECTOS DE CUNDINAMARCA – FONDECÚN</t>
  </si>
  <si>
    <t>GRUPO RED MARKETING S.A.S.</t>
  </si>
  <si>
    <t>901.101.428-0</t>
  </si>
  <si>
    <t xml:space="preserve">	560-47-994000181758</t>
  </si>
  <si>
    <t xml:space="preserve">https://community.secop.gov.co/Public/Tendering/ContractNoticePhases/View?PPI=CO1.PPI.33839071&amp;isFromPublicArea=True&amp;isModal=False </t>
  </si>
  <si>
    <t>PRESTACIÓN DE SERVICIOS LOGÍSTICOS PARA EL DESARROLLO DE LAS ACCIONES Y ACTIVIDADES INSTITUCIONALES DE LA DIRECCIÓN DE PLANIFICACIÓN,GESTIÓN Y EJECUCIÓN DE PROYECTOS QUE APORTAN AL FORTALECIMIENTO DE LOS EJES DE
GOBERNANZA Y BUEN GOBIERNO, SEGURIDAD ALIMENTARIA Y DESARROLLO RURAL, INFRAESTRUCTURA DE TRANSPORTE, LOGÍSTICA Y MANEJO DE RIESGOS, EJE SUSTENTABILIDAD ECOSISTÉMICA Y MANEJO DEL RIESGO, EJE DE COMPETITIVIDAD Y PROYECCIÓN INTERNACIONAL.</t>
  </si>
  <si>
    <t>UMBOG CONSULTING &amp; SERVICES S.A.S.</t>
  </si>
  <si>
    <t>901.557.038-9,</t>
  </si>
  <si>
    <t xml:space="preserve">	14-47-101035408</t>
  </si>
  <si>
    <t xml:space="preserve"> https://community.secop.gov.co/Public/Tendering/ContractNoticePhases/View?PPI=CO1.PPI.33874597&amp;isFromPublicArea=True&amp;isModal=False </t>
  </si>
  <si>
    <t xml:space="preserve">SERVICIOS PROFESIONALES </t>
  </si>
  <si>
    <t>PRESTACIÓN DE SERVICIOS PROFESIONALES EN LOS PROCESOS DE TESORERIA Y CONTABILIDAD DE LA SUBGERENCIA ADMINISTRATIVA Y FINANCIERA DEL FONDO DE DESARROLLO DE PROYECTOS DE CUNDINAMARCA-FONDECÚN.</t>
  </si>
  <si>
    <t>CLAUDIA FARID CORREA VANEGAS</t>
  </si>
  <si>
    <t xml:space="preserve">	560 47 994000181855</t>
  </si>
  <si>
    <t>https://community.secop.gov.co/Public/Tendering/ContractNoticePhases/View?PPI=CO1.PPI.33898056&amp;isFromPublicArea=True&amp;isModal=False</t>
  </si>
  <si>
    <t>PRESTACIÓN DE SERVICIOS PROFESIONALES PARA LA ESTRUCTURACIÓN, EVALUACIÓN, EJECUCIÓN Y SEGUIMIENTO DE PROYECTOS DEL FONDO DE DESARROLLO DE PROYECTOS DE CUNDINAMARCA – FONDECÚN.</t>
  </si>
  <si>
    <t>360-47-994000033256</t>
  </si>
  <si>
    <t xml:space="preserve">https://community.secop.gov.co/Public/Tendering/ContractNoticePhases/View?PPI=CO1.PPI.33932749&amp;isFromPublicArea=True&amp;isModal=False </t>
  </si>
  <si>
    <t>PRESTACIÓN DE SERVICIOS PROFESIONALES COMO SUPERVISOR EN LA EJECUCIÓN DEL CONTRATO INTERADMINISTRATIVO No. SH-CDCTI-381-2024-SPC-CDCTI-077-2024 (FONDECÚN 24-012), Y SUS DERIVADOS, SUSCRITO ENTRE EL DEPARTAMENTO DE CUNDINAMARCA -SECRETARÍA DE HACIENDA, EL DEPARTAMENTO DE CUNDINAMARCA – SECRETARÍA DE PRENSA Y COMUNICACIONES Y EL FONDO DE DESARROLLO DE PROYECTOS DE CUNDINAMARCA - FONDECÚN.</t>
  </si>
  <si>
    <t>JANNETH DEL PILAR ROCHA AGUIRRE</t>
  </si>
  <si>
    <t xml:space="preserve">	560-47-994000181915</t>
  </si>
  <si>
    <t>https://community.secop.gov.co/Public/Tendering/ContractNoticePhases/View?PPI=CO1.PPI.33937989&amp;isFromPublicArea=True&amp;isModal=False</t>
  </si>
  <si>
    <t>PRESTACIÓN DE SERVICIOS PROFESIONALES COMO SUPERVISOR DE CONTRATOS QUE SE DERIVEN DE LA EJECUCION DE LOS CONTRATOS INTERADMINISTRATIVOS SUSCRITOS ENTRE LA UNIDAD DE SERVICIOS A PENITENCIARIOS Y CARCELARIOS - USPEC Y EL FONDO DE DESARROLLO DE PROYECTOS DE CUNDINAMARCA - FONDECÚN.</t>
  </si>
  <si>
    <t xml:space="preserve">	30-44-101059429</t>
  </si>
  <si>
    <t>https://community.secop.gov.co/Public/Tendering/ContractNoticePhases/View?PPI=CO1.PPI.33961609&amp;isFromPublicArea=True&amp;isModal=False</t>
  </si>
  <si>
    <t>DAVID JOSE LICONA VILLAMIZAR</t>
  </si>
  <si>
    <t xml:space="preserve">	360-47-994000033294</t>
  </si>
  <si>
    <t>https://community.secop.gov.co/Public/Tendering/ContractNoticePhases/View?PPI=CO1.PPI.33961608&amp;isFromPublicArea=True&amp;isModal=False</t>
  </si>
  <si>
    <t>PRESTACIÓN DE SERVICIOS PARA LA ELABORACIÓN DE INSUMOS TÉCNICOS EN LA EJECUCIÓN DEL CONTRATO INTERADMINISTRATIVO No. SG-CDCTI-1017 2024 (Fondecún 24-013) SUSCRITO ENTRE LA SECRETARIA GENERAL Y EL FONDO DE DESARROLLO DE PROYECTOS DE CUNDINAMARCA – FONDECÚN.</t>
  </si>
  <si>
    <t>DIDIER RINCON + GABRIELA BEHLOK ARCHITECTS S.A.S.</t>
  </si>
  <si>
    <t>901.277.678-0</t>
  </si>
  <si>
    <t xml:space="preserve">	CBS-100000448</t>
  </si>
  <si>
    <t>https://community.secop.gov.co/Public/Tendering/ContractNoticePhases/View?PPI=CO1.PPI.33983029&amp;isFromPublicArea=True&amp;isModal=False</t>
  </si>
  <si>
    <t>FALTA RP EN SECOP-ACTA DE INICIO</t>
  </si>
  <si>
    <t>PRESTACIÓN DE SERVICIOS PARA LA DIVULGACIÓN Y DIFUSIÓN DE CONTENIDO INSTITUCIONAL DE LA GOBERNACIÓN DE CUNDINAMARCA EN EL MARCO DEL CONTRATO INTERADMINISTRATIVO No. SH-CDCTI-381-2024-SPC-CDCTI-077-2024 (FONDECÚN 24-012), SUSCRITO ENTRE EL DEPARTAMENTO DE CUNDINAMARCA -SECRETARÍA DE HACIENDA, EL DEPARTAMENTO DE CUNDINAMARCA – SECRETARÍA DE PRENSA Y COMUNICACIONES Y EL FONDO DE DESARROLLO DE PROYECTOS DE CUNDINAMARCA - FONDECÚN.</t>
  </si>
  <si>
    <t>RADIO CADENA NACIONAL S.A.S (R.C.N. O R.C.N. RADIO.</t>
  </si>
  <si>
    <t>890.903.910- 2</t>
  </si>
  <si>
    <t>4011157-1</t>
  </si>
  <si>
    <t>https://community.secop.gov.co/Public/Tendering/ContractNoticePhases/View?PPI=CO1.PPI.34085552&amp;isFromPublicArea=True&amp;isModal=False</t>
  </si>
  <si>
    <t>PRESTACIÓN DE SERVICIOS PROFESIONALES COMO SUPERVISOR DE CONTRATOS QUE SE DERIVEN DE LA EJECUCION DE LOS CONTRATOS INTERADMINISTRATIVOS SUSCRITOS ENTRE LA UNIDAD DE SERVICIOS A PENITENCIARIOS Y CARCELARIOS - USPEC Y EL FONDO DE DESARROLLO DE PROYECTOS DE CUNDINAMARCA - FONDECÚN</t>
  </si>
  <si>
    <t>360 47 994000033446</t>
  </si>
  <si>
    <t>https://community.secop.gov.co/Public/Tendering/ContractNoticePhases/View?PPI=CO1.PPI.34088221&amp;isFromPublicArea=True&amp;isModal=False</t>
  </si>
  <si>
    <t>PRESTACIÓN DE SERVICIOS PARA LA DIVULGACIÓN Y DIFUSIÓN DE CONTENIDO INSTITUCIONAL DE LA GOBERNACIÓN DE CUNDINAMARCA A TRAVÉS DE MEDIOS IMPRESOS Y PLATAFORMAS DIGITALES DE COMUNICACIÓN NACIONAL, EN EL MARCO DEL CONTRATO No. SH-CDCTI-381-2024-SPC-CDCTI-077-2024 (FONDECÚN 24-012), SUSCRITO ENTRE EL DEPARTAMENTO DE CUNDINAMARCA -SECRETARÍA DE HACIENDA, EL DEPARTAMENTO DE CUNDINAMARCA - SECRETARÍA DE PRENSA Y COMUNICACIONES Y EL FONDO DE DESARROLLO DE PROYECTOS DE CUNDINAMARCA - FONDECÚN.</t>
  </si>
  <si>
    <t>COMUNICAN S.A. (EL ESPECTADOR)</t>
  </si>
  <si>
    <t>860.007.590-6</t>
  </si>
  <si>
    <t>18-45-101174461</t>
  </si>
  <si>
    <t>https://community.secop.gov.co/Public/Tendering/ContractNoticePhases/View?PPI=CO1.PPI.34100255&amp;isFromPublicArea=True&amp;isModal=False</t>
  </si>
  <si>
    <t>PRESTAR EL SERVICIO DE ALMACENAMIENTO, CUSTODIA, PRÉSTAMO, DIGITALIZACIÓN Y CONSULTA DEL ARCHIVO CENTRAL DEL FONDO DE DESARROLLO DE PROYECTOS DE CUNDINAMARCA – FONDECÚN”.</t>
  </si>
  <si>
    <t>COMPAÑÍA DE SERVICIOS ARCHIVISTICOS Y TECNOLOGICOS S.A.S. EN REORGANIZACIÓN</t>
  </si>
  <si>
    <t>830.080.727-9</t>
  </si>
  <si>
    <t xml:space="preserve">	21-44-101450325</t>
  </si>
  <si>
    <t xml:space="preserve">SERGIO VALENCIA </t>
  </si>
  <si>
    <t>https://community.secop.gov.co/Public/Tendering/ContractNoticePhases/View?PPI=CO1.PPI.33205682&amp;isFromPublicArea=True&amp;isModal=False</t>
  </si>
  <si>
    <t>360 47 994000033494</t>
  </si>
  <si>
    <t>https://community.secop.gov.co/Public/Tendering/ContractNoticePhases/View?PPI=CO1.PPI.34123327&amp;isFromPublicArea=True&amp;isModal=False</t>
  </si>
  <si>
    <t>SUMINISTRO DEL SERVICIO INTEGRAL DE ASEO Y CAFETERIA DEL ACUERDO MARCO DE PRECIOS IV
CCE - 126 - 2023 PARA EL FONDO DE DESARROLLO DE PROYECTOS DE CUNDINAMARCA - FONDECÚN</t>
  </si>
  <si>
    <t>UNION TEMPORAL EMINSER SOLO ASEO 2023</t>
  </si>
  <si>
    <t>14-44-101218271</t>
  </si>
  <si>
    <t>https://www.colombiacompra.gov.co/tienda-virtual-del-estado-colombiano/ordenes-compra/132854</t>
  </si>
  <si>
    <t>FALTA PUBLICAR RP Y ACTA DE INICIO EN SECOP</t>
  </si>
  <si>
    <t>PRESTACIÓN DE SERVICIOS PARA LA DIVULGACIÓN Y DIFUSIÓN DE CONTENIDO INSTITUCIONAL DE LA GOBERNACIÓN DE CUNDINAMARCA A TRAVES DEL MEDIO IMPRESO "PUBLIMETRO" Y SUS PLATAFORMAS DIGITALES, EN EL MARCO DEL CONTRATO No. SH CDCTI-381-2024-SPC-CDCTI-077-2024 (FONDECÚN 24-012), SUSCRITO ENTRE EL DEPARTAMENTO DE CUNDINAMARCA -SECRETARÍA DE HACIENDA, EL DEPARTAMENTO DE CUNDINAMARCA - SECRETARÍA DE PRENSA Y COMUNICACIONES Y EL FONDO DE DESARROLLO DE PROYECTOS DE CUNDINAMARCA - FONDECÚN.</t>
  </si>
  <si>
    <t xml:space="preserve"> PUBLIMETRO COLOMBIA S.A.S</t>
  </si>
  <si>
    <t xml:space="preserve"> 900.438.134-4</t>
  </si>
  <si>
    <t>360 47 994000033543</t>
  </si>
  <si>
    <t>https://community.secop.gov.co/Public/Tendering/ContractNoticePhases/View?PPI=CO1.PPI.34149462&amp;isFromPublicArea=True&amp;isModal=False</t>
  </si>
  <si>
    <t>falta acta de inicio y rp</t>
  </si>
  <si>
    <t>SUMINISTRO DE MATERIALES DE APOYO A CAMPAÑAS DE SENSIBILIZACION PARA PEDAGOGIA VIAL A LA SECRETARIA DE MOVILIDAD EN EL MARCO DE LA EJECUCION DEL CONTRATO INTERADMINISTRATIVO No. CI20240559 (FONDECÚN 24-008), SUSCRITO ENTRE EL MUNICIPIO DE FUNZA Y EL FONDO DE DESARROLLO DE PROYECTOS DE CUNDINAMARCA - FONDECÚN.</t>
  </si>
  <si>
    <t>E.C. 192 GROUP S.A.S</t>
  </si>
  <si>
    <t>901.253.229-3</t>
  </si>
  <si>
    <t xml:space="preserve">	560-47-994000182297</t>
  </si>
  <si>
    <t>https://community.secop.gov.co/Public/Tendering/ContractNoticePhases/View?PPI=CO1.PPI.34155068&amp;isFromPublicArea=True&amp;isModal=False</t>
  </si>
  <si>
    <t>PRESTACIÓN DE SERVICIOS PARA LA DIVULGACIÓN Y DIFUSIÓN DE CONTENIDO INSTITUCIONAL DE LA GOBERNACIÓN DE CUNDINAMARCA A TRAVÉS DEL CANAL DE TELEVISIÓN NACIONAL "CANAL 1", EN EL MARCO DEL CONTRATO INTERADMINISTRATIVO No. SH CDCTI-381-2024-SPC-CDCTI-077-2024 (FONDECÚN 24-012), SUSCRITO ENTRE EL DEPARTAMENTO DE CUNDINAMARCA -SECRETARÍA DE HACIENDA, EL DEPARTAMENTO DE CUNDINAMARCA - SECRETARÍA DE PRENSA Y COMUNICACIONES Y EL FONDO DE DESARROLLO DE PROYECTOS DE CUNDINAMARCA - FONDECÚN.</t>
  </si>
  <si>
    <t>PLURAL COMUNICACIONES S.A.S</t>
  </si>
  <si>
    <t>901.032.662-1</t>
  </si>
  <si>
    <t>11-47-10102602</t>
  </si>
  <si>
    <t>https://community.secop.gov.co/Public/Tendering/ContractNoticePhases/View?PPI=CO1.PPI.34153710&amp;isFromPublicArea=True&amp;isModal=False</t>
  </si>
  <si>
    <t>falta poliza, aprobacion de polizas, rp y acta de incio</t>
  </si>
  <si>
    <t>ADQUISICIÓN E INSTALACIÓN DEL SISTEMA DE AIRE ACONDICIONADO Y VENTILACIÓN MECÁNICA DE AIRE EN LA GERENCIA DEPARTAMENTAL COLEGIADA DE NORTE DE SANTANDER EN EL MARCO DEL CONTRATO INTERADMINISTRATIVO 1543 DE 2023 (FONDECÚN 23-021) SUSCRITO ENTRE LA CONTRALORÍA GENERAL DE LA REPÚBLICA Y EL FONDO DE DESARROLLO DE PROYECTOS DE CUNDINAMARCA – FONDECÚN.</t>
  </si>
  <si>
    <t>GOVAL DE COLOMBIA S.A.S.</t>
  </si>
  <si>
    <t>900.644.757-5</t>
  </si>
  <si>
    <t>360-47-994000033627</t>
  </si>
  <si>
    <t>https://community.secop.gov.co/Public/Tendering/ContractNoticePhases/View?PPI=CO1.PPI.34151636&amp;isFromPublicArea=True&amp;isModal=False</t>
  </si>
  <si>
    <t>falta rp acta de inicio y dar ejecucion en secop</t>
  </si>
  <si>
    <t>PRESTACIÓN DE SERVICIOS PROFESIONALES ESPECIALIZADOS COMO ABOGADO DEL FONDO DE DESARROLLO DE PROYECTOS DE CUNDINAMARCA – FONDECÚN.</t>
  </si>
  <si>
    <t xml:space="preserve">	39-46-101012671</t>
  </si>
  <si>
    <t>https://community.secop.gov.co/Public/Tendering/ContractNoticePhases/View?PPI=CO1.PPI.34231809&amp;isFromPublicArea=True&amp;isModal=False</t>
  </si>
  <si>
    <t>CONTRATAR LOS SEGUROS QUE AMPAREN LOS INTERESES PATRIMONIALES ACTUALES Y FUTUROS, ASÍ COMO LOS BIENES DE PROPIEDAD DEL FONDO DE DESARROLLO DE PROYECTOS DE CUNDINAMARCA - FONDECUN, QUE ESTÉN BAJO SU RESPONSABILIDAD Y CUSTODIA Y AQUELLOS QUE SEAN ADQUIRIDOS PARA DESARROLLAR LAS FUNCIONES INHERENTES A SU ACTIVIDAD.</t>
  </si>
  <si>
    <t>AXA COLPATRIA SEGUROS S.A</t>
  </si>
  <si>
    <t>https://community.secop.gov.co/Public/Tendering/ContractNoticePhases/View?PPI=CO1.PPI.33400181&amp;isFromPublicArea=True&amp;isModal=False</t>
  </si>
  <si>
    <t>PRESTACIÓN DE SERVICIOS LOGISTICOS PARA LAS ACTIVIDADES DE PARTICIPACIÓN DEL DEPARTAMENTO DE CUNDINAMARCA EN ESCENARIOS NACIONALES Y DEPARTAMENTALES PARA EL POSICIONAMIENTO DEL TERRITORIO COMO DESTINO TURISTICO, GASTRONOMICO Y ARTESANAL EN EL MARCO DEL CONTRATO INTERADMINISTRATIVO IDECUT-375-2024 (FONDECÚN 24-019)</t>
  </si>
  <si>
    <t>BIG APPLE PRODUCTIONS GROUP S.A.S.</t>
  </si>
  <si>
    <t>M-100240721</t>
  </si>
  <si>
    <t>https://community.secop.gov.co/Public/Tendering/ContractNoticePhases/View?PPI=CO1.PPI.34235219&amp;isFromPublicArea=True&amp;isModal=False</t>
  </si>
  <si>
    <t>FALTA ACTA DE INICIO RP E INICIAR EJECUCION ADEMAS LA POLIZA ESTA VENCIDA</t>
  </si>
  <si>
    <t>PRESTACIÓN DE SERVICIOS PROFESIONALES PARA APOYAR A LA SUBGERENCIA TECNICA EN LAS ACTIVIDADES DE GERENCIA Y SUPERVISIÒN DE CONTRATOS QUE SE DERIVEN DE LOS CONTRATOS INTERADMINISTRATIVOS SUSCRITOS POR EL FONDO DE DESARROLLO DE PROYECTOS DE CUNDINAMARCA-FONDECÙN Y DIFERENTES ENTIDADES ESTATALES.</t>
  </si>
  <si>
    <t xml:space="preserve">	BCH-100037623</t>
  </si>
  <si>
    <t>https://community.secop.gov.co/Public/Tendering/ContractNoticePhases/View?PPI=CO1.PPI.34236294&amp;isFromPublicArea=True&amp;isModal=False</t>
  </si>
  <si>
    <t xml:space="preserve">	560-47-994000182396-0</t>
  </si>
  <si>
    <t>https://community.secop.gov.co/Public/Tendering/ContractNoticePhases/View?PPI=CO1.PPI.34260270&amp;isFromPublicArea=True&amp;isModal=False</t>
  </si>
  <si>
    <t>PRESTACIÓN DE SERVICIOS DE APOYO A LA GESTIÓN JURÍDICA EN EL MARCO DE LA EJECUCIÓN DEL CONTRATO INTERADMINISTRATIVO No. EPC CI 451 DE 2023 ( FONDECÚN 23-017), SUSCRITO ENTRE EMPRESAS PÚBLICAS DE CUNDINAMARCA S.A E.SP Y EL FONDO DE DESARROLLO DE PROYECTOS DE CUNDINAMARCA - FONDECUN</t>
  </si>
  <si>
    <t>MARTIN EMILIO RODRIGUEZ MORA</t>
  </si>
  <si>
    <t>https://community.secop.gov.co/Public/Tendering/ContractNoticePhases/View?PPI=CO1.PPI.34270847&amp;isFromPublicArea=True&amp;isModal=False</t>
  </si>
  <si>
    <t>PRESTACIÓN DE SERVICIOS DE APOYO A LA GESTIÓN OPERATIVA Y DOCUMENTAL DENTRO DE LA EJECUCIÓN DEL PROGRAMA ALCANTARILLADO AL CAMPO SUSCRITO ENTRE EMPRESAS PÚBLICAS DE CUNDINAMARCA Y EL FONDO DE DESARROLLO DE PROYECTOS DE CUNDINAMARCA - FONDECUN</t>
  </si>
  <si>
    <t>ADRIANA LIZETH ARIAS RAMIREZ</t>
  </si>
  <si>
    <t>360 47 994000033624</t>
  </si>
  <si>
    <t>https://community.secop.gov.co/Public/Tendering/ContractNoticePhases/View?PPI=CO1.PPI.34272994&amp;isFromPublicArea=True&amp;isModal=False</t>
  </si>
  <si>
    <t>FALTA RP, ACTA DE INICIO E INICIAR EJECUCION EN SECOP</t>
  </si>
  <si>
    <t>PRESTACIÓN DE SERVICIOS PARA REALIZAR EL MONITOREO Y ANÁLISIS DE MEDIOS DE COMUNICACIÓN, EN EL MARCO DEL CONTRATO INTERADMINISTRATIVO No. SH-CDCTI-381-2024-SPC-CDCTI-077-2024 (FONDECÚN 24-012), SUSCRITO ENTRE EL DEPARTAMENTO DE CUNDINAMARCA -SECRETARÍA DE HACIENDA, EL DEPARTAMENTO DE CUNDINAMARCA  SECRETARÍA DE PRENSA Y COMUNICACIONES Y EL FONDO DE DESARROLLO DE PROYECTOS DE CUNDINAMARCA - FONDECÚN.</t>
  </si>
  <si>
    <t>SIGLO DATA SAS</t>
  </si>
  <si>
    <t>21-45-101457601</t>
  </si>
  <si>
    <t>https://community.secop.gov.co/Public/Tendering/ContractNoticePhases/View?PPI=CO1.PPI.34282459&amp;isFromPublicArea=True&amp;isModal=False</t>
  </si>
  <si>
    <t>PRESTACIÓN DE SERVICIOS PARA PUBLICIDAD GRÁFICA Y BTL DE LAS CAMPAÑAS DE LA SECRETARÍA DE HACIENDA EN CENTROS COMERCIALES Y ESPACIOS EXTERIORES, EN EL MARCO DEL CONTRATO INTERADMINISTRATIVO No. SH-CDCTI-381- 2024-SPC-CDCTI-077-2024 (FONDECÚN 24-012), SUSCRITO ENTRE EL DEPARTAMENTO DE CUNDINAMARCA -SECRETARÍA DE HACIENDA, EL DEPARTAMENTO DE CUNDINAMARCA  SECRETARÍA DE PRENSA Y COMUNICACIONES Y EL FONDO DE DESARROLLO DE PROYECTOS DE CUNDINAMARCA - FONDECÚN.</t>
  </si>
  <si>
    <t>UMBOG CONSULTING &amp; SERVICES S.A.S</t>
  </si>
  <si>
    <t>14-40-101067328</t>
  </si>
  <si>
    <t>https://community.secop.gov.co/Public/Tendering/ContractNoticePhases/View?PPI=CO1.PPI.34284235&amp;isFromPublicArea=True&amp;isModal=False</t>
  </si>
  <si>
    <t>PRESTACIÓN DE SERVICIOS PARA LA DIVULGACIÓN Y DIFUSIÓN DE CONTENIDO INSTITUCIONAL DE LA SECRETARÍA DE PRENSA Y COMUNICACIONES Y LA SECRETARÍA DE HACIENDA DEL DEPARTAMENTO DE CUNDINAMARCA, EN PÁGINAS WEB Y PLATAFORMAS DIGITALES EN EL MARCO DEL CONTRATO INTERADMINISTRATIVO No. SH-CDCTI-381-2024-SPCCDCTI-077-2024 (FONDECÚN 24-012), SUSCRITO ENTRE EL DEPARTAMENTO DE CUNDINAMARCA -SECRETARÍA DE HACIENDA, EL DEPARTAMENTO DE CUNDINAMARCA  SECRETARÍA DE PRENSA Y COMUNICACIONES Y EL FONDO DE DESARROLLO DE PROYECTOS DE CUNDINAMARCA - FONDECÚN.</t>
  </si>
  <si>
    <t>R360 S.A.S.</t>
  </si>
  <si>
    <t>17-45-101053231</t>
  </si>
  <si>
    <t>CARMEN MEZA</t>
  </si>
  <si>
    <t>https://community.secop.gov.co/Public/Tendering/ContractNoticePhases/View?PPI=CO1.PPI.34299406&amp;isFromPublicArea=True&amp;isModal=False</t>
  </si>
  <si>
    <t>se dio inicio de ejecucion pero falta cargar acta de inicio</t>
  </si>
  <si>
    <t>PRESTACIÓN DE SERVICIOS DE APOYO A LA GESTIÓN PARA LAS ACTIVIDADES ADMINISTRATIVAS, FINANCIERAS Y OPERATIVAS QUE REQUIERAN LOS CONTRATOS INTERADMINISTRATIVOS Y LOS QUE SE DERIVEN, SUSCRITOS ENTRE LA UNIDAD DE SERVICIOS PENINTENCIARIOS Y CARCELARIOS - USPEC Y EL FONDO DE DESARROLLO DE PROYECTOS DE CUNDINAMARCA  FONDECUN.</t>
  </si>
  <si>
    <t>63-45-101049982</t>
  </si>
  <si>
    <t>https://community.secop.gov.co/Public/Tendering/ContractNoticePhases/View?PPI=CO1.PPI.34315956&amp;isFromPublicArea=True&amp;isModal=False</t>
  </si>
  <si>
    <t>PRESTACIÓN DE SERVICIOS PARA DESARROLLAR, DISEÑAR, ACTUALIZAR Y MANTENER LAS FUNCIONALIDADES DE LOS SITIOS WEB DE LA GOBERNACIÓN DE CUNDINAMARCA, EN EL MARCO DEL CONTRATO INTERADMINISTRATIVO No. SH-CDCTI-381-2024-SPC-CDCTI-077-2024 (FONDECÚN 24-012), SUSCRITO ENTRE EL DEPARTAMENTO DE CUNDINAMARCA -SECRETARÍA DE HACIENDA, EL DEPARTAMENTO DE CUNDINAMARCA  SECRETARÍA DE PRENSA Y COMUNICACIONES Y EL FONDO DE DESARROLLO DE PROYECTOS DE CUNDINAMARCA - FONDECÚN.</t>
  </si>
  <si>
    <t>LOUD ROOM CREATIVE S.A.S</t>
  </si>
  <si>
    <t xml:space="preserve">	560-47-994000182508</t>
  </si>
  <si>
    <t>https://community.secop.gov.co/Public/Tendering/ContractNoticePhases/View?PPI=CO1.PPI.34320759&amp;isFromPublicArea=True&amp;isModal=False</t>
  </si>
  <si>
    <t>APOYO A LA  GESTION</t>
  </si>
  <si>
    <t>PRESTACION DE SERVICIOS DE APOYO A LA GESTION DE UN TECNICO Y/O TECNOLOGO DELINEANTE DE ARQUITECTURA Y/O INGENIERIA, EN EL MARCO DE LA EJECUCION DEL PROGRAMA ALCANTARILLADO AL CAMPO SUSCRITO ENTRE EMPRESAS PUBLICAS DE CUNDINAMARCA S.A. E.S.P. Y EL FONDO DE DESARROLLO DE PROYECTOS DE CUNDINAMARCA - FONDECUN.</t>
  </si>
  <si>
    <t>CASTRILLON  TOSCANO DANIELA  ANDREA</t>
  </si>
  <si>
    <t xml:space="preserve">	360-47-994000033704</t>
  </si>
  <si>
    <t>https://community.secop.gov.co/Public/Tendering/ContractNoticePhases/View?PPI=CO1.PPI.34326808&amp;isFromPublicArea=True&amp;isModal=False</t>
  </si>
  <si>
    <t>SUMINISTRO DE ELEMENTOS DE DOTACION Y MATERIAL LOGISTICO PARA EL GRUPO DE GESTORES EN EL MARCO DE LA EJECUCION DEL CONTRATO INTERADMINISTRATIVO No.CD-CI-78-2024 (Fondecún 24-016), SUSCRITO ENTRE LA REGIÓN ADMINISTRATIVA Y DE PLANEACION ESPECIAL RAP-E REGION CENTRAL Y EL FONDO DE DESARROLLO DE PROYECTOS DE CUNDINAMARCA  FONDECÚN.</t>
  </si>
  <si>
    <t>MD LOGISTICS SOLUTIONS SAS</t>
  </si>
  <si>
    <t>CSU-100000075</t>
  </si>
  <si>
    <t>https://community.secop.gov.co/Public/Tendering/ContractNoticePhases/View?PPI=CO1.PPI.34365792&amp;isFromPublicArea=True&amp;isModal=False</t>
  </si>
  <si>
    <t>PRESTACIÓN DE SERVICIOS PROFESIONALES PARA LA SUPERVISIÓN DE CONTRATOS DERIVADOS EN EL MARCO DE LA EJECUCIÓN DE LOS CONTRATOS INTERADMINISTRATIVOS SUSCRITOS ENTRE LA DEFENSA CIVIL COLOMBIANA Y EL FONDO DE DESARROLLO DE PROYECTOS DE CUNDINAMARCA - FONDECÚN.</t>
  </si>
  <si>
    <t xml:space="preserve">RODRIGUEZ LOZANO SOFIA </t>
  </si>
  <si>
    <t xml:space="preserve">	360 47 994000033748</t>
  </si>
  <si>
    <t>https://community.secop.gov.co/Public/Tendering/ContractNoticePhases/View?PPI=CO1.PPI.34371994&amp;isFromPublicArea=True&amp;isModal=False</t>
  </si>
  <si>
    <t>PRESTACIÓN DE SERVICIOS PROFESIONALES PARA APOYAR LAS ACTIVIDADES RELACIONADAS CON LA GESTIÓN DE LA PLANTA DE PERSONAL, EL APOYO A LA SUPERVISIÓN DE CONTRATOS Y EL SEGUIMIENTO A LOS PLANES Y PROGRAMAS DEL ÁREA DE TALENTO HUMANO DE LA SUBGERENCIA ADMINISTRATIVA Y FINANCIERA DEL DEL FONDO DE DESARROLLO DE PROYECTOS DE CUNDINAMARCA  FONDECÚN</t>
  </si>
  <si>
    <t>ANZOLA NIÑO LEYDI DIANA</t>
  </si>
  <si>
    <t xml:space="preserve">	11-46-101063385</t>
  </si>
  <si>
    <t>https://community.secop.gov.co/Public/Tendering/ContractNoticePhases/View?PPI=CO1.PPI.34370549&amp;isFromPublicArea=True&amp;isModal=False</t>
  </si>
  <si>
    <t>PRESTACIÓN DE SERVICIOS DE APOYO A LA GESTIÓN EN ACTIVIDADES TÉCNICAS ARCHIVÍSTICAS, OPERATIVAS Y DE CONSTRUCCIÓN DEL INVENTARIO DOCUMENTAL A CARGO DE LA SUBGERENCIA ADMINISTRATIVA Y FINANCIERA DEL FONDO DE DESARROLLO DE PROYECTOS DE CUNDINAMARCA</t>
  </si>
  <si>
    <t>BELLO RAMIREZ NATAN JOEL</t>
  </si>
  <si>
    <t xml:space="preserve">	100345105</t>
  </si>
  <si>
    <t>https://community.secop.gov.co/Public/Tendering/ContractNoticePhases/View?PPI=CO1.PPI.34398117&amp;isFromPublicArea=True&amp;isModal=False</t>
  </si>
  <si>
    <t>contrato en revision del proveedor desde el 18-9-2024</t>
  </si>
  <si>
    <t>PRESTACIÓN DE SERVICIOS PARA LA DIVULGACIÓN Y DIFUSIÓN DE CONTENIDO INSTITUCIONAL DE
LA GOBERNACION DE CUNDINAMARCA A TRAVES DEL MEDIO IMPRESO, CANAL DE TELEVISIÓN Y
PLATAFORMAS DIGITALES DE "EL TIEMPO" A NIVEL NACIONAL, EN EL MARCO DEL CONTRATO No.
SH-CDCTI-381-2024-SPC-CDCTI-077-2024 (FONDECÚN 24-012), SUSCRITO ENTRE EL DEPARTAMENTO
DE CUNDINAMARCA SECRETARÍA DE HACIENDA, EL DEPARTAMENTO DE CUNDINAMARCA
SECRETARÍA DE PRENSA Y COMUNICACIONES Y EL FONDO DE DESARROLLO DE PROYECTOS DE
CUNDINAMARCA FONDECÚN.</t>
  </si>
  <si>
    <t>CASA EDITORIAL EL TIEMPO S.A</t>
  </si>
  <si>
    <t>860001022-7</t>
  </si>
  <si>
    <t>https://community.secop.gov.co/Public/Tendering/ContractNoticePhases/View?PPI=CO1.PPI.34423800&amp;isFromPublicArea=True&amp;isModal=False</t>
  </si>
  <si>
    <t>PRESTACIÓN DE SERVICIOS DE APOYO A LA GESTIÓN PARA LAS ACTIVIDADES DE ATENCIÓN AL USUARIO DEL FONDO DE DESARROLLO DE PROYECTOS DE CUNDINAMARCA - FONDECÚN.</t>
  </si>
  <si>
    <t>RAMIREZ HERNÁNDEZ SANDRA ROCIO</t>
  </si>
  <si>
    <t>560 47 994000182640</t>
  </si>
  <si>
    <t>https://community.secop.gov.co/Public/Tendering/ContractNoticePhases/View?PPI=CO1.PPI.34429066&amp;isFromPublicArea=True&amp;isModal=False</t>
  </si>
  <si>
    <t>PRESTACION DE SERVICIOS DE FORMACION Y CAPACITACION PARA EL PERSONAL OPERATIVO Y ACTORES VIALES DE LA SECRETARIA DE MOVILIDAD DE FUNZA, EN EL MARCO DE LA EJECUCION DEL CONTRATO INTERADMINISTRATIVO No. CI20240559 (FONDECUN 24-008), SUSCRITO ENTRE EL MUNICIPIO DE FUNZA Y EL FONDO DE DESARROLLO DE PROYECTOS DE CUNDINAMARCA - FONDECÚN</t>
  </si>
  <si>
    <t>ZIPAZGO CONSULTORES S A S</t>
  </si>
  <si>
    <t xml:space="preserve">	21-47-101041332</t>
  </si>
  <si>
    <t>https://community.secop.gov.co/Public/Tendering/ContractNoticePhases/View?PPI=CO1.PPI.34431618&amp;isFromPublicArea=True&amp;isModal=False</t>
  </si>
  <si>
    <t>PEREZ GOMEZ JUAN CARLOS</t>
  </si>
  <si>
    <t>560-47-994000182644</t>
  </si>
  <si>
    <t>https://community.secop.gov.co/Public/Tendering/ContractNoticePhases/View?PPI=CO1.PPI.34431743&amp;isFromPublicArea=True&amp;isModal=False</t>
  </si>
  <si>
    <t>SE INCIO EJECUCION DEL CONTRATO PERO NO SE CARGO ACTA DE INCIO</t>
  </si>
  <si>
    <t>ECHAVEZ FIGUEROA JORGE ALEXANDER</t>
  </si>
  <si>
    <t xml:space="preserve">	21-44-101451423</t>
  </si>
  <si>
    <t>AVARO AVILA</t>
  </si>
  <si>
    <t>https://community.secop.gov.co/Public/Tendering/ContractNoticePhases/View?PPI=CO1.PPI.34462904&amp;isFromPublicArea=True&amp;isModal=False</t>
  </si>
  <si>
    <t>PRESTACIÓN DE SERVICIOS PROFESIONALES PARA EL APOYO A LA SUPERVISIÒN DE LOS CONTRATOS QUE SE DERIVEN DE LOS CONTRATOS INTERADMINISTRATIVOS SUSCRITOS ENTRE LA UNIDAD DE SERVICIOS PENITENCIARIOS Y CARCELARIOS-USPEC Y EL FONDO DE DESARROLLO DE PROYECTOS DE CUNDINAMARCA  FONDECUN</t>
  </si>
  <si>
    <t>ESCALANTE SANCHEZ JHOAN SEBASTIAN</t>
  </si>
  <si>
    <t xml:space="preserve">	360-47-994000033855</t>
  </si>
  <si>
    <t>https://community.secop.gov.co/Public/Tendering/ContractNoticePhases/View?PPI=CO1.PPI.34465239&amp;isFromPublicArea=True&amp;isModal=False</t>
  </si>
  <si>
    <t>falta cargar rp, acta de incio e inicair ejecucion en secop</t>
  </si>
  <si>
    <t>PRESTACIÓN DE SERVICIOS DE APOYO A LA GESTIÓN PARA LA REALIZACIÓN DE ACTIVIDADES OPERATIVAS Y DOCUMENTALES A CARGO DE LA SUBGERENCIA TÉCNICA DEL FONDO DE DESARROLLO DE PROYECTOS DE CUNDINAMARCA – FONDECÚN.</t>
  </si>
  <si>
    <t>ANGIE PAOLA SANTOS OROZCO</t>
  </si>
  <si>
    <t xml:space="preserve">	360-47-994000033899</t>
  </si>
  <si>
    <t>https://community.secop.gov.co/Public/Tendering/ContractNoticePhases/View?PPI=CO1.PPI.34522850&amp;isFromPublicArea=True&amp;isModal=False</t>
  </si>
  <si>
    <t xml:space="preserve">falta acta de inicio y rp </t>
  </si>
  <si>
    <t>PRESTAR SERVICIOS PROFESIONALES DE ASESORÍA JURÍDICA A LA SUBGERENCIA TÉCNICA DEL FONDO DE DESARROLLO DE PROYECTOS DE CUNDINAMARCA FONDECÚN</t>
  </si>
  <si>
    <t>LIZETH LORENA RODRÍGUEZ BALLEN</t>
  </si>
  <si>
    <t xml:space="preserve">	360-47-994000033898</t>
  </si>
  <si>
    <t>https://community.secop.gov.co/Public/Tendering/ContractNoticePhases/View?PPI=CO1.PPI.34525612&amp;isFromPublicArea=True&amp;isModal=False</t>
  </si>
  <si>
    <t>PRESTACIÓN DE SERVICIOS PROFESIONALES PARA LA GERENCIA Y/O SUPERVISIÓN DE CONTRATOS INTERADMINISTRATIVOS SUSCRITOS POR EL FONDO DE DESARROLLO DE PROYECTOS DE CUNDINAMARCA – FONDECÚN CON DIFERENTES ENTIDADES.</t>
  </si>
  <si>
    <t xml:space="preserve">	360-47-994000033930</t>
  </si>
  <si>
    <t>https://community.secop.gov.co/Public/Tendering/ContractNoticePhases/View?PPI=CO1.PPI.34556191&amp;isFromPublicArea=True&amp;isModal=False</t>
  </si>
  <si>
    <t>PRESTACIÓN DE SERVICIOS PROFESIONALES COMO ABOGADO ESPECIALIZADO EN LOS ASUNTOS PRECONTRACTUAL, CONTRACTUAL Y POSCONTRACTUAL DE LOS PROCESOS DE PLANEACIÓN Y EJECUCIÓN Y CIERRE CONTRACTUAL DE LA SUBGERENCIA ADMINISTRATIVA Y FINANCIERA</t>
  </si>
  <si>
    <t>SANTIAGO MIGUEL RUÍZ BERMÚDEZ</t>
  </si>
  <si>
    <t xml:space="preserve">	B-100525569</t>
  </si>
  <si>
    <t>https://community.secop.gov.co/Public/Tendering/ContractNoticePhases/View?PPI=CO1.PPI.34558074&amp;isFromPublicArea=True&amp;isModal=False</t>
  </si>
  <si>
    <t>SUMINISTRO DE DOTACIÓN DE INDUMENTARIA PARA EL PERSONAL DEL PROYECTO DE OPERACIONES DE CAMPO DE LA SUBDIRECCIÓN DE FISCALIZACIÓN DE LA DIRECCIÓN DE RENTAS Y GESTIÓN TRIBUTARIA DE LA SECRETARÍA DE HACIENDA DEL DEPARTAMENTO DE CUNDINAMARCA EN EL MARCO DEL CONTRATO INTERADMINISTRATIVO NO. SH-CDCTI-421 DE 2024
(FONDECÚN 24-020).</t>
  </si>
  <si>
    <t>COMERCIAL ORBELAR S.A.S</t>
  </si>
  <si>
    <t>900726316-3</t>
  </si>
  <si>
    <t>https://community.secop.gov.co/Public/Tendering/ContractNoticePhases/View?PPI=CO1.PPI.34593565&amp;isFromPublicArea=True&amp;isModal=False</t>
  </si>
  <si>
    <t>FALTA RP Y ACTA DE INICIO</t>
  </si>
  <si>
    <t xml:space="preserve">	100030576</t>
  </si>
  <si>
    <t>https://community.secop.gov.co/Public/Tendering/ContractNoticePhases/View?PPI=CO1.PPI.34592789&amp;isFromPublicArea=True&amp;isModal=False</t>
  </si>
  <si>
    <t>LAURA VANESSA RIOS HOYOS,</t>
  </si>
  <si>
    <t>https://community.secop.gov.co/Public/Tendering/ContractNoticePhases/View?PPI=CO1.PPI.34616377&amp;isFromPublicArea=True&amp;isModal=False</t>
  </si>
  <si>
    <t>MATRIZ DE SEGUIMIENTO CONTRACTUAL - OFICINA ASESORA JURÍDICA 2025</t>
  </si>
  <si>
    <t>AAITON</t>
  </si>
  <si>
    <t>NUMERO INTERADMINISTRATIVO FDC - DERIVADOS</t>
  </si>
  <si>
    <t>NATURALEZA</t>
  </si>
  <si>
    <t>FECHA DE NACIMIENTO</t>
  </si>
  <si>
    <t>VALOR DE LOS HONORARIOS</t>
  </si>
  <si>
    <t>RENDIDOS EN SIA</t>
  </si>
  <si>
    <t>GERENTE TÉCNICO</t>
  </si>
  <si>
    <t>28 de noviembre</t>
  </si>
  <si>
    <t>22 de marzo</t>
  </si>
  <si>
    <t>ELKIN VLADIMIR SANABRIA SARMIENTO</t>
  </si>
  <si>
    <t>21 de mayo</t>
  </si>
  <si>
    <t>GINA DANIELA FORERO RUBIO</t>
  </si>
  <si>
    <t>29 de junio</t>
  </si>
  <si>
    <t>PRESTAR SERVICIOS PROFESIONALES ESPECIALIZADOS EN MATERIA JURÍDICA PARA ASESORAR A LA OFICINA ASESORA JURÍDICA (OAJ) EN ASUNTOS RELACIONADOS CON LA ESTRUCTURACIÓN, EVALUACIÓN Y CONTRATACIÓN DE LOS PROYECTOS Y SUS DERIVADOS Y DEMÁS ASUNTOS RELACIONADOS CON LA GESTIÓN JURÍDICA Y CONTRACTUAL DEL FONDO DE DESARROLLO DE PROYECTOS DE CUNDINAMARCA.</t>
  </si>
  <si>
    <t>BENAVIDES &amp; DEL TORO ASOCIADOS SAS</t>
  </si>
  <si>
    <t>901.348.924-3</t>
  </si>
  <si>
    <t>JUAN JOSE GUEVARA CARDONA</t>
  </si>
  <si>
    <t>24 de septiembre</t>
  </si>
  <si>
    <t>MAYRA ALEJANDRA PARRA YESQUEN</t>
  </si>
  <si>
    <t>22 de junio</t>
  </si>
  <si>
    <t>16 de junio</t>
  </si>
  <si>
    <t>16 de enero</t>
  </si>
  <si>
    <t>PRESTAR SERVICIOS PROFESIONALES DE ASESORÍA JURÍDICA ESPECIALIZADA AL FONDO DE DESARROLLO DE PROYECTOS DE CUNDINAMARCA – FONDECÚN.</t>
  </si>
  <si>
    <t>CINDY CAROLINA SALCEDO VARGAS</t>
  </si>
  <si>
    <t>20 de junio</t>
  </si>
  <si>
    <t>07 de diciembre</t>
  </si>
  <si>
    <t>26 de octubre</t>
  </si>
  <si>
    <t>ANDRES FERNANDO ORJUELA ROMERO</t>
  </si>
  <si>
    <t>30 de marzo</t>
  </si>
  <si>
    <t>JHOLMAN CAMILO AVELLANEDA SIERRA</t>
  </si>
  <si>
    <t>17 de julio</t>
  </si>
  <si>
    <t>SANDRA MILENA MENDIETA MIRANDA</t>
  </si>
  <si>
    <t>30 de diciembre</t>
  </si>
  <si>
    <t>INGRID CATHERINE CONTRERAS AREVALO</t>
  </si>
  <si>
    <t>02 de noviembre</t>
  </si>
  <si>
    <t>YEIMY KATHERINE MORA RAMÍREZ</t>
  </si>
  <si>
    <t>01 de noviembre</t>
  </si>
  <si>
    <t>10 de junio</t>
  </si>
  <si>
    <t>NELSON ANDRES REINA CRUZ</t>
  </si>
  <si>
    <t>CAMILO AUGUSTO SANCHEZ PEREZ</t>
  </si>
  <si>
    <t>08 de mayo</t>
  </si>
  <si>
    <t>SERGIO MAURICIO CORREDOR PARRA</t>
  </si>
  <si>
    <t>25 de agosto</t>
  </si>
  <si>
    <t>26 de junio</t>
  </si>
  <si>
    <t>27 de septiembre</t>
  </si>
  <si>
    <t>24-051</t>
  </si>
  <si>
    <t>JOHORDIN STBIEN CADENA CABARCA</t>
  </si>
  <si>
    <t>23 de diciembre</t>
  </si>
  <si>
    <t>PRESTACIÓN DE SERVICIOS PROFESIONALES COMO SUPERVISOR DEL PROYECTO EN EL MARCO DE LA EJECUCIÓN DEL CONTRATO INTERADMINISTRATIVO No. ACODER-CDCTI-587-2024 (FONDECÚN 24-051) Y SUS DERIVADOS SUSCRITO ENTRE LA AGENCIA DE COMERCIALIZACIÓN Y COMPETITIVIDAD PARA EL DESARROLLO REGIONAL – ACODEER Y EL FONDO DE DESARROLLO DE PROYECTOS DE CUNDINAMARCA – FONDECÚN.</t>
  </si>
  <si>
    <t>29 de octubre</t>
  </si>
  <si>
    <t>PRESTACIÓN DE SERVICIOS DE APOYO A LA GESTIÓN ADMINISTRATIVA EN EL MARCO DEL CONTRATO INTERADMINISTRATIVO N° ACIDC-CI-513-2024 (FONDECUN 24-037), Y SUS DERIVADOS. SUSCRITO ENTRE AGENCIA DE COMERCIALIZACIÓN E INNOVACIÓN PARA EL DESARROLLO DE CUNDINAMARCA Y EL FONDO DE DESARROLLO DE PROYECTOS DE CUNDINAMARCA –FONDECUN.</t>
  </si>
  <si>
    <t>15 de septiembre</t>
  </si>
  <si>
    <t>TANIA JULIETH CARRILLO BRAVO</t>
  </si>
  <si>
    <t>19 de mayo</t>
  </si>
  <si>
    <t>PRESTACIÓN DE SERVICIOS DE APOYO A LA GESTIÓN PARA ACTIVIDADES ADMINISTRATIVAS, GESTIÓN DOCUMENTAL Y LIQUIDACIONES A CARGO DE LA SUBGERENCIA TÉCNICA DEL FONDO DE DESARROLLO DE PROYECTOS DE CUNDINAMARCA - FONDECUN.</t>
  </si>
  <si>
    <t>09 de marzo</t>
  </si>
  <si>
    <t>29 de marzo</t>
  </si>
  <si>
    <t>PRESTACIÓN DE SERVICIOS PROFESIONALES PARA LA GERENCIA INTEGRAL Y/O APOYO A LA SUPERVISIÓN DE CONTRATOS INTERADMINISTRATIVOS SUSCRITOS POR EL FONDO DE DESARROLLO DE PROYECTOS DE CUNDINAMARCA – FONDECÚN</t>
  </si>
  <si>
    <t>BRAYAN GIOVANNY MORENO CÁRDENAS</t>
  </si>
  <si>
    <t>01 de agosto</t>
  </si>
  <si>
    <t>SERGIO CARLOS ALBA MOTTA</t>
  </si>
  <si>
    <t>20 de abril</t>
  </si>
  <si>
    <t>PRESTACIÓN DE SERVICIOS PROFESIONALES PARA LA GESTIÓN Y ACOMPAÑAMIENTO EN LAS ACTIVIDADES ADMINISTRATIVAS NECESARIAS PARA LA CONSECUCIÓN DE NUEVOS NEGOCIOS Y EL SEGUIMIENTO A LOS PROYECTOS A CARGO DE LA SUBGERENCIA TÉCNICA DE FONDECÚN</t>
  </si>
  <si>
    <t>JOHANA MARCELA ESPINOSA QUINTERO</t>
  </si>
  <si>
    <t>14 de octubre</t>
  </si>
  <si>
    <t>CAMILO ALEJANDRO CALDERÓN CASALLAS</t>
  </si>
  <si>
    <t>16 de octubre</t>
  </si>
  <si>
    <t>11 de octubre</t>
  </si>
  <si>
    <t>PRESTAR SERVICIOS PROFESIONALES DE ASESORÍA JURÍDICA ESPECIALIZADA AL FONDO DE DESARROLLO DE PROYECTOS DE CUNDINAMARCA - FONDECÚN.</t>
  </si>
  <si>
    <t>SANDRA ROCIO SILVA GONZALEZ</t>
  </si>
  <si>
    <t>23 de enero</t>
  </si>
  <si>
    <t>PRESTACIÓN DE SERVICIOS PROFESIONALES DE ASESORÍA Y ACOMPAÑAMIENTO JURÍDICO PARA LA SUBGERENCIA TÉCNICA DEL FONDO DE DESARROLLO DE PROYECTOS DE CUNDINAMARCA – FONDECÚN.</t>
  </si>
  <si>
    <t>02 de julio</t>
  </si>
  <si>
    <t>PRESTAR SERVICIOS PROFESIONALES DE ASESORIA JURIDICA ESPECIALIZADA AL FONDO DE DESARROLLO DE PROYECTOS DE CUNDINAMARCA FONDECUN.</t>
  </si>
  <si>
    <t>RICARDO ENRIQUE GALEZO MAZENETT</t>
  </si>
  <si>
    <t>01 de marzo</t>
  </si>
  <si>
    <t>JENSSY JOHANNA GARCES PARRA</t>
  </si>
  <si>
    <t>13 de junio</t>
  </si>
  <si>
    <t>901.806.047-4</t>
  </si>
  <si>
    <t>22 de octubre</t>
  </si>
  <si>
    <t>GERENCIA GENERAL</t>
  </si>
  <si>
    <t>ASOCIACIÓN AGRODIVERSIDAD PRODUCTIVA- AGRODIPRO</t>
  </si>
  <si>
    <t>901.934.643-2</t>
  </si>
  <si>
    <t>PRESTACIÓN DE SERVICIOS PROFESIONALES ESPECIALIZADOS PARA EL ACOMPAÑAMIENTO JURÍDICO DE PROYECTOS Y ACTIVIDADES A CARGO DEL FONDO DE DESARROLLO DE PROYECTOS DE CUNDINAMARCA – FONDECÚN.</t>
  </si>
  <si>
    <t>03 de enero</t>
  </si>
  <si>
    <t>901.846.131-6</t>
  </si>
  <si>
    <t>901.336.369-3</t>
  </si>
  <si>
    <t>PABLO ANDRÉS VARGAS NIÑO</t>
  </si>
  <si>
    <t>19 de febrero</t>
  </si>
  <si>
    <t>08 de diciembre</t>
  </si>
  <si>
    <t>21 de septiembre</t>
  </si>
  <si>
    <t>ALIRIO ALFONSO PERALTA HERNÁNDEZ</t>
  </si>
  <si>
    <t>26 de febrero</t>
  </si>
  <si>
    <t>10 de enero</t>
  </si>
  <si>
    <t>ANA CAROLINA PEREZ VALDERRAMA</t>
  </si>
  <si>
    <t>28 de diciembre</t>
  </si>
  <si>
    <t>05 de mayo</t>
  </si>
  <si>
    <t>09 de agosto</t>
  </si>
  <si>
    <t>Sergio Andres Valencia Parra</t>
  </si>
  <si>
    <t>SOLUCIONES INTEGRALES DE INFORMÁTICA WEB</t>
  </si>
  <si>
    <t>PRESTACIÓN DE SERVICIOS PROFESIONALES PARA LA GESTIÓN JURÍDICA RELACIONADA CON LOS CIERRES Y/O LIQUIDACIONES DE LOS CONTRATOS SUSCRITOS POR EL FONDO DE DESARROLLO DE PROYECTOS DE CUNDINAMARCA</t>
  </si>
  <si>
    <t>09 de octubre</t>
  </si>
  <si>
    <t>PRESTACIÓN DE SERVICIOS PROFESIONALES COMO FINANCIERO DEL PROYECTO EN EL MARCO DE LA EJECUCIÓN DE LOS CONTRATOS INTERADMINISTRATIVOS Nº ACIDC-CI-513-2024 (FONDECÚN 24-037) Y ACODER-CDCTI-587-2024 (FONDECÚN 24-051) Y SUS DERIVADOS.</t>
  </si>
  <si>
    <t>09 de junio</t>
  </si>
  <si>
    <t>PRESTACIÓN DE SERVICIOS PROFESIONALES COMO APOYO A LA SUPERVISIÓN DE CONTRATOS SUSCRITOS POR EL FONDO DE DESARROLLO DE PROYECTOS DE CUNDINAMARCA – FONDECÚN.</t>
  </si>
  <si>
    <t>11 de julio</t>
  </si>
  <si>
    <t>830.010.814-2</t>
  </si>
  <si>
    <t>08 de julio</t>
  </si>
  <si>
    <t>DIEGO FERNANDO BUENO MUÑOZ</t>
  </si>
  <si>
    <t>30 de enero</t>
  </si>
  <si>
    <t>14 de abril</t>
  </si>
  <si>
    <t>NICOLE DANIELA DÍAZ MOLINA</t>
  </si>
  <si>
    <t>14 de agosto</t>
  </si>
  <si>
    <t>EMERSON CARDOZO VARGAS</t>
  </si>
  <si>
    <t>CABRERA, GARCÍA &amp; POVEDA ABOGADOS S.A.S.</t>
  </si>
  <si>
    <t>901.776.840-9</t>
  </si>
  <si>
    <t>15 de mayo</t>
  </si>
  <si>
    <t>09 de julio</t>
  </si>
  <si>
    <t>PRESTACIÓN DE SERVICIOS PROFESIONALES COMO APOYO A LA SUPERVISIÓN DE CONTRATOS SUSCRITOS POR EL FONDO DE DESARROLLO DE PROYECTOS DE CUNDINAMARCA</t>
  </si>
  <si>
    <t>DIANA MARCELA OROZCO SANTOS</t>
  </si>
  <si>
    <t>04 de febrero</t>
  </si>
  <si>
    <t>06 de abril</t>
  </si>
  <si>
    <t>LEIDY DIANA ANZOLA NIÑO</t>
  </si>
  <si>
    <t>28 de octubre</t>
  </si>
  <si>
    <t>DIEGO ALEXANDER SALAZAR RINCON</t>
  </si>
  <si>
    <t>08 de junio</t>
  </si>
  <si>
    <t>BIBIANA ANDREA CASTRO SANDOVAL</t>
  </si>
  <si>
    <t>JAIME AUGUSTO SIERRA PIÑERES</t>
  </si>
  <si>
    <t>13 de febrero</t>
  </si>
  <si>
    <t>NYDIA ESPERANZA ALFARO CUBILLOS</t>
  </si>
  <si>
    <t>20 de marzo</t>
  </si>
  <si>
    <t>SOFIA ANDREA FORERO POVEDA</t>
  </si>
  <si>
    <t>FRANCY TIVISAY GOMEZ PIÑEROS</t>
  </si>
  <si>
    <t>12 de noviembre</t>
  </si>
  <si>
    <t>07 de marzo</t>
  </si>
  <si>
    <t>KELLY DAYAN BARRERA ROA</t>
  </si>
  <si>
    <t>24 de mayo</t>
  </si>
  <si>
    <t>YESID ALBEIRO PEÑA CELIS</t>
  </si>
  <si>
    <t>MARTHA INES OJEDA GALEANO</t>
  </si>
  <si>
    <t>27 de diciembre</t>
  </si>
  <si>
    <t>ANDRÉS JOAQUIN FERREIRA</t>
  </si>
  <si>
    <t>13 de mayo</t>
  </si>
  <si>
    <t>ASOCIACIÓN AGROSUMAZ</t>
  </si>
  <si>
    <t>901.696.659-8</t>
  </si>
  <si>
    <t>ASOCIACIÓN DE PRODUCTORES AGROPECUARIOS DE CHIPAQUE - AROMACHIPAQUE</t>
  </si>
  <si>
    <t>901.055.958-5</t>
  </si>
  <si>
    <t>TANIA LIZETH DELGADO CADENA</t>
  </si>
  <si>
    <t>ANA SORAIDA SOTO CONTRERAS</t>
  </si>
  <si>
    <t>11 de febrero</t>
  </si>
  <si>
    <t>10 de noviembre</t>
  </si>
  <si>
    <t>IVONN TATIANA PATIÑO PAEZ</t>
  </si>
  <si>
    <t>15 de julio</t>
  </si>
  <si>
    <t>VIVIANA ANDREA PEDRAZA GUERRERO</t>
  </si>
  <si>
    <t>11 de junio</t>
  </si>
  <si>
    <t>JUAN CAMILO LOZANO RUIZ</t>
  </si>
  <si>
    <t>08 de abril</t>
  </si>
  <si>
    <t>CARLOS ANDRES GARCIA MURCIA</t>
  </si>
  <si>
    <t>13 de octubre</t>
  </si>
  <si>
    <t>PRESTACIÓN DE SERVICIOS PROFESIONALES COMO APOYO A LA SUPERVISIÓN DE CONTRATOS SUSCRITOS POR EL FONDO DE DESARROLLO DE PROYECTOS DE CUNDINAMARCA-FONDECÚN</t>
  </si>
  <si>
    <t>COACHING GROUP SAS</t>
  </si>
  <si>
    <t>830.127.674 -1</t>
  </si>
  <si>
    <t>900.814.540-4</t>
  </si>
  <si>
    <t>860.007.336-1</t>
  </si>
  <si>
    <t>CESAR ARMANDO CLAVIJO GALVIS</t>
  </si>
  <si>
    <t>09 de abril</t>
  </si>
  <si>
    <t>JEFFRI RAMIREZ ELGUEDO</t>
  </si>
  <si>
    <t>ASOCIACIÓN ECOFRESH DE COLOMBIA</t>
  </si>
  <si>
    <t>901.836.253-3</t>
  </si>
  <si>
    <t>GERMAN RODRIGO MUÑOZ CELEITA</t>
  </si>
  <si>
    <t>04 de junio</t>
  </si>
  <si>
    <t>SUMINISTRO AL FONDO DE DESARROLLO DE PROYECTOS DE CUNDINAMARCA “FONDECÚN” DE PRODUCTOS AGROPECUARIOS FRESCOS Y/O TRANSFORMADOS, DE ORIGEN CUNDINAMARQUÉS Y/O REGIÓN METROPOLITANA - RMBC, EN EL MARCO DEL CONTRATO INTERADMINISTRATIVO ACODER-CDCTI-587-2024 (FONDECUN 24-051), SUSCRITO ENTRE LA AGENCIA DE COMERCIALIZACIÓN Y COMPETITIVIDAD PARA EL DESARROLLO REGIONAL – ACODER Y EL FONDO DE DESARROLLO DE PROYECTOS DE CUNDINAMARCA – FONDECÚN.</t>
  </si>
  <si>
    <t>832.008.147-9</t>
  </si>
  <si>
    <t>SONIA CONSUELO REY RINCON</t>
  </si>
  <si>
    <t>24-045</t>
  </si>
  <si>
    <t>900.640.295-6</t>
  </si>
  <si>
    <t>25-012</t>
  </si>
  <si>
    <t>25-014</t>
  </si>
  <si>
    <t>SUMINISTRO AL FONDO DE DESARROLLO DE PROYECTOS DE CUNDINAMARCA “FONDECÚN” DE PRODUCTOS ALIMENTICIOS Y/O ABARROTES DE ORIGEN CUNDINAMARQUÉS EN LA ESTRATEGIA “COMPRAMOS TU COSECHA” EN EL MARCO DEL CONTRATO INTERADMINISTRATIVO ACIDC-CI-513-2024 (FONDECÚN 24- 037) SUSCRITO ENTRE AGENCIA DE COMERCIALIZACIÓN Y COMPETITIVIDAD PARA EL DESARROLLO REGIONAL- ACODER Y EL FONDO DE DESARROLLO DE PROYECTOS DE CUNDINAMARCA – FONDECUN</t>
  </si>
  <si>
    <t>JULIAN FERNANDO SALAZAR VARGAS</t>
  </si>
  <si>
    <t>901.825.285-1</t>
  </si>
  <si>
    <t>JAIRO FERNANDO ARGUELLO URREGO</t>
  </si>
  <si>
    <t>PRESTACIÓN DE SERVICIOS DE APOYO A LA GESTIÓN JURÍDICA DE LAS ACTIVIDADES Y PROYECTOS A CARGO DE LA SUBGERENCIA TÉCNICA DE FONDECÚN.</t>
  </si>
  <si>
    <t>ANDRES FELIPE GOMEZ SANCHEZ</t>
  </si>
  <si>
    <t>GRETTY CASAS ANILLO</t>
  </si>
  <si>
    <t>EDWIN ALBEIRO ESTEBAN CASTELLANOS</t>
  </si>
  <si>
    <t>MARISOL SERRANO ROMERO</t>
  </si>
  <si>
    <t>LUIS ALBERTO RODRIGUEZ ROJAS</t>
  </si>
  <si>
    <t>25-046</t>
  </si>
  <si>
    <t>830.136.839-8</t>
  </si>
  <si>
    <t>901.790.029-1</t>
  </si>
  <si>
    <t>NO FIRMADO</t>
  </si>
  <si>
    <t>890.903.910-2</t>
  </si>
  <si>
    <t>CARACOL PRIMERA CADENA RADIAL COLOMBIANA S.A.</t>
  </si>
  <si>
    <t>860.014.923-4</t>
  </si>
  <si>
    <t>FUNDACIÓN CAMINO A LOS SUEÑOS</t>
  </si>
  <si>
    <t>900.410.707-2</t>
  </si>
  <si>
    <t>900.758.638-7</t>
  </si>
  <si>
    <t>COMUNICACION CELULAR S.A. - COMCEL S. A.</t>
  </si>
  <si>
    <t>24-034</t>
  </si>
  <si>
    <t>PRESTACIÓN DE SERVICIOS PROFESIONALES COMO LÍDER TÉCNICO EN EL MARCO DEL CONTRATO INTERADMINISTRATIVO ICCU 478 DE 2024 (FONDECÚN 24-034) SUSCRITO ENTRE EL INSTITUTO DE INFRAESTRUCTURA Y CONCESIONES DE CUNDINAMARCA-ICCU Y EL FONDO DE DESARROLLO DE PROYECTOS DE CUNDINAMARCA – FONDECÚN.</t>
  </si>
  <si>
    <t>LUISA ISABEL CARDONA MONTES</t>
  </si>
  <si>
    <t>GRUPO NACIONAL DE MEDIOS S.A.</t>
  </si>
  <si>
    <t>900.147.111-6</t>
  </si>
  <si>
    <t>900.994.434-2</t>
  </si>
  <si>
    <t>24-053</t>
  </si>
  <si>
    <t>2026-0209</t>
  </si>
  <si>
    <t>CONTRATAR LOS SEGUROS QUE AMPAREN LOS INTERESES PATRIMONIALES ACTUALES Y FUTUROS, ASÍ COMO LOS BIENES DE PROPIEDAD DEL FONDO DE DESARROLLO DE PROYECTOS DE CUNDINAMARCA - FONDECUN, QUE ESTÉN BAJO SU RESPONSABILIDAD Y CUSTODIA Y AQUELLOS QUE SEAN ADQUIRIDOS PARA DESARROLLAR LAS FUNCIONES INHERENTES A SU ACTIVIDAD Y CUALQUIER OTRA PÓLIZA DE SEGUROS QUE REQUIERA LA ENTIDAD</t>
  </si>
  <si>
    <t>ASEGURADORA SOLIDARIA DE COLOMBIA ENTIDAD COOPERATIVA</t>
  </si>
  <si>
    <t>https://community.secop.gov.co/Public/Tendering/ContractNoticePhases/View?PPI=CO1.PPI.46300597&amp;isFromPublicArea=True&amp;isModal=False</t>
  </si>
  <si>
    <t>2026-0210</t>
  </si>
  <si>
    <t>ALQUILER DE EQUIPOS TECNOLÓGICOS Y PERIFÉRICOS CON INSTALACIÓN, CONFIGURACIÓN Y MANTENIMIENTO PARA EL FONDO DE DESARROLLO DE PROYECTOS DE CUNDINAMARCA – FONDECÚN</t>
  </si>
  <si>
    <t>NECSOFTPC SAS</t>
  </si>
  <si>
    <t>900.268.588-4</t>
  </si>
  <si>
    <t>360-47-994000064825-0 / 360-47-994000064438-0</t>
  </si>
  <si>
    <t>https://community.secop.gov.co/Public/Tendering/ContractNoticePhases/View?PPI=CO1.PPI.46468063&amp;isFromPublicArea=True&amp;isModal=False</t>
  </si>
  <si>
    <t>2026-0211</t>
  </si>
  <si>
    <t>PRESTAR EL SERVICIO INTEGRAL DE CONECTIVIDAD Y OPERACIÓN DE LA RED DE ALTA VELOCIDAD DE CUNDINAMARCA – RAV - PARA LA SEDE CENTRAL DE LA GOBERNACIÓN Y LOS 96 MUNICIPIOS FOCALIZADOS, GARANTIZANDO SU OPERACIÓN Y MANTENIMIENTO EN EL MARCO DEL CONTRATO INTERADMINISTRATIVO NO. STD-CD-CI-122-2025 (FONDECUN 25-046)</t>
  </si>
  <si>
    <t>VISION SATELITAL COMUNICACIONES S.A.S</t>
  </si>
  <si>
    <t>NB-100444017-2 / NB-100118456-0</t>
  </si>
  <si>
    <t>https://community.secop.gov.co/Public/Tendering/ContractNoticePhases/View?PPI=CO1.PPI.46591601&amp;isFromPublicArea=True&amp;isModal=False</t>
  </si>
  <si>
    <t>2026-0212</t>
  </si>
  <si>
    <t>24-052</t>
  </si>
  <si>
    <t>REALIZAR LA INTERVENTORÍA TÉCNICA, ADMINISTRATIVA, FINANCIERA Y JURÍDICA AL CONTRATO DE CONSULTORÍA CUYO OBJETO ES ELABORAR LOS ESTUDIOS Y DISEÑOS DE LAS OBRAS QUE FORMAN PARTE DEL CENTRO DE EVOLUCIÓN DEPORTIVA CED Y LAS OBRAS COMPLEMENTARIAS DEL COLISEO ZONA F. EN EL MARCO DEL CONTRATO INTERADMINISTRATIVO CI202401410 (FONDECÚN 24-052), SUSCRITO ENTRE EL MUNICIPIO DE FUNZA Y EL FONDO DE DESARROLLO DE PROYECTOS DE CUNDINAMARCA – FONDECÚN.</t>
  </si>
  <si>
    <t>COMPAÑIA CONSULTORA COLOMBIANA TRIPLE C S.A.S.</t>
  </si>
  <si>
    <t>14-40-101081633/3 - 14-45-101135698/2</t>
  </si>
  <si>
    <t>https://community.secop.gov.co/Public/Tendering/ContractNoticePhases/View?PPI=CO1.PPI.46688967&amp;isFromPublicArea=True&amp;isModal=False</t>
  </si>
  <si>
    <t xml:space="preserve">PRÓRROGAS TOTALES </t>
  </si>
  <si>
    <t>VENCIMIENTO TÉRMINOS LIQUIDACION</t>
  </si>
  <si>
    <t>2025-0001</t>
  </si>
  <si>
    <t>SUMINISTRAR LECHE CRUDA PARA LA ESTRATEGIA SOCIAL LECHERA PARA CUNDINAMARCA EN EL MARCO DEL CONTRATO INTERADMINISTRATIVO No. ACIDCCI-513-2024 (FONDECÚN 24-037) CELEBRADO ENTRE LA AGENCIA DE COMERCIALIZACIÓN E INNOVACIÓN PARA EL DESARROLLO DE CUNDINAMARCA Y EL FONDO DE DESARROLLO DE PROYECTOS DE CUNDINAMARCA - FONDECUN</t>
  </si>
  <si>
    <t>COOPERATIVA PRODUCTOS DE LECHE (COLACTABIO)</t>
  </si>
  <si>
    <t>Mariana Duarte Cabrera</t>
  </si>
  <si>
    <t>https://community.secop.gov.co/Public/Tendering/ContractNoticePhases/View?PPI=CO1.PPI.36592271&amp;isFromPublicArea=True&amp;isModal=False</t>
  </si>
  <si>
    <t>2025-0002</t>
  </si>
  <si>
    <t>COOPERATIVA DE PRODUCTORES AGROPECUARIOS DE LENGUAZAQUE EL VALLE DE UBATE Y MUNICIPIOS CIRCUNVECINOS (COOPALAC)</t>
  </si>
  <si>
    <t>900.440.446-3</t>
  </si>
  <si>
    <t>https://community.secop.gov.co/Public/Tendering/ContractNoticePhases/View?PPI=CO1.PPI.36592297&amp;isFromPublicArea=True&amp;isModal=False</t>
  </si>
  <si>
    <t>2025-0003</t>
  </si>
  <si>
    <t>SUMINISTRAR LECHE CRUDA PARA LA ESTRATEGIA SOCIAL LECHERA PARA CUNDINAMARCA EN EL MARCO DEL CONTRATO INTERADMINISTRATIVO ACIDCCI-513-2024 (FONDECÚN 24-037) CELEBRADO ENTRE LA AGENCIA DE COMERCIALIZACIÓN E INNOVACIÓN PARA EL DESARROLLO DE CUNDINAMARCA Y EL FONDO DE DESARROLLO DE PROYECTOS DE CUNDINAMARCA - FONDECÚN.</t>
  </si>
  <si>
    <t xml:space="preserve"> 832.008.147-9</t>
  </si>
  <si>
    <t>https://community.secop.gov.co/Public/Tendering/ContractNoticePhases/View?PPI=CO1.PPI.36638951&amp;isFromPublicArea=True&amp;isModal=False</t>
  </si>
  <si>
    <t>2025-0004</t>
  </si>
  <si>
    <t>PRESTACIÓN DE SERVICIOS PROFESIONALES COMO ABOGADO (A) DEL FONDO DE DESARROLLO DE PROYECTOS DE CUNDINAMARCA – FONDECÚN</t>
  </si>
  <si>
    <t>18-46-101027059</t>
  </si>
  <si>
    <t>Sergio Andrés Valencia Parra</t>
  </si>
  <si>
    <t>https://community.secop.gov.co/Public/Tendering/ContractNoticePhases/View?PPI=CO1.PPI.36628444&amp;isFromPublicArea=True&amp;isModal=False</t>
  </si>
  <si>
    <t>2025-0005</t>
  </si>
  <si>
    <t>PRESTACIÓN DE SERVICIOS PROFESIONALES COMO ABOGADO (A) DEL FONDO DE DESARROLLO DE PROYECTOS DE CUNDINAMARCA - FONDECÚN</t>
  </si>
  <si>
    <t>20250010_x000D_</t>
  </si>
  <si>
    <t>18-46-101027060</t>
  </si>
  <si>
    <t>https://community.secop.gov.co/Public/Tendering/ContractNoticePhases/View?PPI=CO1.PPI.36632817&amp;isFromPublicArea=True&amp;isModal=False</t>
  </si>
  <si>
    <t>2025-0006</t>
  </si>
  <si>
    <t>LIZ KENDRY SANCHEZ PINTO</t>
  </si>
  <si>
    <t>33-44-101258167</t>
  </si>
  <si>
    <t>https://community.secop.gov.co/Public/Tendering/ContractNoticePhases/View?PPI=CO1.PPI.36632878&amp;isFromPublicArea=True&amp;isModal=False</t>
  </si>
  <si>
    <t>2025-0007</t>
  </si>
  <si>
    <t>PRESTACIÓN DE SERVICIOS PROFESIONALES PARA LA ESTRUCTURACIÓN, EVALUACIÓN, EJECUCIÓN Y SEGUIMIENTO DE PROYECTOS DEL FONDO DE
DESARROLLO DE PROYECTOS DE CUNDINAMARCA – FONDECÚN</t>
  </si>
  <si>
    <t>PAOLA LILIANA ECHEVERRIA LEÓN</t>
  </si>
  <si>
    <t>NB-100365013</t>
  </si>
  <si>
    <t>https://community.secop.gov.co/Public/Tendering/ContractNoticePhases/View?PPI=CO1.PPI.36634033&amp;isFromPublicArea=True&amp;isModal=False</t>
  </si>
  <si>
    <t>2025-0008</t>
  </si>
  <si>
    <t>PRESTACIÓN DE SERVICIOS PROFESIONALES COMO ABOGADO PARA APOYAR LAS ACTIVIDADES DE CONTRATACIÓN DE LA OFICINA ASESORA JURIDICA DEL FONDO DE DESARROLLO DE PROYECTOS DE CUNDINAMARCA- FONDECÚN</t>
  </si>
  <si>
    <t>21-46-101104153</t>
  </si>
  <si>
    <t>https://community.secop.gov.co/Public/Tendering/ContractNoticePhases/View?PPI=CO1.PPI.36653043&amp;isFromPublicArea=True&amp;isModal=False</t>
  </si>
  <si>
    <t>2025-0009</t>
  </si>
  <si>
    <t>PRESTAR SERVICIOS PROFESIONALES DE ASESORÍA JURÍDICA ESPECIALIZADA AL FONDO DE DESARROLLO DE PROYECTOS DE CUNDINAMARCA - FONDECUN.</t>
  </si>
  <si>
    <t>MARTHA LUCIA MAHECHA RODRÍGUEZ</t>
  </si>
  <si>
    <t>33-44-101258216</t>
  </si>
  <si>
    <t>Brandon Alejandro Cortés Salazar</t>
  </si>
  <si>
    <t>https://community.secop.gov.co/Public/Tendering/ContractNoticePhases/View?PPI=CO1.PPI.36656701&amp;isFromPublicArea=True&amp;isModal=False</t>
  </si>
  <si>
    <t>2025-0010</t>
  </si>
  <si>
    <t>PRESTACIÓN DE SERVICIOS PROFESIONALES PARA APOYAR LA REALIZACIÓN, IMPLEMENTACIÓN Y SEGUIMIENTO DE LOS PROGRAMAS Y PLANES DEL ÁREA DE TALENTO HUMANO DE LA SUBGERENCIA ADMINISTRATIVA Y FINANCIERA DEL FONDO DE DESARROLLO DE PROYECTOS DE CUNDINAMARCA - FONDECÚN.</t>
  </si>
  <si>
    <t>560-47-994000186242</t>
  </si>
  <si>
    <t>Elkin Vladimir Sanabria Sarmiento</t>
  </si>
  <si>
    <t>https://community.secop.gov.co/Public/Tendering/ContractNoticePhases/View?PPI=CO1.PPI.36678177&amp;isFromPublicArea=True&amp;isModal=False</t>
  </si>
  <si>
    <t>2025-0011</t>
  </si>
  <si>
    <t>PRESTACIÓN DE SERVICIOS PROFESIONALES PARA REALIZAR, REVISAR Y GESTIONAR ASUNTOS RELACIONADOS CON EL PROCESO DE GESTIÓN DOCUMENTAL Y ATENCIÓN AL USUARIO A CARGO DE LA SUBGERENCIA ADMINISTRATIVA Y FINANCIERA DEL FONDO DE DESARROLLO DE PROYECTOS DE CUNDINAMARCA - FONDECÚN.</t>
  </si>
  <si>
    <t>21-46-101104411</t>
  </si>
  <si>
    <t>https://community.secop.gov.co/Public/Tendering/ContractNoticePhases/View?PPI=CO1.PPI.36688354&amp;isFromPublicArea=True&amp;isModal=False</t>
  </si>
  <si>
    <t>2025-0012</t>
  </si>
  <si>
    <t>PRESTACIÓN DE SERVICIOS PROFESIONALES PARA GESTIONAR LOS PROCESOS DE ADMINISTRACIÓN DE RECURSOS TECNOLÓGICOS, LA MESA DE SERVICIOS, ASÍ COMO APOYAR OTROS ASUNTOS DEL ÁREA DE LAS TIC A CARGO DE LA SUBGERENCIA ADMINISTRATIVA Y FINANCIERA DEL FONDO DE DESARROLLO DE PROYECTOS DE CUNDINAMARCA - FONDECÚN.</t>
  </si>
  <si>
    <t>360-47-994000038082</t>
  </si>
  <si>
    <t>https://community.secop.gov.co/Public/Tendering/ContractNoticePhases/View?PPI=CO1.PPI.36669461&amp;isFromPublicArea=True&amp;isModal=False</t>
  </si>
  <si>
    <t>2025-0013</t>
  </si>
  <si>
    <t>PRESTAR SERVICIOS PROFESIONALES PARA REALIZAR LAS ACTIVIDADES DE REGISTRO, REPORTE Y SEGUIMIENTO PRESUPUESTAL, EN EL MARCO DE LOS PROCESOS DEL ÁREA DE PRESUPUESTO, A CARGO DE LA SUBGERENCIA ADMINISTRATIVA Y FINANCIERA DEL FONDO DE
DESARROLLO DE PROYECTOS DE CUNDINAMARCA – FONDECÚN.</t>
  </si>
  <si>
    <t>360-47-994000038052</t>
  </si>
  <si>
    <t>https://community.secop.gov.co/Public/Tendering/ContractNoticePhases/View?PPI=CO1.PPI.36670611&amp;isFromPublicArea=True&amp;isModal=False</t>
  </si>
  <si>
    <t>2025-0014</t>
  </si>
  <si>
    <t>PRESTACION DE SERVICIOS PROFESIONALES JURÍDICOS PARA TRÁMITAR Y/O REVISAR ASUNTOS PRECONTRACTUALES, CONTRACTUALES Y POSTCONTRACTUALES, ASÍ COMO PARA REVISAR JURÍDICAMENTE ACTOS ADMINISTRATIVOS U OTROS DOCUMENTOS Y GESTIONES A CARGO DE LA SUBGERENCIA ADMINISTRATIVA Y FINANCIERA DEL FONDO DE DESARROLLO DE PROYECTOS DE CUNDINAMARCA - FONDECÚN.</t>
  </si>
  <si>
    <t>21-46-101104392</t>
  </si>
  <si>
    <t>https://community.secop.gov.co/Public/Tendering/ContractNoticePhases/View?PPI=CO1.PPI.36672092&amp;isFromPublicArea=True&amp;isModal=False</t>
  </si>
  <si>
    <t>2025-0015</t>
  </si>
  <si>
    <t>PRESTACIÓN DE SERVICIOS PROFESIONALES DE ASESORÍA JURÍDICA PARA EL ACOMPAÑAMIENTO DE LOS PROYECTOS Y ACTIVIDADES A CARGO DE LA SUBGERENCIA TÉCNICA DEL FONDO DE DESARROLLO DE PROYECTOS DE CUNDINAMARCA - FONDECÚN</t>
  </si>
  <si>
    <t>DAVID MAURICIO PEÑARANDA CACERES</t>
  </si>
  <si>
    <t>20250019_x000D_</t>
  </si>
  <si>
    <t>NB-100365381</t>
  </si>
  <si>
    <t>Nathalia Blanco Mora</t>
  </si>
  <si>
    <t>https://community.secop.gov.co/Public/Tendering/ContractNoticePhases/View?PPI=CO1.PPI.36672720&amp;isFromPublicArea=True&amp;isModal=False</t>
  </si>
  <si>
    <t>2025-0016</t>
  </si>
  <si>
    <t>PRESTACIÓN DE SERVICIOS PROFESIONALES PARA ARTICULACIÓN, DESARROLLO Y SEGUIMIENTO DE LAS ACTIVIDADES ADMINISTRATIVAS A CARGO DE LA SUBGERENCIA TÉCNICA DEL FONDO DE DESARROLLO DE PROYECTOS DE CUNDINAMARCA – FONDECÚN._x000D_</t>
  </si>
  <si>
    <t>20250022_x000D_</t>
  </si>
  <si>
    <t>560-47-994000186172</t>
  </si>
  <si>
    <t>https://community.secop.gov.co/Public/Tendering/ContractNoticePhases/View?PPI=CO1.PPI.36685295&amp;isFromPublicArea=True&amp;isModal=False</t>
  </si>
  <si>
    <t>2025-0017</t>
  </si>
  <si>
    <t>360-47 994000038077</t>
  </si>
  <si>
    <t>https://community.secop.gov.co/Public/Tendering/ContractNoticePhases/View?PPI=CO1.PPI.36683553&amp;isFromPublicArea=True&amp;isModal=False</t>
  </si>
  <si>
    <t>2025-0018</t>
  </si>
  <si>
    <t>PRESTACIÓN DE SERVICIOS PROFESIONALES PARA APOYAR LA GESTIÓN DE LA PLANTA DE PERSONAL, ASÍ COMO APOYAR LA REVISIÓN Y SEGUIMIENTO A LOS PLANES Y PROGRAMAS DEL ÁREA DE TALENTO HUMANO DE LA SUBGERENCIA ADMINISTRATIVA Y FINANCIERA DEL FONDO DE DESARROLLO DE PROYECTOS DE CUNDINAMARCA – FONDECÚN.</t>
  </si>
  <si>
    <t>11-46-101069637</t>
  </si>
  <si>
    <t>https://community.secop.gov.co/Public/Tendering/ContractNoticePhases/View?PPI=CO1.PPI.36672739&amp;isFromPublicArea=True&amp;isModal=False</t>
  </si>
  <si>
    <t>2025-0019</t>
  </si>
  <si>
    <t>PRESTACION DE SERVICIOS DE APOYO A LA GESTION EN LAS ACTIVIDADES DEL AREA CONTABLE DE LA SUBGERENCIA ADMINISTRATIVA Y FINANCIERA DEL FONDO DE DESARROLLO DE PROYECTOS DE CUNDINAMARCA - FONDECÚN.</t>
  </si>
  <si>
    <t xml:space="preserve">	11-46101069630</t>
  </si>
  <si>
    <t>https://community.secop.gov.co/Public/Tendering/ContractNoticePhases/View?PPI=CO1.PPI.36673818&amp;isFromPublicArea=True&amp;isModal=False</t>
  </si>
  <si>
    <t>2025-0020</t>
  </si>
  <si>
    <t>PRESTACIÓN DE SERVICIOS DE APOYO A LA GESTIÓN DE LAS ACTIVIDADES RELACIONADAS CON EL PROCESO DE GESTIÓN DOCUMENTAL A CARGO DE LA SUBGERENCIA ADMINISTRATIVA Y FINANCIERA DEL FONDO DE DESARROLLO DE PROYECTOS DE CUNDINAMARCA – FONDECÚN._x000D_</t>
  </si>
  <si>
    <t>BULLA LOTTA GIOVANNI ALEXANDER</t>
  </si>
  <si>
    <t>05 de diciembre</t>
  </si>
  <si>
    <t>360-47-994000038075</t>
  </si>
  <si>
    <t>https://community.secop.gov.co/Public/Tendering/ContractNoticePhases/View?PPI=CO1.PPI.36677533&amp;isFromPublicArea=True&amp;isModal=False</t>
  </si>
  <si>
    <t>2025-0021</t>
  </si>
  <si>
    <t>PRESTACIÓN DE SERVICIOS PROFESIONALES, EN LO RELACIONADO CON ELABORACIÓN DE DOCUMENTOS CONTABLES, REVISIÓN Y ANÁLISIS DE LA INFORMACIÓN QUE SOPORTA LAS TRANSACCIONES DE LA ENTIDAD PARA LA EMISIÓN DE SUS ESTADOS FINANCIEROS, LIQUIDACIÓN DE IMPUESTOS Y DEMÁS ACTIVIDADES QUE REQUIERA EL ÁREA CONTABLE DE LA SUBGERENCIA ADMINISTRATIVA Y FINANCIERA DEL FONDO DE DESARROLLO DE PROYECTOS DE CUNDINAMARCA - FONDECÚN.</t>
  </si>
  <si>
    <t>560-47-994000186247</t>
  </si>
  <si>
    <t>https://community.secop.gov.co/Public/Tendering/ContractNoticePhases/View?PPI=CO1.PPI.36684097&amp;isFromPublicArea=True&amp;isModal=False</t>
  </si>
  <si>
    <t>2025-0022</t>
  </si>
  <si>
    <t>PRESTACIÓN DE SERVICIOS PROFESIONALES PARA LA GERENCIA INTEGRAL Y/O SUPERVISIÓN DE CONTRATOS INTERADMINISTRATIVOS SUSCRITOS POR EL FONDO DE DESARROLLO DE PROYECTOS DE CUNDINAMARCA - FONDECÚN.</t>
  </si>
  <si>
    <t xml:space="preserve">	360-47-994000038170</t>
  </si>
  <si>
    <t>https://community.secop.gov.co/Public/Tendering/ContractNoticePhases/View?PPI=CO1.PPI.36686853&amp;isFromPublicArea=True&amp;isModal=False</t>
  </si>
  <si>
    <t>2025-0023</t>
  </si>
  <si>
    <t>PRESTACIÓN DE SERVICIOS PROFESIONALES PARA EL DESARROLLO DE LAS ACTIVIDADES RELACIONADAS CON LA FORMULACIÓN DE PROPUESTAS, ASÍ COMO PARA LA GESTIÓN DE NUEVOS PROYECTOS ADELANTADOS POR LA SUBGERENCIA TÉCNICA DEL FONDO DE DESARROLLO DE PROYECTOS DE CUNDINAMARCA – FONDECÚN_x000D_</t>
  </si>
  <si>
    <t xml:space="preserve">	18-46-101027143</t>
  </si>
  <si>
    <t>https://community.secop.gov.co/Public/Tendering/ContractNoticePhases/View?PPI=CO1.PPI.36686801&amp;isFromPublicArea=True&amp;isModal=False</t>
  </si>
  <si>
    <t>2025-0024</t>
  </si>
  <si>
    <t>PRESTACIÓN DE SERVICIOS PROFESIONALES PARA LA GERENCIA
INTEGRAL, SUPERVISIÓN Y/O MONITOREO DE LOS PROYECTOS SUSCRITOS POR EL FONDO DE DESARROLLO DE PROYECTOS DE CUNDINAMARCA – FONDECÚN.</t>
  </si>
  <si>
    <t xml:space="preserve">	310-47-994000013206</t>
  </si>
  <si>
    <t>https://community.secop.gov.co/Public/Tendering/ContractNoticePhases/View?PPI=CO1.PPI.36689627&amp;isFromPublicArea=True&amp;isModal=False</t>
  </si>
  <si>
    <t>2025-0025</t>
  </si>
  <si>
    <t>REALIZAR LA INTERVENCIÓN CIVIL, ELÉCTRICA, MECÁNICA Y TRASLADO DE MOBILIARIO A LA SEDE TEMPORAL DE LA GERENCIA DEPARTAMENTAL
COLEGIADA DE PUTUMAYO EN EL MARCO DEL CONTRATO INTERADMINISTRATIVO 1543 DE 2023 (FONDECÚN 23-021) SUSCRITO ENTRE LA CONTRALORÍA GENERAL DE LA REPÚBLICA Y EL FONDO DE DESARROLLO DE PROYECTOS DE CUNDINAMARCA – FONDECÚN.</t>
  </si>
  <si>
    <t>BRACO COMPANY S.A.S. ZOMAC</t>
  </si>
  <si>
    <t>901.319.735-4</t>
  </si>
  <si>
    <t xml:space="preserve">	400061197</t>
  </si>
  <si>
    <t>Laura Barragán</t>
  </si>
  <si>
    <t>https://community.secop.gov.co/Public/Tendering/ContractNoticePhases/View?PPI=CO1.PPI.36700859&amp;isFromPublicArea=True&amp;isModal=False</t>
  </si>
  <si>
    <t>2025-0026</t>
  </si>
  <si>
    <t>PRESTACIÓN DE SERVICIOS PROFESIONALES PARA APOYAR EL SEGUIMIENTO Y CONTROL DE LOS PROYECTOS Y ACTIVIDADES DESARROLLADAS POR LA SUBGERENCIA TÉCNICA DEL FONDO DE DESARROLLO DE PROYECTOS DE CUNDINAMARCA-FONDECÚN</t>
  </si>
  <si>
    <t>17-46-101047445</t>
  </si>
  <si>
    <t>https://community.secop.gov.co/Public/Tendering/ContractNoticePhases/View?PPI=CO1.PPI.36698289&amp;isFromPublicArea=True&amp;isModal=False</t>
  </si>
  <si>
    <t>2025-0027</t>
  </si>
  <si>
    <t>PRESTACIÓN DE SERVICIOS PROFESIONALES PARA LA GESTIÓN ADMINISTRATIVA Y EL APOYO A LA SUPERVISIÓN DE LOS PROYECTOS DE LA SUBGERENCIA TÉCNICA DEL FONDO DE DESARROLLO DE PROYECTOS DE CUNDINAMARCA – FONDECÚN</t>
  </si>
  <si>
    <t>JOHAN STIVEN GUTIERREZ RODRÍGUEZ</t>
  </si>
  <si>
    <t>20250045_x000D_</t>
  </si>
  <si>
    <t xml:space="preserve">	360 - 47 - 994000038210</t>
  </si>
  <si>
    <t>https://community.secop.gov.co/Public/Tendering/ContractNoticePhases/View?PPI=CO1.PPI.36702712&amp;isFromPublicArea=True&amp;isModal=False</t>
  </si>
  <si>
    <t>2025-0028</t>
  </si>
  <si>
    <t>PRESTACIÓN DE SERVICIOS PROFESIONALES PARA LA GESTIÓN ADMINISTRATIVA Y EL APOYO A LA SUPERVISIÓN DE LOS PROYECTOS DE LA SUBGERENCIA TÉCNICA DEL FONDO DE DESARROLLO DE PROYECTOS DE CUNDINAMARCA – FONDECÚN.</t>
  </si>
  <si>
    <t xml:space="preserve">	17-44-101217181</t>
  </si>
  <si>
    <t>https://community.secop.gov.co/Public/Tendering/ContractNoticePhases/View?PPI=CO1.PPI.36702054&amp;isFromPublicArea=True&amp;isModal=False</t>
  </si>
  <si>
    <t>2025-0029</t>
  </si>
  <si>
    <t>PRESTACIÓN DE SERVICIOS DE APOYO A LA GESTIÓN PARA ACTIVIDADES ADMINISTRATIVAS, GESTIÓN DOCUMENTAL Y LIQUIDACIONES A CARGO DE LA SUBGERENCIA TÉCNICA DEL FONDO DE DESARROLLO DE PROYECTOS DE CUNDINAMARCA - FONDECUN</t>
  </si>
  <si>
    <t>RUBÉN DARÍO VALENCIA BERMÚDEZ</t>
  </si>
  <si>
    <t>360-47 994000038242</t>
  </si>
  <si>
    <t>https://community.secop.gov.co/Public/Tendering/ContractNoticePhases/View?PPI=CO1.PPI.36701337&amp;isFromPublicArea=True&amp;isModal=False</t>
  </si>
  <si>
    <t>2025-0030</t>
  </si>
  <si>
    <t>PRESTACIÓN DE SERVICIOS PROFESIONALES, PARA LA GESTIÓN CONTABLE Y FINANCIERA, EN RELACIÓN CON LA ELABORACIÓN DE FACTURAS, CERTIFICACIONES Y DEMÁS ACTIVIDADES QUE REQUIERA EL ÁREA CONTABLE DE LA SUBGERENCIA ADMINISTRATIVA Y FINANCIERA DEL FONDO DE DESARROLLO DE PROYECTOS DE CUNDINAMARCA - FONDECÚN</t>
  </si>
  <si>
    <t>20250035_x000D_</t>
  </si>
  <si>
    <t>CHU 100038290</t>
  </si>
  <si>
    <t>https://community.secop.gov.co/Public/Tendering/ContractNoticePhases/View?PPI=CO1.PPI.36710385&amp;isFromPublicArea=True&amp;isModal=False</t>
  </si>
  <si>
    <t>2025-0031</t>
  </si>
  <si>
    <t>PRESTACIÓN DE SERVICIOS DE APOYO A LA GESTIÓN PARA APOYAR LA ELABORACIÓN Y REVISIÓN DE DOCUMENTOS CONTABLES Y DEMÁS ACTIVIDADES QUE REQUIERA EL ÁREA CONTABLE DE LA SUBGERENCIA ADMINISTRATIVA Y FINANCIERA DEL FONDO DE DESARROLLO DE PROYECTOS DE CUNDINAMARCA - FONDECÚN</t>
  </si>
  <si>
    <t>EDINSON NAVARRETE CHAVES</t>
  </si>
  <si>
    <t>19 de septiembre</t>
  </si>
  <si>
    <t>560-47-994000186263</t>
  </si>
  <si>
    <t>https://community.secop.gov.co/Public/Tendering/ContractNoticePhases/View?PPI=CO1.PPI.36715944&amp;isFromPublicArea=True&amp;isModal=False</t>
  </si>
  <si>
    <t>2025-0032</t>
  </si>
  <si>
    <t xml:space="preserve">PRESTACIÓN DE SERVICIOS PROFESIONALES PARA APOYAR Y ASESORAR A LA SUBGERENCIA TÉCNICA Y A LA SUBGERENCIA ADMINISTRATIVA Y FINANCIERA DE FONDECÚN EN EL DESARROLLO DE ACTIVIDADES Y
PROYECTOS QUE GUARDEN RELACIÓN CON EL DIAGNÓSTICO, DISEÑO, IMPLEMENTACIÓN, ADMINISTRACIÓN Y OPERACIÓN DE RECURSOS INFORMÁTICOS, INFRAESTRUCTURA TECNOLÓGICA Y SISTEMAS DE
INFORMACIÓN, EN EL MARCO DE LOS PLANES Y PROGRAMAS ESTABLECIDOS POR LAS SUBGERENCIAS. </t>
  </si>
  <si>
    <t xml:space="preserve">	11-46-101069933</t>
  </si>
  <si>
    <t>https://community.secop.gov.co/Public/Tendering/ContractNoticePhases/View?PPI=CO1.PPI.36717014&amp;isFromPublicArea=True&amp;isModal=False</t>
  </si>
  <si>
    <t>2025-0033</t>
  </si>
  <si>
    <t>PRESTACIÓN DE SERVICIOS PROFESIONALES PARA LA GERENCIA
INTEGRAL Y/O SUPERVISIÓN DE CONTRATOS INTERADMINISTRATIVOS SUSCRITOS POR EL FONDO DE DESARROLLO DE PROYECTOS DE CUNDINAMARCA – FONDECÚN._x000D_</t>
  </si>
  <si>
    <t xml:space="preserve">	360-47 994000038401</t>
  </si>
  <si>
    <t>https://community.secop.gov.co/Public/Tendering/ContractNoticePhases/View?PPI=CO1.PPI.36736196&amp;isFromPublicArea=True&amp;isModal=False</t>
  </si>
  <si>
    <t>2025-0034</t>
  </si>
  <si>
    <t>01 de septiembre</t>
  </si>
  <si>
    <t xml:space="preserve">	560-47-994000186325-0</t>
  </si>
  <si>
    <t>https://community.secop.gov.co/Public/Tendering/ContractNoticePhases/View?PPI=CO1.PPI.36752380&amp;isFromPublicArea=True&amp;isModal=False</t>
  </si>
  <si>
    <t>2025-0035</t>
  </si>
  <si>
    <t>360-47-994000038877</t>
  </si>
  <si>
    <t>https://community.secop.gov.co/Public/Tendering/ContractNoticePhases/View?PPI=CO1.PPI.36828146&amp;isFromPublicArea=True&amp;isModal=False</t>
  </si>
  <si>
    <t>2025-0036</t>
  </si>
  <si>
    <t>PRESTACIÓN DE SERVICIOS PROFESIONALES PARA ASESORAR TÉCNICAMENTE LA IMPLEMENTACIÓN DE HERRAMIENTAS Y EL DESARROLLO DE PROCESOS QUE FORTALEZCAN LA PLANEACIÓN ESTRATÉGICA, LA RENDICIÓN DE CUENTAS Y EL SISTEMA DE GESTIÓN DE CALIDAD, ASÍ COMO LA REALIZACIÓN DE CAPACITACIONES EN EL MARCO DEL PLAN INSTITUCIONAL DE CAPACITACIÓN DE LA VIGENCIA 2025 DEL
FONDO DE DESARROLLO DE PROYECTOS DE CUNDINAMARCA – FONDECÚN.</t>
  </si>
  <si>
    <t xml:space="preserve">	11-46-101070619</t>
  </si>
  <si>
    <t>https://community.secop.gov.co/Public/Tendering/ContractNoticePhases/View?PPI=CO1.PPI.36832958&amp;isFromPublicArea=True&amp;isModal=False</t>
  </si>
  <si>
    <t>2025-0037</t>
  </si>
  <si>
    <t>PRESTACIÓN DE SERVICIOS PROFESIONALES PARA LA GERENCIA
INTEGRAL Y/O SUPERVISIÓN DE CONTRATOS INTERADMINISTRATIVOS SUSCRITOS POR EL FONDO DE DESARROLLO DE PROYECTOS DE CUNDINAMARCA – FONDECÚN.</t>
  </si>
  <si>
    <t>17 de enero</t>
  </si>
  <si>
    <t>560- 47- 994000186483</t>
  </si>
  <si>
    <t>https://community.secop.gov.co/Public/Tendering/ContractNoticePhases/View?PPI=CO1.PPI.36864168&amp;isFromPublicArea=True&amp;isModal=False</t>
  </si>
  <si>
    <t>2025-0038</t>
  </si>
  <si>
    <t>360-47 994000039049</t>
  </si>
  <si>
    <t>https://community.secop.gov.co/Public/Tendering/ContractNoticePhases/View?PPI=CO1.PPI.36864368&amp;isFromPublicArea=True&amp;isModal=False</t>
  </si>
  <si>
    <t>2025-0039</t>
  </si>
  <si>
    <t>ICY MARÍA FERNÁNDEZ SALAS</t>
  </si>
  <si>
    <t xml:space="preserve">	360-47 994000039341</t>
  </si>
  <si>
    <t>Nicole Karolayn Tovar Soto</t>
  </si>
  <si>
    <t>https://community.secop.gov.co/Public/Tendering/OpportunityDetail/Index?noticeUID=CO1.NTC.7439297&amp;isFromPublicArea=True&amp;isModal=False</t>
  </si>
  <si>
    <t xml:space="preserve">CONTRATO NO FIRMADO </t>
  </si>
  <si>
    <t>2025-0040</t>
  </si>
  <si>
    <t>EVOLUTION OUTSOURCING S.A.S.</t>
  </si>
  <si>
    <t>https://community.secop.gov.co/Public/Tendering/ContractNoticePhases/View?PPI=CO1.PPI.36916967&amp;isFromPublicArea=True&amp;isModal=False</t>
  </si>
  <si>
    <t>2025-0041</t>
  </si>
  <si>
    <t>SUMINISTRO DE TIQUETES AÉREOS EN EL MARCO DE LA EJECUCIÓN DEL CONVENIO INTERADMINISTRATIVO MARCO 926 (FONDECÚN 22-031) Y SUS CONTRATOS INTERADMINISTRATIVOS DERIVADOS SUSCRITOS ENTRE LA CONTRALORÍA GENERAL DE LA REPÚBLICA Y EL FONDO DE DESARROLLO DE PROYECTOS DE CUNDINAMARCA - FONDECÚN.</t>
  </si>
  <si>
    <t>VIAJES TOUR COLOMBIA S.A.S</t>
  </si>
  <si>
    <t>900630951-7</t>
  </si>
  <si>
    <t>20250055 - 20250056</t>
  </si>
  <si>
    <t>20250056 - 20250057</t>
  </si>
  <si>
    <t>10-0366852</t>
  </si>
  <si>
    <t>https://community.secop.gov.co/Public/Tendering/ContractNoticePhases/View?PPI=CO1.PPI.36921604&amp;isFromPublicArea=True&amp;isModal=False</t>
  </si>
  <si>
    <t>2025-0042</t>
  </si>
  <si>
    <t>24-056</t>
  </si>
  <si>
    <t xml:space="preserve"> REALIZAR LAS ADECUACIONES E INTERVENCIONES CIVILES EN LAS
INSTALACIONES DE LA ACTUAL Y NUEVA SEDE DE LA AGENCIA CATASTRAL DE CUNDINAMARCA EN BOGOTÁ EN EL MARCO DEL CONTRATO INTERADMINISTRATIVO NO. CD-ACC-CON-INT-002-2024 (FONDECUN 24-056), CELEBRADO ENTRE EL LA AGENCIA CATASTRAL DE CUNDINAMARCA Y EL FONDO DE DESARROLLO DE PROYECTOS DE CUNDINAMARCA – FONDECÚN.</t>
  </si>
  <si>
    <t>SEGA INGENIERIA S.A.S. BIC</t>
  </si>
  <si>
    <t xml:space="preserve"> 901.219.974-9</t>
  </si>
  <si>
    <t>15 de enero de 2025</t>
  </si>
  <si>
    <t xml:space="preserve">	21-45-101471493 Y 21-40-101248122</t>
  </si>
  <si>
    <t>https://community.secop.gov.co/Public/Tendering/ContractNoticePhases/View?PPI=CO1.PPI.36928877&amp;isFromPublicArea=True&amp;isModal=False</t>
  </si>
  <si>
    <t>2025-0043</t>
  </si>
  <si>
    <t>13 de enero de 2025</t>
  </si>
  <si>
    <t>360 47 994000039660-0</t>
  </si>
  <si>
    <t>https://community.secop.gov.co/Public/Tendering/ContractNoticePhases/View?PPI=CO1.PPI.36960183&amp;isFromPublicArea=True&amp;isModal=False</t>
  </si>
  <si>
    <t>2025-0044</t>
  </si>
  <si>
    <t>PRESTACIÓN DE SERVICIOS PROFESIONALES PARA LA GERENCIA INTEGRAL Y/O SUPERVISIÓN DE CONTRATOS INTERADMINISTRATIVOS SUSCRITOS POR EL FONDO DE DESARROLLO DE PROYECTOS DE CUNDINAMARCA – FONDECÚN.</t>
  </si>
  <si>
    <t>360 47 994000039496-0</t>
  </si>
  <si>
    <t>https://community.secop.gov.co/Public/Tendering/ContractNoticePhases/View?PPI=CO1.PPI.36930042&amp;isFromPublicArea=True&amp;isModal=False</t>
  </si>
  <si>
    <t>2025-0045</t>
  </si>
  <si>
    <t>SUMINISTRAR LECHE CRUDA PARA LA ESTRATEGIA SOCIAL LECHERA PARA CUNDINAMARCA EN EL MARCO DEL CONTRATO INTERADMINISTRATIVO ACIDCCI 513-2024 (FONDECÚN 24-037) CELEBRADO ENTRE LA AGENCIA DE COMERCIALIZACIÓN E INNOVACIÓN PARA EL DESARROLLO DE CUNDINAMARCA Y EL FONDO DE DESARROLLO DE PROYECTOS DE CUNDINAMARCA – FONDECÚN._x000D_</t>
  </si>
  <si>
    <t>ASOCIACION LECHERA Y AGROPECUARIA DE SUESCA (ASOLHATOGS)_x000D_</t>
  </si>
  <si>
    <t>832008941-0</t>
  </si>
  <si>
    <t>02 de enero de 2025</t>
  </si>
  <si>
    <t>https://community.secop.gov.co/Public/Tendering/ContractNoticePhases/View?PPI=CO1.PPI.37070043&amp;isFromPublicArea=True&amp;isModal=False</t>
  </si>
  <si>
    <t>2025-0046</t>
  </si>
  <si>
    <t>LAURA VANESSA RÍOS HOYOS</t>
  </si>
  <si>
    <t>12 de marzo</t>
  </si>
  <si>
    <t>18-46-101027525-0</t>
  </si>
  <si>
    <t>https://community.secop.gov.co/Public/Tendering/ContractNoticePhases/View?PPI=CO1.PPI.36977311&amp;isFromPublicArea=True&amp;isModal=False</t>
  </si>
  <si>
    <t>2025-0047</t>
  </si>
  <si>
    <t>06 de noviembre</t>
  </si>
  <si>
    <t>360 47 994000039585</t>
  </si>
  <si>
    <t>https://community.secop.gov.co/Public/Tendering/ContractNoticePhases/View?PPI=CO1.PPI.36980011&amp;isFromPublicArea=True&amp;isModal=False</t>
  </si>
  <si>
    <t>2025-0048</t>
  </si>
  <si>
    <t>PRESTACIÓN DE SERVICIOS PROFESIONALES PARA ASESORAR A LA GERENCIA GENERAL Y A LA SUBGERENCIA ADMINISTRATIVA Y FINANCIERA DEL FONDO DE DESARROLLO DE PROYECTOS DE CUNDINAMARCA - FONDECÚN EN LOS PROCESOS Y PROCEDIMIENTOS RELACIONADOS CON LA GESTIÓN ADMINISTRATIVA, PRESUPUESTAL Y FINANCIERA.</t>
  </si>
  <si>
    <t>21-46-101106601</t>
  </si>
  <si>
    <t>https://community.secop.gov.co/Public/Tendering/ContractNoticePhases/View?PPI=CO1.PPI.36985704&amp;isFromPublicArea=True&amp;isModal=False</t>
  </si>
  <si>
    <t>2025-0049</t>
  </si>
  <si>
    <t>PRESTACIÓN DE SERVICIOS PROFESIONALES PARA LA GERENCIA INTEGRAL Y/O SUPERVISIÓN DE CONTRATOS INTERADMINISTRATIVOS SUSCRITOS POR EL FONDO DE DESARROLLO DE PROYECTOS DE CUNDINAMARCA - FONDECÚN</t>
  </si>
  <si>
    <t>02 de octubre</t>
  </si>
  <si>
    <t>360 47 994000039727</t>
  </si>
  <si>
    <t>https://community.secop.gov.co/Public/Tendering/ContractNoticePhases/View?PPI=CO1.PPI.37009755&amp;isFromPublicArea=True&amp;isModal=False</t>
  </si>
  <si>
    <t>2025-0050</t>
  </si>
  <si>
    <t>PRESTACIÓN DE SERVICIOS PROFESIONALES COMO SUPERVISOR TÉCNICO EN EL MARCO DEL CONTRATO INTERADMINISTRATIVO SS-CDCTI-1380-2024 (FONDECÚN 24-045) SUSCRITO ENTRE LEL DEPARTAMENTO DE CUNDINAMARCA SECRETARÍA DE SALUD Y EL FONDO DE DESARROLLO DE PROYECTOS DE CUNDINAMARCA FONDECÚN</t>
  </si>
  <si>
    <t>GUSTAVO ANDRÉS CORREA BARRETO</t>
  </si>
  <si>
    <t>20250041_x000D_</t>
  </si>
  <si>
    <t>560-47-994000186739</t>
  </si>
  <si>
    <t>https://community.secop.gov.co/Public/Tendering/ContractNoticePhases/View?PPI=CO1.PPI.37050640&amp;isFromPublicArea=True&amp;isModal=False</t>
  </si>
  <si>
    <t>2025-0051</t>
  </si>
  <si>
    <t>PRESTACIÓN DE SERVICIOS PROFESIONALES PARA GESTION JURIDICA RELACIONADA CON LOS CIERRES Y/O LIQUIDACIONES DE LOS CONTRATOS SUSCRITOS POR EL FONDO DE DESARROLLO DE PROYECTOS DE CUNDINAMARCA.</t>
  </si>
  <si>
    <t>360-47-994000040006</t>
  </si>
  <si>
    <t>https://community.secop.gov.co/Public/Tendering/ContractNoticePhases/View?PPI=CO1.PPI.37050448&amp;isFromPublicArea=True&amp;isModal=False</t>
  </si>
  <si>
    <t>2025-0052</t>
  </si>
  <si>
    <t>SUMINISTRAR LECHE CRUDA PARA LA ESTRATEGIA SOCIAL LECHERA PARA CUNDINAMARCA EN EL MARCO DEL CONTRATO INTERADMINISTRATIVO ACIDCCI-513-2024 (FONDECÚN 24-037) CELEBRADO ENTRE LA AGENCIA DE COMERCIALIZACIÓN E INNOVACIÓN PARA EL DESARROLLO DE CUNDINAMARCA Y EL FONDO DE DESARROLLO DE PROYECTOS DE CUNDINAMARCA – FONDECÚN.</t>
  </si>
  <si>
    <t>COOPERATIVA MULTIACTIVA AGROPECUARIA UNION (COOUNION)</t>
  </si>
  <si>
    <t>900190320-0</t>
  </si>
  <si>
    <t>https://community.secop.gov.co/Public/Tendering/ContractNoticePhases/View?PPI=CO1.PPI.37196236&amp;isFromPublicArea=True&amp;isModal=False</t>
  </si>
  <si>
    <t>2025-0053</t>
  </si>
  <si>
    <t xml:space="preserve"> SUMINISTRAR LECHE CRUDA PARA LA ESTRATEGIA SOCIAL LECHERA PARA CUNDINAMARCA EN EL MARCO DEL CONTRATO INTERADMINISTRATIVO ACIDCCI-513-2024 (FONDECÚN 24-037) CELEBRADO ENTRE LA AGENCIA DE COMERCIALIZACIÓN E INNOVACIÓN PARA EL DESARROLLO DE CUNDINAMARCA Y EL FONDO DE DESARROLLO DE PROYECTOS DE CUNDINAMARCA – FONDECÚN</t>
  </si>
  <si>
    <t>ASOCIACION DE MUJERES EMPRENDEDORAS DE GUATAVITA (AMEG)</t>
  </si>
  <si>
    <t>832005739-5</t>
  </si>
  <si>
    <t xml:space="preserve">https://community.secop.gov.co/Public/Tendering/ContractNoticePhases/View?PPI=CO1.PPI.37207807&amp;isFromPublicArea=True&amp;isModal=False
</t>
  </si>
  <si>
    <t>2025-0054</t>
  </si>
  <si>
    <t>17-44-101217359-0</t>
  </si>
  <si>
    <t>https://community.secop.gov.co/Public/Tendering/ContractNoticePhases/View?PPI=CO1.PPI.37083969&amp;isFromPublicArea=True&amp;isModal=False</t>
  </si>
  <si>
    <t>2025-0055</t>
  </si>
  <si>
    <t>PRESTACIÓN DE SERVICIOS PROFESIONALES PARA LAS ACTIVIDADES DE GESTIÓN DE CUENTAS DE COBRO, PAGOS, GIROS, NOTAS DÉBITO, CRÉDITO, RELACIÓN DE BANCOS Y LIBROS TESORALES A CARGO DEL ÁREA DE TESORERÍA DE LA SUBGERENCIA ADMINISTRATIVA Y FINANCIERA DEL FONDO DE DESARROLLO DE PROYECTOS DE CUNDINAMARCA – FONDECÚN.</t>
  </si>
  <si>
    <t>360-47-994000040366</t>
  </si>
  <si>
    <t>https://community.secop.gov.co/Public/Tendering/ContractNoticePhases/View?PPI=CO1.PPI.37106628&amp;isFromPublicArea=True&amp;isModal=False</t>
  </si>
  <si>
    <t>2025-0056</t>
  </si>
  <si>
    <t>360 47 994000040385-0</t>
  </si>
  <si>
    <t>https://community.secop.gov.co/Public/Tendering/ContractNoticePhases/View?PPI=CO1.PPI.37107252&amp;isFromPublicArea=True&amp;isModal=False</t>
  </si>
  <si>
    <t>2025-0057</t>
  </si>
  <si>
    <t xml:space="preserve"> PRESTACIÓN DE SERVICIOS PROFESIONALES COMO APOYO A LA SUPERVISIÓN EN LAS ACTIVIDADES RELACIONADAS CON EL CIERRE Y LIQUIDACIÓN DE LOS CONTRATOS SUSCRITOS POR EL FONDO DE DESARROLLO DE PROYECTOS DE CUNDINAMARCA – FONDECÚN._x000D_</t>
  </si>
  <si>
    <t>ARTURO ANDRÉS OLIVARES PATIÑO</t>
  </si>
  <si>
    <t>17-44-101217383-0</t>
  </si>
  <si>
    <t>https://community.secop.gov.co/Public/Tendering/ContractNoticePhases/View?PPI=CO1.PPI.37116380&amp;isFromPublicArea=True&amp;isModal=False</t>
  </si>
  <si>
    <t>2025-0058</t>
  </si>
  <si>
    <t>PRESTAR SERVICIOS PROFESIONALES ESPECIALIZADADOS COMO ABOGADO DEL FONDO DE DESARROLLO DE PROYECTOS DE CUNDINAMARCA – FONDECÚN</t>
  </si>
  <si>
    <t>10 de mayo</t>
  </si>
  <si>
    <t>39-46-101013916-0</t>
  </si>
  <si>
    <t>https://community.secop.gov.co/Public/Tendering/ContractNoticePhases/View?PPI=CO1.PPI.37117490&amp;isFromPublicArea=True&amp;isModal=False</t>
  </si>
  <si>
    <t>2025-0059</t>
  </si>
  <si>
    <t>ARRENDAMIENTO DEL PISO 21 Y DOS PARQUEADEROS (No. 100 y No. 10), UBICADOS EN EL EDIFICIO CENTRO INTERNACIONAL ANTES EDIFICIO BAVARIA – DAVIVIENDA TORRE A, UBICADO EN LA AVENIDA CARRERA 10 No. 28 – 49, COMO PARTE DEL ESPACIO REQUERIDO PARA EL FUNCIONAMIENTO DE LAS OFICINAS DEL FONDO DE DESARROLLO DE PROYECTOS DE CUNDINAMARCA – FONDECÚN._x000D_</t>
  </si>
  <si>
    <t>BENAL PIRAQUIVE LTDA</t>
  </si>
  <si>
    <t>830010814-2</t>
  </si>
  <si>
    <t>https://community.secop.gov.co/Public/Tendering/ContractNoticePhases/View?PPI=CO1.PPI.37115268&amp;isFromPublicArea=True&amp;isModal=False</t>
  </si>
  <si>
    <t>2025-0060</t>
  </si>
  <si>
    <t>ARRENDAMIENTO DE LA OFICINA (No. 20-02) DEL PISO 20 Y UN PARQUEADERO (No. 47), UBICADOS EN EL EDIFICIO CENTRO INTERNACIONAL ANTES EDIFICIO BAVARIA - DAVIVIENDA TORRE A, UBICADO EN LA AVENIDA CARRERA 10 No. 28 - 49, COMO PARTE DEL ESPACIO REQUERIDO PARA EL FUNCIONAMIENTO DE LAS OFICINAS DEL FONDO DE DESARROLLO DE PROYECTOS DE CUNDINAMARCA - FONDECUN.</t>
  </si>
  <si>
    <t>BENDICIONES ARCILA S.A.S</t>
  </si>
  <si>
    <t>900506283-5</t>
  </si>
  <si>
    <t>20250102_x000D_</t>
  </si>
  <si>
    <t>https://community.secop.gov.co/Public/Tendering/ContractNoticePhases/View?PPI=CO1.PPI.37117404&amp;isFromPublicArea=True&amp;isModal=False</t>
  </si>
  <si>
    <t>CC-2024-009</t>
  </si>
  <si>
    <t>2025-0061</t>
  </si>
  <si>
    <t>ELABORAR ESTUDIOS Y DISEÑOS VIALES DE INTERCONEXIÓN REGIONAL EN EL DEPARTAMENTO DE CUNDINAMARCA, EN EL MARCO DEL CONTRATO INTERADMINISTRATIVO No ICCU-478-2024 (FONDECUN 24-034), SUSCRITO ENTRE EL INSTITUTO DE INFRAESTRUCTURA Y CONCESIONES DEL DEPARTAMENTO DE CUNDINAMARCA "ICCU" Y EL FONDO DE DESARROLLO DE PROYECTOS DE CUNDINAMARCA - FONDECÚN.</t>
  </si>
  <si>
    <t>CONSORCIO INTERCONEXIÓN CUNDINAMARCA</t>
  </si>
  <si>
    <t xml:space="preserve"> 901.904.693-2</t>
  </si>
  <si>
    <t>11-40-101074126-0 / 11-45-101159824-0</t>
  </si>
  <si>
    <t>https://community.secop.gov.co/Public/Tendering/ContractNoticePhases/View?PPI=CO1.PPI.36294718&amp;isFromPublicArea=True&amp;isModal=False</t>
  </si>
  <si>
    <t>2025-0062</t>
  </si>
  <si>
    <t>24-035</t>
  </si>
  <si>
    <t>PRESTACIÓN DE SERVICIOS PROFESIONALES COMO LÍDER TÉCNICO EN EL MARCO DEL CONTRATO INTERADMINISTRATIVO NO. STM-CDCVI-287-2024 DE 2024. (FONDECÚN 24-035) SUSCRITO ENTRE LA SECRETARÍA DE TRANSPORTE Y MOVILIDAD DE CUNDINAMARCA Y EL FONDO DE DESARROLLO DE PROYECTOS DE CUNDINAMARCA FONDECÚN.</t>
  </si>
  <si>
    <t>NÉSTOR AURELIO MAYORGA RINCÓN</t>
  </si>
  <si>
    <t xml:space="preserve"> 20250075_x000D_</t>
  </si>
  <si>
    <t xml:space="preserve">	17-44-101217405</t>
  </si>
  <si>
    <t>https://community.secop.gov.co/Public/Tendering/ContractNoticePhases/View?PPI=CO1.PPI.37116890&amp;isFromPublicArea=True&amp;isModal=False</t>
  </si>
  <si>
    <t>2025-0063</t>
  </si>
  <si>
    <t>LUIS NICOLÁS QUITIAN RODRÍGUEZ</t>
  </si>
  <si>
    <t>21-46-101107479</t>
  </si>
  <si>
    <t>https://community.secop.gov.co/Public/Tendering/ContractNoticePhases/View?PPI=CO1.PPI.37117249&amp;isFromPublicArea=True&amp;isModal=False</t>
  </si>
  <si>
    <t>2025-0064</t>
  </si>
  <si>
    <t>PRESTACIÓN DE SERVICIOS PROFESIONALES COMO APOYO A LA SUPERVISIÓN EN LAS ACTIVIDADES RELACIONADAS CON EL CIERRE Y LIQUIDACIÓN DE LOS CONTRATOS SUSCRITOS POR EL FONDO DE DESARROLLO DE PROYECTOS DE CUNDINAMARCA - FONDECÚN.</t>
  </si>
  <si>
    <t>WILLIAM ARMANDO CHAPARRO GARCÍA</t>
  </si>
  <si>
    <t>20 de septiembre</t>
  </si>
  <si>
    <t>14-46-101132574</t>
  </si>
  <si>
    <t>https://community.secop.gov.co/Public/Tendering/ContractNoticePhases/View?PPI=CO1.PPI.37160839&amp;isFromPublicArea=True&amp;isModal=False</t>
  </si>
  <si>
    <t>2025-0065</t>
  </si>
  <si>
    <t>PRESTACIÓN DE SERVICIOS DE APOYO A LA GESTIÓN PARA LOS PROCESOS ADMINISTRATIVOS Y DE GESTIÓN DOCUMENTAL Y PROPIOS DE LA OFICINA ASESORA JURÍDICA DEL FONDO DE DESARROLLO DE PROYECTOS DE CUNDINAMARCA - FONDECUN</t>
  </si>
  <si>
    <t>560-47-994000186925</t>
  </si>
  <si>
    <t>https://community.secop.gov.co/Public/Tendering/ContractNoticePhases/View?PPI=CO1.PPI.37163899&amp;isFromPublicArea=True&amp;isModal=False</t>
  </si>
  <si>
    <t>2025-0066</t>
  </si>
  <si>
    <t>560-47-994000186956</t>
  </si>
  <si>
    <t>https://community.secop.gov.co/Public/Tendering/ContractNoticePhases/View?PPI=CO1.PPI.37171461&amp;isFromPublicArea=True&amp;isModal=False</t>
  </si>
  <si>
    <t>2025-0067</t>
  </si>
  <si>
    <t>24-043</t>
  </si>
  <si>
    <t>ADQUISICIÓN, PARAMETRIZACIÓN E IMPLEMENTACIÓN DEL SISTEMA DE GESTIÓN DE DOCUMENTOS ELECTRÓNICOS DE ARCHIVO (SGDEA) DE LA ACIDC, EN EL MARCO DE LA EJECUCIÓN DEL CONTRATO INTERADMINISTRATIVO No. ACIDC-CDCTI-562-2024 (FONDECÚN 24-043), CELEBRADO ENTRE LA AGENCIA DE COMERCIALIZACIÓN E INNOVACIÓN PARA EL DESARROLLO DE PROYECTOS DE CUNDINAMARCA - ACIDC Y EL FONDO DE DESARROLLO DE PROYECTOS DE CUNDINAMARCA - FONDECÚN.</t>
  </si>
  <si>
    <t>900.054.952-3</t>
  </si>
  <si>
    <t>11-45-101159692-0 / 11-45-101159692-1</t>
  </si>
  <si>
    <t>https://community.secop.gov.co/Public/Tendering/ContractNoticePhases/View?PPI=CO1.PPI.37165007&amp;isFromPublicArea=True&amp;isModal=False</t>
  </si>
  <si>
    <t>2025-0068</t>
  </si>
  <si>
    <t>5 de febrero de 2025</t>
  </si>
  <si>
    <t>360-47-994000040551</t>
  </si>
  <si>
    <t xml:space="preserve">Nicole Karolayn Tovar Soto </t>
  </si>
  <si>
    <t>https://community.secop.gov.co/Public/Tendering/ContractNoticePhases/View?PPI=CO1.PPI.37190956&amp;isFromPublicArea=True&amp;isModal=False</t>
  </si>
  <si>
    <t>2025-0069</t>
  </si>
  <si>
    <t>PRESTACIÓN DE SERVICIOS PROFESIONALES COMO ABOGADO ESPECIALISTA EN MATERIA TRIBUTARIA PARA LA SUBGERENCIA ADMINISTRATIVA Y FINANCIERA DEL FONDO DE DESARROLLO DE PROYECTOS DE CUNDINAMARCA – FONDECÚN.</t>
  </si>
  <si>
    <t>21-46-101107941-0</t>
  </si>
  <si>
    <t>https://community.secop.gov.co/Public/Tendering/ContractNoticePhases/View?PPI=CO1.PPI.37187221&amp;isFromPublicArea=True&amp;isModal=False</t>
  </si>
  <si>
    <t>2025-0070</t>
  </si>
  <si>
    <t>PRESTACIÓN DE SERVICIOS PROFESIONALES PARA APOYAR LA GESTIÓN RELACIONADA CON LA EXPEDICIÓN DE GARANTÍAS Y CUENTAS DE COBRO, ASÍ COMO LA AFILIACIÓN AL SISTEMA GENERAL DE SEGURIDAD SOCIAL Y DEMÁS TRAMITES ADMINISTRATIVOS RELACIONADOS CON EL ÁREA DE TALENTO HUMANO DE LA SUBGERENCIA ADMINISTRATIVA Y FINANCIERA DEL FONDO DE DESARROLLO DE PROYECTOS DE CUNDINAMARCA – FONDECÚN.</t>
  </si>
  <si>
    <t>21-46-101107629-0</t>
  </si>
  <si>
    <t>https://community.secop.gov.co/Public/Tendering/ContractNoticePhases/View?PPI=CO1.PPI.37189775&amp;isFromPublicArea=True&amp;isModal=False</t>
  </si>
  <si>
    <t>2025-0071</t>
  </si>
  <si>
    <t>CARMEN CECILIA MEZA ZAMBRANO</t>
  </si>
  <si>
    <t>21-46-101107717-0</t>
  </si>
  <si>
    <t>https://community.secop.gov.co/Public/Tendering/ContractNoticePhases/View?PPI=CO1.PPI.37191472&amp;isFromPublicArea=True&amp;isModal=False</t>
  </si>
  <si>
    <t xml:space="preserve">CC-2025-010 </t>
  </si>
  <si>
    <t>2025-0072</t>
  </si>
  <si>
    <t>CONTRATAR LA CONSULTORIA PARA REALIZAR LOS ESTUDIOS PARA ESTABLECER ESQUEMAS ALTERNATIVOS DE FINANCIACIÓN PARA EL DESARROLLO Y MEJORAMIENTO DE LA INFRAESTRUCTURA DE TRANSPORTE Y SISTEMAS DE TRANSPORTE PÚBLICO EN EL DEPARTAMENTO DE CUNDINAMARCA, EN EL MARCO DE EJECUCIÓN DEL CONTRATO INTERADMINISTRATIVO No STM.CDCVI-259-2024 (FONDECUN 24-021).</t>
  </si>
  <si>
    <t>LA UNIVERSIDAD DE LOS ANDES</t>
  </si>
  <si>
    <t>860.007.386-1</t>
  </si>
  <si>
    <t>INTERVENTORIA Y/O GERENTE GENERAL</t>
  </si>
  <si>
    <t>2067189-1 / 2067190-2</t>
  </si>
  <si>
    <t>https://community.secop.gov.co/Public/Tendering/ContractNoticePhases/View?PPI=CO1.PPI.36347021&amp;isFromPublicArea=True&amp;isModal=False</t>
  </si>
  <si>
    <t>2025-0073</t>
  </si>
  <si>
    <t>PRESTAR SERVICIOS PROFESIONALES PARA GESTIONAR, ARTICULAR, CONCERTAR, REALIZAR EL SEGUIMIENTO Y LA EVALUACIÓN DE LA IMPLEMENTACIÓN DE LOS COMPONENTES DEL PROYECTO DE MEJORAMIENTO DE LA CALIDAD EDUCATIVA EN LAS INSTITUCIONES EDUCATIVAS ASIGNADAS, EN EL MARCO DEL CONTRATO INTERADMINISTRATIVO SE-CDCTI-441-2024 (FONDECÚN 24-028), SUSCRITO ENTRE LA SECRETARÍA DE EDUCACIÓN DE CUNDINAMARCA Y EL FONDO DE DESARROLLO DE PROYECTOS DE CUNDINAMARCA – FONDECÚN.</t>
  </si>
  <si>
    <t>JAIME ESTEBAN AGUILAR RAMÍREZ</t>
  </si>
  <si>
    <t>560-47-994000187005-0</t>
  </si>
  <si>
    <t>https://community.secop.gov.co/Public/Tendering/ContractNoticePhases/View?PPI=CO1.PPI.37202755&amp;isFromPublicArea=True&amp;isModal=False</t>
  </si>
  <si>
    <t>2025-0074</t>
  </si>
  <si>
    <t>ANDRÉS LEONARDO SARMIENTO FORERO</t>
  </si>
  <si>
    <t>560-47-994000187026-0</t>
  </si>
  <si>
    <t>https://community.secop.gov.co/Public/Tendering/ContractNoticePhases/View?PPI=CO1.PPI.37203598&amp;isFromPublicArea=True&amp;isModal=False</t>
  </si>
  <si>
    <t>2025-0075</t>
  </si>
  <si>
    <t>19 de marzo</t>
  </si>
  <si>
    <t>560 47 994000187029-0</t>
  </si>
  <si>
    <t>https://community.secop.gov.co/Public/Tendering/ContractNoticePhases/View?PPI=CO1.PPI.37208164&amp;isFromPublicArea=True&amp;isModal=False</t>
  </si>
  <si>
    <t>2025-0076</t>
  </si>
  <si>
    <t>PRESTACIÓN DE SERVICIOS PROFESIONALES COMO ABOGADO DE LA SUBGERENCIA TÉCNICA DEL FONDO DE DESARROLLO DE PROYECTOS DE CUNDINAMARCAFONDECÚN.</t>
  </si>
  <si>
    <t>21 de julio</t>
  </si>
  <si>
    <t>600 47 994000074805-0</t>
  </si>
  <si>
    <t>https://community.secop.gov.co/Public/Tendering/ContractNoticePhases/View?PPI=CO1.PPI.37209614&amp;isFromPublicArea=True&amp;isModal=False</t>
  </si>
  <si>
    <t>2025-0077</t>
  </si>
  <si>
    <t>560 47 994000187025-0</t>
  </si>
  <si>
    <t>https://community.secop.gov.co/Public/Tendering/ContractNoticePhases/View?PPI=CO1.PPI.37209695&amp;isFromPublicArea=True&amp;isModal=False</t>
  </si>
  <si>
    <t>2025-0078</t>
  </si>
  <si>
    <t>24- 036</t>
  </si>
  <si>
    <t>PRESTACIÓN DE SERVICIOS PROFESIONALES COMO DISEÑADOR GRÁFICO EN EL MARCO DEL CONTRATO INTERADMINISTRATIVO NO. STM-CDCVI-271-2024 (FONDECÚN 24- 036) SUSCRITO ENTRE EL DEPARTAMENTO DE CUNDINAMARCA SECRETARÍA DE TRANSPORTE Y MOVILIDAD Y EL FONDO DE DESARROLLO DEDE PROYECTOS DE CUNDINAMARCAFONDECUN.</t>
  </si>
  <si>
    <t>MATEO CASTRO ROJAS</t>
  </si>
  <si>
    <t>14-47-101039233-0</t>
  </si>
  <si>
    <t>https://community.secop.gov.co/Public/Tendering/ContractNoticePhases/View?PPI=CO1.PPI.37211821&amp;isFromPublicArea=True&amp;isModal=False</t>
  </si>
  <si>
    <t>2025-0079</t>
  </si>
  <si>
    <t>PRESTACIÓN DE SERVICIOS PROFESIONALES PARA LA SUPERVISIÓN DE CONTRATOS DERIVADOS EN EL MARCO DE LA EJECUCIÓN DE LOS CONTRATOS INTERADMINISTRATIVOS SUSCRITOS POR EL FONDO DE DESARROLLO DE PROYECTOS DE CUNDINAMARCA - FONDECÚN.</t>
  </si>
  <si>
    <t>02 de junio</t>
  </si>
  <si>
    <t>560-47-994000187058-0</t>
  </si>
  <si>
    <t>https://community.secop.gov.co/Public/Tendering/ContractNoticePhases/View?PPI=CO1.PPI.37240110&amp;isFromPublicArea=True&amp;isModal=False</t>
  </si>
  <si>
    <t>2025-0080</t>
  </si>
  <si>
    <t>PRESTACIÓN DE SERVICIOS DE APOYO A LA GESTIÓN DE LAS ACTIVIDADES RELACIONADAS CON LA ATENCIÓN AL USUARIO DEL FONDO DE DESARROLLO DE PROYECTOS DE CUNDINAMARCA - FONDECÚN.</t>
  </si>
  <si>
    <t>SANDRA ROCIO RAMIREZ HERNANDEZ</t>
  </si>
  <si>
    <t>11-46-101073447-0</t>
  </si>
  <si>
    <t>https://community.secop.gov.co/Public/Tendering/ContractNoticePhases/View?PPI=CO1.PPI.37234620&amp;isFromPublicArea=True&amp;isModal=False</t>
  </si>
  <si>
    <t>2025-0081</t>
  </si>
  <si>
    <t>PRESTACIÓN DE SERVICIOS PROFESIONALES ESPECIALIZADOS COMO ABOGADO DEL FONDO DE DESARROLLO DE PROYECTOS DE CUNDINAMARCA - FONDECÚN.</t>
  </si>
  <si>
    <t>JOHANNS ALEXANDER MARTINEZ GARZON</t>
  </si>
  <si>
    <t>360-47-994000040828-0</t>
  </si>
  <si>
    <t>https://community.secop.gov.co/Public/Tendering/ContractNoticePhases/View?PPI=CO1.PPI.37246409&amp;isFromPublicArea=True&amp;isModal=False</t>
  </si>
  <si>
    <t>2025-0082</t>
  </si>
  <si>
    <t>560-47-994000187084-0</t>
  </si>
  <si>
    <t>https://community.secop.gov.co/Public/Tendering/ContractNoticePhases/View?PPI=CO1.PPI.37245302&amp;isFromPublicArea=True&amp;isModal=False</t>
  </si>
  <si>
    <t>2025-0083</t>
  </si>
  <si>
    <t>PRESTAR SERVICIOS PROFESIONALES COMO ABOGADO DEL FONDO
DE DESARROLLO DE PROYECTOS DE CUNDINAMARCA – FONDECÚN.</t>
  </si>
  <si>
    <t>17-44-101217495-0</t>
  </si>
  <si>
    <t>https://community.secop.gov.co/Public/Tendering/ContractNoticePhases/View?PPI=CO1.PPI.37307697&amp;isFromPublicArea=True&amp;isModal=False</t>
  </si>
  <si>
    <t>2025-0084</t>
  </si>
  <si>
    <t>REINA CAROLINA BARÓN ROCHA</t>
  </si>
  <si>
    <t>18 de julio</t>
  </si>
  <si>
    <t>360-47-994000041044-0</t>
  </si>
  <si>
    <t>https://community.secop.gov.co/Public/Tendering/ContractNoticePhases/View?PPI=CO1.PPI.37270488&amp;isFromPublicArea=True&amp;isModal=False</t>
  </si>
  <si>
    <t>2025-0085</t>
  </si>
  <si>
    <t>20250127_x000D_</t>
  </si>
  <si>
    <t>17-44-101217480</t>
  </si>
  <si>
    <t>https://community.secop.gov.co/Public/Tendering/ContractNoticePhases/View?PPI=CO1.PPI.37269593&amp;isFromPublicArea=True&amp;isModal=False</t>
  </si>
  <si>
    <t>2025-0086</t>
  </si>
  <si>
    <t>PRESTACIÓN DE SERVICIOS PROFESIONALES PARA GESTIONAR LAS ACTIVIDADES RELACIONADAS CON LIQUIDACIONES Y/O CIERRES DE CONTRATOS SUSCRITOS POR EL FONDO DE DESARROLLO DE PROYECTOS DE CUNDINAMARCA</t>
  </si>
  <si>
    <t>YENY CAROLINA ACOSTA GONZALEZ</t>
  </si>
  <si>
    <t>06 de febrero</t>
  </si>
  <si>
    <t>360-47-994000041094</t>
  </si>
  <si>
    <t>https://community.secop.gov.co/Public/Tendering/ContractNoticePhases/View?PPI=CO1.PPI.37270678&amp;isFromPublicArea=True&amp;isModal=False</t>
  </si>
  <si>
    <t>2025-0087</t>
  </si>
  <si>
    <t>GINNA ALEJANDRA CRISTANCHO PALMA</t>
  </si>
  <si>
    <t>15 de agosto</t>
  </si>
  <si>
    <t>560 47 994000187135</t>
  </si>
  <si>
    <t>https://community.secop.gov.co/Public/Tendering/ContractNoticePhases/View?PPI=CO1.PPI.37274849&amp;isFromPublicArea=True&amp;isModal=False</t>
  </si>
  <si>
    <t>2025-0088</t>
  </si>
  <si>
    <t>PRESTACIÓN DE SERVICIOS DE APOYO A LA GESTIÓN PARA EL CARGUE Y VALIDACIÓN DE LA INFORMACIÓN CONTRACTUAL EN LAS DIFERENTES PLATAFORMAS DE CONTRATACIÓN ELECTRÓNICA DEL FONDO DE DESARROLLO DE PROYECTOS DE CUNDINAMARCA FONDECUN</t>
  </si>
  <si>
    <t>KAREN ESTEFANIA ESPITIA PINZON</t>
  </si>
  <si>
    <t>20250071_x000D_</t>
  </si>
  <si>
    <t>560-47-994000187148</t>
  </si>
  <si>
    <t>https://community.secop.gov.co/Public/Tendering/ContractNoticePhases/View?PPI=CO1.PPI.37294588&amp;isFromPublicArea=True&amp;isModal=False</t>
  </si>
  <si>
    <t>2025-0089</t>
  </si>
  <si>
    <t>PRESTACIÓN DE SERVICIOS PROFESIONALES PARA EL APOYO AL SEGUIMIENTO DE LOS PROYECTOS SUSCRITOS POR EL FONDO DE DESARROLLO DE PROYECTOS DE CUNDINAMARCA-FONDECÚN RELACIONADOS CON SERVICIOS E INFRAESTRUCTURA DE SALUD.</t>
  </si>
  <si>
    <t>CLAUDIA PATRICIA ALVARADO NIÑO</t>
  </si>
  <si>
    <t>22 de julio</t>
  </si>
  <si>
    <t>360-47 994000041363</t>
  </si>
  <si>
    <t>https://community.secop.gov.co/Public/Tendering/ContractNoticePhases/View?PPI=CO1.PPI.37310873&amp;isFromPublicArea=True&amp;isModal=False</t>
  </si>
  <si>
    <t>2025-0090</t>
  </si>
  <si>
    <t>24- 037</t>
  </si>
  <si>
    <t>PRESTAR SERVICIOS PARA LA CONSULTA Y ANALISIS DE DATA CREDITO EN EL MARCO DEL CONTRATO INTERADMINISTRATIVOACIDCCI-513-2024 (FONDECÚN24- 37) CELEBRADO ENTRE LA AGENCIA DE COMERCIALIZACIÓN E INNOVACIÓN PARA EL DESARROLLO DE CUNDINAMARCA ahora AGENCIA DE COMERCIALIZACIÓN Y COMPETITIVIDAD PARA EL DESARROLLO REGIONAL Y EL FONDO DE DESARROLLO DE PROYECTOS DE CUNDINAMARCA FONDECÚN</t>
  </si>
  <si>
    <t>EXPRIRIAN</t>
  </si>
  <si>
    <t>900.422.614-8</t>
  </si>
  <si>
    <t>1 de marzo de 2025</t>
  </si>
  <si>
    <t>28 de febrero de 2026</t>
  </si>
  <si>
    <t>https://community.secop.gov.co/Public/Tendering/ContractNoticePhases/View?PPI=CO1.PPI.38561987&amp;isFromPublicArea=True&amp;isModal=False</t>
  </si>
  <si>
    <t>Se reasignó el numero del cto</t>
  </si>
  <si>
    <t>GLORIA ISABEL GARCÍA BALLEN</t>
  </si>
  <si>
    <t>29 de noviembre</t>
  </si>
  <si>
    <t>2025-0091</t>
  </si>
  <si>
    <t>20250030_x000D_</t>
  </si>
  <si>
    <t>360-47-994000187183</t>
  </si>
  <si>
    <t>https://community.secop.gov.co/Public/Tendering/ContractNoticePhases/View?PPI=CO1.PPI.37312415&amp;isFromPublicArea=True&amp;isModal=False</t>
  </si>
  <si>
    <t>2025-0092</t>
  </si>
  <si>
    <t>PRESTACIÓN DE SERVICIOS PROFESIONALES COMO ABOGADO EN EL MARCO DEL CONTRATO INTERADMINISTRATIVO N° ACODER-CDCTI-587-2024 (FONDECÚN 24-051), Y SUS DERIVADOS. SUSCRITO ENTRE AGENCIA DE COMERCIALIZACIÓN E INNOVACIÓN PARA EL DESARROLLO DE CUNDINAMARCA Y EL FONDO DE DESARROLLO DE PROYECTOS DE CUNDINAMARCA - FONDECUN.</t>
  </si>
  <si>
    <t>MARÍA JOSE MURILLO MURILLO</t>
  </si>
  <si>
    <t>20250134_x000D_</t>
  </si>
  <si>
    <t xml:space="preserve">GERENTE DE PROYECTO </t>
  </si>
  <si>
    <t xml:space="preserve">	360-47-994000041366</t>
  </si>
  <si>
    <t>https://community.secop.gov.co/Public/Tendering/ContractNoticePhases/View?PPI=CO1.PPI.37361775&amp;isFromPublicArea=True&amp;isModal=False</t>
  </si>
  <si>
    <t>2025-0093</t>
  </si>
  <si>
    <t>PRESTAR SERVICIOS PROFESIONALES JURÍDICOS ESPECIALIZADOS DE ASESORÍA Y ACOMPAÑAMIENTO EN LOS ASUNTOS QUE SON COMPETENCIA DEL GERENTE GENERAL Y LA OFICINA ASESORA JURÍDICA DEL FONDO DE DESARROLLO DE PROYECTOS DE CUNDINAMARCA - FONDECÚN, PARA LA OPTIMIZACIÓN DE LA GESTIÓN JURÍDICA, ASÍ COMO EL EJERCICIO DE LA REPRESENTACIÓN JUDICIAL Y EXTRAJUDICIAL EN EL MARCO DE LOS PROCESOS EN QUE SEA PARTE LA ENTIDAD</t>
  </si>
  <si>
    <t>CBC-100064439-0</t>
  </si>
  <si>
    <t>https://community.secop.gov.co/Public/Tendering/ContractNoticePhases/View?PPI=CO1.PPI.37396571&amp;isFromPublicArea=True&amp;isModal=False</t>
  </si>
  <si>
    <t>2025-0094</t>
  </si>
  <si>
    <t>24-046</t>
  </si>
  <si>
    <t>PARAMETRIZACIÓN, IMPLEMENTACIÓN Y MIGRACIÓN DE SOFTWARE DE GESTIÓN DOCUMENTAL A SISTEMA DE GESTIÓN DE DOCUMENTOS ELECTRÓNICOS DE ARCHIVO (SGDEA) DEL ICCU, EN EL MARCO DE LA EJECUCIÓN DEL CONTRATO INTERADMINISTRATIVO No. ICCU-744 DE 2024 (FONDECÚN 24-046), CELEBRADO ENTRE EL INSTITUTO DE INFRAESTRUCTURA Y CONCESIONES DE CUNDINAMARCA - ICCU Y EL FONDO DE DESARROLLO DE PROYECTOS DE CUNDINAMARCA - FONDECÚN</t>
  </si>
  <si>
    <t>11-45-101160161-0</t>
  </si>
  <si>
    <t>https://community.secop.gov.co/Public/Tendering/ContractNoticePhases/View?PPI=CO1.PPI.37407193&amp;isFromPublicArea=True&amp;isModal=False</t>
  </si>
  <si>
    <t>2025-0095</t>
  </si>
  <si>
    <t>PRESTACIÓN DE SERVICIOS PROFESIONALES PARA LA SUPERVISIÓN DE CONTRATOS DERIVADOS EN EL MARCO DE LA EJECUCIÓN DE LOS CONTRATOS INTERADMINISTRATIVOS SUSCRITOS POR EL FONDO DE DESARROLLO DE PROYECTOS DE CUNDINAMARCA -FONDECUN.</t>
  </si>
  <si>
    <t>25 de junio</t>
  </si>
  <si>
    <t>360-47-994000041826-0</t>
  </si>
  <si>
    <t>https://community.secop.gov.co/Public/Tendering/ContractNoticePhases/View?PPI=CO1.PPI.37433844&amp;isFromPublicArea=True&amp;isModal=False</t>
  </si>
  <si>
    <t>2025-0096</t>
  </si>
  <si>
    <t>33-44-101259253-0</t>
  </si>
  <si>
    <t>https://community.secop.gov.co/Public/Tendering/ContractNoticePhases/View?PPI=CO1.PPI.37428497&amp;isFromPublicArea=True&amp;isModal=False</t>
  </si>
  <si>
    <t>2025-0097</t>
  </si>
  <si>
    <t>PRESTACIÓN DE SERVICIOS PROFESIONALES PARA BRINDAR ACOMPAÑAMIENTO PRESUPUESTAL Y FINANCIERO A LOS PROYECTOS A CARGO DE LA SUBGERENCIA TÉNICA DEL FONDO DE DESARROLLO DE PROYECTOS DE CUNDINAMARCA – FONDECÚN</t>
  </si>
  <si>
    <t>SANTIAGO LOPEZ MONTOYA</t>
  </si>
  <si>
    <t>560-47-994000187307-0</t>
  </si>
  <si>
    <t>https://community.secop.gov.co/Public/Tendering/ContractNoticePhases/View?PPI=CO1.PPI.37441197&amp;isFromPublicArea=True&amp;isModal=False</t>
  </si>
  <si>
    <t>2025-0098</t>
  </si>
  <si>
    <t>24-039</t>
  </si>
  <si>
    <t>PRESTACIÓN DE SERVICIOS PROFESIONALES COMO LIDER TÉCNICO EN EL MARCO DEL CONTRATO INTERADMINISTRATIVO No. IDECUT-500-2024 (FONDECÚN 24-039) SUSCRITO ENTRE INSTITUTO  DEPARTAMENTAL DE CULTURA Y TURISMO DE CUNDINAMARCA –IDECUT Y EL FONDO DE DESARROLLO DE PROYECTOS DE CUNDINAMARCA – FONDECÚN.</t>
  </si>
  <si>
    <t>OSCAR GERARDO CIFUENTES CORREA</t>
  </si>
  <si>
    <t>360-47-994000041875-0</t>
  </si>
  <si>
    <t>https://community.secop.gov.co/Public/Tendering/ContractNoticePhases/View?PPI=CO1.PPI.37429206&amp;isFromPublicArea=True&amp;isModal=False</t>
  </si>
  <si>
    <t>2025-0099</t>
  </si>
  <si>
    <t>PRESTACIÓN DE SERVICIOS PROFESIONALES COMO ESPECIALISTA FINANCIERO EN EL MARCO DEL CONTRATO INTERADMINISTRATIVO N° IDECUT-500-2024 (FONDECÚN 24-039) SUSCRITO ENTRE EL INSTITUTO DEPARTAMENTAL DE CULTURA Y TURISMO DE CUNDINAMARCA –IDECUT Y EL FONDO DE DESARROLLO DE PROYECTOS DE CUNDINAMARCA.</t>
  </si>
  <si>
    <t>MARTHA YANETH OCHOA PERDOMO</t>
  </si>
  <si>
    <t>21-47-101045210-0</t>
  </si>
  <si>
    <t>https://community.secop.gov.co/Public/Tendering/ContractNoticePhases/View?PPI=CO1.PPI.37433593&amp;isFromPublicArea=True&amp;isModal=False</t>
  </si>
  <si>
    <t>2025-0100</t>
  </si>
  <si>
    <t>PRESTACIÓN DE SERVICIOS PROFESIONALES PARA LA GERENCIA INTEGRAL Y/O SUPERVISIÓN DE CONTRATOS INTERADMINISTRATIVOS SUSCRITOS POR EL FONDO DE DESARROLLO DE PROYECTOS DE CUNDINAMARCA – FONDECÚN</t>
  </si>
  <si>
    <t>360 47 994000041828-0</t>
  </si>
  <si>
    <t>Luis Nicolás Quitián Rodríguez</t>
  </si>
  <si>
    <t>https://community.secop.gov.co/Public/Tendering/ContractNoticePhases/View?PPI=CO1.PPI.37461109&amp;isFromPublicArea=True&amp;isModal=False</t>
  </si>
  <si>
    <t>2025-0101</t>
  </si>
  <si>
    <t>PRESTACIÓN DE SERVICIOS PROFESIONALES COMO ABOGADO EN EL MARCO DEL CONTRATO INTERADMINISTRATIVO No. IDECUT-500-2024 (FONDECÚN 24-039) SUSCRITO ENTRE INSTITUTO DEPARTAMENTAL DE CULTURA Y TURISMO DE CUNDINAMARCA –IDECUT Y EL FONDO DE DESARROLLO DE PROYECTOS DE CUNDINAMARCA – FONDECÚN.</t>
  </si>
  <si>
    <t>CLARA MARÍA PLAZAS MORENO</t>
  </si>
  <si>
    <t>18-47-101009781-0</t>
  </si>
  <si>
    <t>https://community.secop.gov.co/Public/Tendering/ContractNoticePhases/View?PPI=CO1.PPI.37483386&amp;isFromPublicArea=True&amp;isModal=False</t>
  </si>
  <si>
    <t>2025-0102</t>
  </si>
  <si>
    <t>LUIS GUILLERMO SALAZAR CAICEDO</t>
  </si>
  <si>
    <t>18-46-101028200-0</t>
  </si>
  <si>
    <t>https://community.secop.gov.co/Public/Tendering/ContractNoticePhases/View?PPI=CO1.PPI.37483625&amp;isFromPublicArea=True&amp;isModal=False</t>
  </si>
  <si>
    <t>2025-0103</t>
  </si>
  <si>
    <t>PRESTACIÓN DE SERVICIOS PROFESIONALES PARA LA GESTIÓN JURIDICA Y ADMINISTRATIVA RELACIONADA CON LAS ETAPAS PRECONTRACTUALES, CONTRACTUALES Y POSTCONTRACTUALES A CARGO DE LA SUBGERENCIA ADMINISTRATIVA Y FINANCIERA DEL FONDO DE DESARROLLO DE PROYECTOS DE CUNDINAMARCA – FONDECÚN.</t>
  </si>
  <si>
    <t>VALENTINA MARTINEZ GONZALEZ</t>
  </si>
  <si>
    <t>21-46-101109686-0</t>
  </si>
  <si>
    <t>https://community.secop.gov.co/Public/Tendering/ContractNoticePhases/View?PPI=CO1.PPI.37518913&amp;isFromPublicArea=True&amp;isModal=False</t>
  </si>
  <si>
    <t>2025-0104</t>
  </si>
  <si>
    <t>PRESTACIÓN DE SERVICIOS PROFESIONALES COMO LÍDER TÉCNICO EN EL MARCO DEL CONTRATO INTERADMINISTRATIVO ICCU 478 DE 2024 (FONDECÚN 24-034) SUSCRITO ENTRE EL INSTITTUTO DE INFRAESTRUCTURA Y CONCESIONES DE CUNDINAMARCA-ICCU Y EL FONDO DE DESARROLLO DE PROYECTOS DE CUNDINAMARCA – FONDECÚN.</t>
  </si>
  <si>
    <t xml:space="preserve"> LUISA ISABEL CARDONA MONTES</t>
  </si>
  <si>
    <t>18-47-101009798-0</t>
  </si>
  <si>
    <t>https://community.secop.gov.co/Public/Tendering/ContractNoticePhases/View?PPI=CO1.PPI.37519383&amp;isFromPublicArea=True&amp;isModal=False</t>
  </si>
  <si>
    <t>2025-0105</t>
  </si>
  <si>
    <t>REALIZAR LA INTERVENCIÓN CIVIL Y ELÉCTRICA Y EL SUMINISTRO DE EQUIPOS PARA SISTEMA DE AIRE ACONDICIONADO Y VENTILACIÓN MECÁNICA DE AIRE PARA LA GERENCIA DEPARTAMENTAL COLEGIADA DE GUAINIA EN EL MARCO DEL CONTRATO INTERADMINISTRATIVO 1543 DE 2023 (FONDECÚN 23-021) SUSCRITO ENTRE LA CONTRALORÍA GENERAL DE LA REPÚBLICA Y EL FONDO DE DESARROLLO DE PROYECTOS DE CUNDINAMARCA 
FONDECÚN.</t>
  </si>
  <si>
    <t>ACRUX ARQUITECTURA S.A.S.</t>
  </si>
  <si>
    <t>901.501.626-9</t>
  </si>
  <si>
    <t>18-40-101076965-0 / 18-45-101179798-0</t>
  </si>
  <si>
    <t>https://community.secop.gov.co/Public/Tendering/ContractNoticePhases/View?PPI=CO1.PPI.37566920&amp;isFromPublicArea=True&amp;isModal=False</t>
  </si>
  <si>
    <t>2025-0106</t>
  </si>
  <si>
    <t>25-004</t>
  </si>
  <si>
    <t>PRESTACIÓN DE SERVICIOS LOGÍSTICOS PARA EL EVENTO EVENTO "II ENCUENTRO DEPARTAMENTAL DE DIRECTORES DE DEPORTES", EN EL MARCO DEL CONTRATO INTERADMINISTRATIVO N° CI-279-2025, (FONDECÚN 25-004), SUSCRITO ENTRE EL DEPARTAMENTO DE CUNDINAMARCA -INSTITUTO DEPARTAMENTAL PARA LA RECREACIÓN Y EL DEPORTE DE CUNDINAMARCA INDEPORTES Y EL FONDO DE DESARROLLO DE PROYECTOS DE CUNDINAMARCA - FONDECÚN.</t>
  </si>
  <si>
    <t>CAJA COLOMBIANA DE SUBSIDIO FAMILIAR – COLSUBSIDIO</t>
  </si>
  <si>
    <t>4214945</t>
  </si>
  <si>
    <t>https://community.secop.gov.co/Public/Tendering/ContractNoticePhases/View?PPI=CO1.PPI.37581110&amp;isFromPublicArea=True&amp;isModal=False</t>
  </si>
  <si>
    <t>2025-0107</t>
  </si>
  <si>
    <t>CAMILO ANDRES JARAMILLO BERROCAL_x000D_</t>
  </si>
  <si>
    <t>CHU-100041487-1</t>
  </si>
  <si>
    <t>https://community.secop.gov.co/Public/Tendering/ContractNoticePhases/View?PPI=CO1.PPI.37601114&amp;isFromPublicArea=True&amp;isModal=False</t>
  </si>
  <si>
    <t>2025-0108</t>
  </si>
  <si>
    <t>PRESTACIÓN DE SERVICIOS PARA EL DESARROLLO DE LAS ACTIVIDADES PREVISTAS EN EL PLAN DE BIENESTAR E INCENTIVOS DE LA VIGENCIA 2025 DEL FONDO DE DESARROLLO DE PROYECTOS DE CUNDINAMARCA – FONDECÚN._x000D_</t>
  </si>
  <si>
    <t>CAJA COLOMBIANA DE SUBSIDIO FAMILIAR - COLSUBSIDIO</t>
  </si>
  <si>
    <t>4217868 - 013001004070</t>
  </si>
  <si>
    <t>https://community.secop.gov.co/Public/Tendering/ContractNoticePhases/View?PPI=CO1.PPI.37601179&amp;isFromPublicArea=True&amp;isModal=False</t>
  </si>
  <si>
    <t>CC-2024-011</t>
  </si>
  <si>
    <t>2025-0109</t>
  </si>
  <si>
    <t xml:space="preserve">REALIZAR LA INTERVENTORÍA TÉCNICA, ADMINISTRATIVA, FINANCIERA Y JURÍDICA AL CONTRATO DE CONSULTORÍA CUYO OBJETO ES ELABORAR ESTUDIOS Y DISEÑOS VIALES DE INTERCONEXIÓN REGIONAL EN EL DEPARTAMENTO DE CUNDINAMARCA, EN EL MARCO DEL CONTRATO INTERADMINISTRATIVO No ICCU-478-2024 (FONDECUN 24-034), SUSCRITO ENTRE EL INSTITUTO DE INFRAESTRUCTURA Y CONCESIONES DEL DEPARTAMENTO DE CUNDINAMARCA “ICCU” Y EL FONDO DE DESARROLLO DE PROYECTOS DE CUNDINAMARCA – FONDECÚN </t>
  </si>
  <si>
    <t>CONSORCIO INTERCONEXIÓN AJ</t>
  </si>
  <si>
    <t>901.916.185-4</t>
  </si>
  <si>
    <t>11-45-10116189-2 / 11-40-101074928-0</t>
  </si>
  <si>
    <t>https://community.secop.gov.co/Public/Tendering/OpportunityDetail/Index?noticeUID=CO1.NTC.7237559&amp;isFromPublicArea=True&amp;isModal=False</t>
  </si>
  <si>
    <t>2025-0110</t>
  </si>
  <si>
    <t>24-042</t>
  </si>
  <si>
    <t>PRESTACIÓN DE SERVICIOS PROFESIONALES PARA LA REALIZACIÓN DE ACTIVIDADES ADMINISTRATIVAS Y DE SEGUIMIENTO EN EL MARCO DE LA EJECUCIÓN DEL CONTRATO INTERADMINISTRATIVO SM–CTI-225-2024–FONDECUN 24-042.</t>
  </si>
  <si>
    <t>ALFONSO CAMACHO PAJARO</t>
  </si>
  <si>
    <t>15 de enero</t>
  </si>
  <si>
    <t>360-47-994000042492-0</t>
  </si>
  <si>
    <t>https://community.secop.gov.co/Public/Tendering/ContractNoticePhases/View?PPI=CO1.PPI.37637769&amp;isFromPublicArea=True&amp;isModal=False</t>
  </si>
  <si>
    <t>2025-0111</t>
  </si>
  <si>
    <t>PRESTACIÓN DE SERVICIOS DE APOYO A LA GESTIÓN OPERATIVA Y DOCUMENTAL EN EL MARCO DE LA EJECUCIÓN DEL CONTRATO INTERADMINISTRATIVO SM – CTI225-2024 – FONDECUN 24-042.</t>
  </si>
  <si>
    <t>ANDRÉS JOAQUÍN FERREIRA</t>
  </si>
  <si>
    <t>360-47-994000042495-0</t>
  </si>
  <si>
    <t>https://community.secop.gov.co/Public/Tendering/ContractNoticePhases/View?PPI=CO1.PPI.37638617&amp;isFromPublicArea=True&amp;isModal=False</t>
  </si>
  <si>
    <t>2025-0112</t>
  </si>
  <si>
    <t>PRESTACIÓN DE SERVICIOS PROFESIONALES PARA EL APOYO EN LA DIFUSIÓN, EJECUCIÓN Y ACTUALIZACIÓN DE LAS ESTRATEGIAS DE COMUNICACIÓN EN EL MARCO DE LA EJECUCIÓN DEL CONTRATO INTERADMINISTRATIVO SM – CTI-225-2024 – FONDECUN 24-042.</t>
  </si>
  <si>
    <t>BRAYAN STEVEN RODRÍGUEZ GUERRERO</t>
  </si>
  <si>
    <t>23 de junio</t>
  </si>
  <si>
    <t>360-47-994000042497-0</t>
  </si>
  <si>
    <t>https://community.secop.gov.co/Public/Tendering/ContractNoticePhases/View?PPI=CO1.PPI.37639710&amp;isFromPublicArea=True&amp;isModal=False</t>
  </si>
  <si>
    <t>2025-0113</t>
  </si>
  <si>
    <t>PRESTACIÓN DE SERVICIOS PROFESIONALES PARA LA REALIZACIÓN DE ACTIVIDADES COMUNICATIVAS, ADMINISTRATIVAS Y DE SEGUIMIENTO EN EL MARCO DE LA EJECUCIÓN DEL CONTRATO INTERADMINISTRATIVOS M–CTI-225-2024–FONDECUN 24-042.</t>
  </si>
  <si>
    <t>JEIMY PAOLA OBREGOSO RODRÍGUEZ</t>
  </si>
  <si>
    <t>560-47-994000187633-0</t>
  </si>
  <si>
    <t>https://community.secop.gov.co/Public/Tendering/ContractNoticePhases/View?PPI=CO1.PPI.37639748&amp;isFromPublicArea=True&amp;isModal=False</t>
  </si>
  <si>
    <t>2025-0114</t>
  </si>
  <si>
    <t>PRESTACIÓN DE SERVICIOS PROFESIONALES PARA APOYAR LA ELABORACIÓN TÉCNICA DE ESTUDIOS PREVIOS, ASÍ COMO LA EVALUACIÓN DE PROCESOS Y EL APOYO A LA SUPERVISIÓN DE PROYECTOS
DEL FONDO DE DESARROLLO DE PROYECTOS DE CUNDINAMARCA FONDECÚN</t>
  </si>
  <si>
    <t>WILTON YESYD MARTINEZ NIETO</t>
  </si>
  <si>
    <t>21-46-101110347-0</t>
  </si>
  <si>
    <t>https://community.secop.gov.co/Public/Tendering/ContractNoticePhases/View?PPI=CO1.PPI.37637576&amp;isFromPublicArea=True&amp;isModal=False</t>
  </si>
  <si>
    <t>2025-0115</t>
  </si>
  <si>
    <t>PRESTACIÓN DE SERVICIOS PROFESIONALES COMO APOYO A LA SUPERVISIÓN DE CONTRATOS SUSCRITOS POR EL FONDO DE DESARROLLO DE PROYECTOS DE
CUNDINAMARCA</t>
  </si>
  <si>
    <t>62-46-101012619-0</t>
  </si>
  <si>
    <t>https://community.secop.gov.co/Public/Tendering/ContractNoticePhases/View?PPI=CO1.PPI.37636094&amp;isFromPublicArea=True&amp;isModal=False</t>
  </si>
  <si>
    <t>2025-0116</t>
  </si>
  <si>
    <t>25-002</t>
  </si>
  <si>
    <t>PRESTACION DE SERVICIOS LOGISTICOS PARA LA ELABORACION, DISTRIBUCION Y ENTREGA DEL BENEFICIO “TARJETA SEMBRANDO 2.0” PARA EL FORTALECIMIENTO DE LA CADENA AGROPECUARIA DE LOS PRODUCTORES DEL DEPARTAMENTO DE CUNDINAMARCA EN EL MARCO DEL CONTRATO INTERADMINISTRATIVO No. ACODER-CDCTI-109-2025 (FONDECÚN 25-002)</t>
  </si>
  <si>
    <t>800.219.876-9</t>
  </si>
  <si>
    <t>https://community.secop.gov.co/Public/Tendering/ContractNoticePhases/View?PPI=CO1.PPI.37658970&amp;isFromPublicArea=True&amp;isModal=False</t>
  </si>
  <si>
    <t>2025-0117</t>
  </si>
  <si>
    <t xml:space="preserve"> PRESTACIÓN DE SERVICIOS PROFESIONALES COMO ABOGADO EN EL MARCO DEL CONTRATO INTERADMINISTRATIVO N° ACIDC-CI-513-2024 / (FONDECUN 24-037), Y SUS DERIVADOS. SUSCRITO ENTRE AGENCIA DE COMERCIALIZACIÓN E INNOVACIÓN PARA EL DESARROLLO DE CUNDINAMARCA Y EL FONDO DE DESARROLLO DE PROYECTOS DE CUNDINAMARCA – FONDECUN.</t>
  </si>
  <si>
    <t>17 de diciembre</t>
  </si>
  <si>
    <t>20250176_x000D_</t>
  </si>
  <si>
    <t>360-47-994000042614-0</t>
  </si>
  <si>
    <t>María José Murillo Murillo</t>
  </si>
  <si>
    <t>https://community.secop.gov.co/Public/Tendering/ContractNoticePhases/View?PPI=CO1.PPI.37671026&amp;isFromPublicArea=True&amp;isModal=False</t>
  </si>
  <si>
    <t>2025-0118</t>
  </si>
  <si>
    <t>PRESTACIÓN DE SERVICIOS DE APOYO A LA GESTIÓN EN LAS ACTIVIDADES DEL AREA DE TESORERÍA DE LA SUBGERENCIA ADMINISTRATIVA Y FINANCIERA DEL FONDO DE DESARROLLO DE PROYECTOS DE CUNDINAMARCA - FONDECÚN.</t>
  </si>
  <si>
    <t>21-46-101110606-0</t>
  </si>
  <si>
    <t>https://community.secop.gov.co/Public/Tendering/ContractNoticePhases/View?PPI=CO1.PPI.37688174&amp;isFromPublicArea=True&amp;isModal=False</t>
  </si>
  <si>
    <t>2025-0119</t>
  </si>
  <si>
    <t>24-057</t>
  </si>
  <si>
    <t>PRESTACIÓN DE SERVICIOS PROFESIONALES COMO GERENTE EN EL MARCO DEL CONTRATO INTERADMINISTRATIVO N° ICCU 923-2024 (FONDECÚN 24-057) SUSCRITO ENTRE EL INSTITUTO DE INFRAESTRUCTURA Y CONCESIONES DE CUNDINAMARCA ICCU Y EL FONDO DE DESARROLLO DE PROYECTOS DE CUNDINAMARCA FONDECÚN</t>
  </si>
  <si>
    <t>FRANCY CECILIA FONSECA RINCON</t>
  </si>
  <si>
    <t>560-47-994000187775-0</t>
  </si>
  <si>
    <t>Mayra Alejandra Parra Yesquen</t>
  </si>
  <si>
    <t>https://community.secop.gov.co/Public/Tendering/ContractNoticePhases/View?PPI=CO1.PPI.37736706&amp;isFromPublicArea=True&amp;isModal=False</t>
  </si>
  <si>
    <t>Cto cedido a JUAN DAVID MORA JIMENEZ</t>
  </si>
  <si>
    <t>2025-0120</t>
  </si>
  <si>
    <t>PRESTAR SERVICIOS PROFESIONALES PARA LA GESTIÓN ADMINISTRATIVA EN EL MARCO DEL CONTRATO INTERADMINISTRATIVO N° CI20240559 (FONDECÚN 24-008), SUSCRITO ENTRE EL MUNICIPIO DE FUNZA Y EL FONDO DE DESARROLLO DE PROYECTOS DE CUNDINAMARCA - FONDECÚN.</t>
  </si>
  <si>
    <t>26 de enero</t>
  </si>
  <si>
    <t>560-47-994000187756-0</t>
  </si>
  <si>
    <t>https://community.secop.gov.co/Public/Tendering/ContractNoticePhases/View?PPI=CO1.PPI.37734821&amp;isFromPublicArea=True&amp;isModal=False</t>
  </si>
  <si>
    <t>2025-0121</t>
  </si>
  <si>
    <t>PRESTACIÓN DE SERVICIOS LOGÍSTICOS PARA LA OPERACIÓN DE LOS EVENTOS PROGRAMADOS, EN EL MARCO DEL CONTRATO INTERADMINISTRATIVO NO. CI-279-2025, (FONDECÚN 25-004), SUSCRITO ENTRE EL DEPARTAMENTO DE CUNDINAMARCA -INSTITUTO DEPARTAMENTAL PARA LA RECREACIÓN Y EL DEPORTE DE CUNDINAMARCA INDEPORTES Y EL FONDO DE DESARROLLO DE PROYECTOS DE CUNDINAMARCA - FONDECÚN.</t>
  </si>
  <si>
    <t>SOUNDWAVE - EVENTOS Y PRODUCCIONES S.A.S.</t>
  </si>
  <si>
    <t>560-47-994000187827-0 / 560-74-994000034599-0</t>
  </si>
  <si>
    <t>https://community.secop.gov.co/Public/Tendering/ContractNoticePhases/View?PPI=CO1.PPI.37756327&amp;isFromPublicArea=True&amp;isModal=False</t>
  </si>
  <si>
    <t>2025-0122</t>
  </si>
  <si>
    <t>PRESTACIÓN DE SERVICIOS DE APOYO A LA GESTIÓN DOCUMENTAL EN EL MARCO DE LA EJECUCIÓN DEL CONTRATO INTERADMINISTRATIVO SM – CTI-225-2024 – FONDECUN 24-042.</t>
  </si>
  <si>
    <t>MAGNOLIA ROMERO GONZALEZ</t>
  </si>
  <si>
    <t>360-47-994000042961-0</t>
  </si>
  <si>
    <t>https://community.secop.gov.co/Public/Tendering/ContractNoticePhases/View?PPI=CO1.PPI.37778641&amp;isFromPublicArea=True&amp;isModal=False</t>
  </si>
  <si>
    <t>2025-0123</t>
  </si>
  <si>
    <t>PRESTACIÓN DE SERVICIOS DE APOYO A LA GESTIÓN PARA LA REALIZACIÓN DEL COMPONENTE DE DIAGNÓSTICO EN EL ASPECTO INSTITUCIONAL EN EL MARCO DE LA EJECUCIÓN DEL CONTRATO INTERADMINISTRATIVO SM – CTI-225-2024 – FONDECUN 24-042.</t>
  </si>
  <si>
    <t>MARTIN EMILIO RODRÍGUEZ MORA</t>
  </si>
  <si>
    <t>21 de junio</t>
  </si>
  <si>
    <t>360-47-994000042944-0</t>
  </si>
  <si>
    <t>https://community.secop.gov.co/Public/Tendering/ContractNoticePhases/View?PPI=CO1.PPI.37778684&amp;isFromPublicArea=True&amp;isModal=False</t>
  </si>
  <si>
    <t>2025-0124</t>
  </si>
  <si>
    <t>PRESTACIÓN DE SERVICIOS PROFESIONALES COMO ECONOMISTA PARA EL COMPONENTE DE DIAGNÓSTICO SOCIO ECONÓMICO E INSTITUCIONAL EN EL MARCO DE LA EJECUCIÓN DEL CONTRATO INTERADMINISTRATIVO SM – CTI-225-2024 – FONDECUN 24-042</t>
  </si>
  <si>
    <t>ELIAN ALEJANDRO TOVAR VEGA</t>
  </si>
  <si>
    <t>22 de abril</t>
  </si>
  <si>
    <t>360-47-994000042960-0</t>
  </si>
  <si>
    <t>https://community.secop.gov.co/Public/Tendering/ContractNoticePhases/View?PPI=CO1.PPI.37779447&amp;isFromPublicArea=True&amp;isModal=False</t>
  </si>
  <si>
    <t>2025-0125</t>
  </si>
  <si>
    <t>PRESTACIÓN DE SERVICIOS PROFESIONALES PARA LIDERAR LAS ACTIVIDADES REQUERIDAS DEL COMPONENTE DE DIAGNÓSTICO SOCIO ECONÓMICO E INSTITUCIONAL EN EL MARCO DE LA EJECUCIÓN DEL CONTRATO INTERADMINISTRATIVO SM – CTI-225-2024 – FONDECUN 24-042.</t>
  </si>
  <si>
    <t>DIANA MIREYA SOTO FIGUEROA</t>
  </si>
  <si>
    <t>23 de noviembre</t>
  </si>
  <si>
    <t>20250191_x000D_</t>
  </si>
  <si>
    <t>17-44-101217758-1</t>
  </si>
  <si>
    <t xml:space="preserve">https://community.secop.gov.co/Public/Tendering/ContractNoticePhases/View?PPI=CO1.PPI.37780560&amp;isFromPublicArea=True&amp;isModal=False
</t>
  </si>
  <si>
    <t>2025-0126</t>
  </si>
  <si>
    <t>PRESTACIÓN DE SERVICIOS PROFESIONALES COMO ABOGADO DE LA SUBGERENCIA TÉCNICA DEL FONDO DE DESARROLLO DE PROYECTOS DE CUNDINAMARCA- FONDECUN</t>
  </si>
  <si>
    <t>360-47-994000043052-0</t>
  </si>
  <si>
    <t>Juan José Guevara Cardona</t>
  </si>
  <si>
    <t xml:space="preserve">https://community.secop.gov.co/Public/Tendering/ContractNoticePhases/View?PPI=CO1.PPI.37803605&amp;isFromPublicArea=True&amp;isModal=False
</t>
  </si>
  <si>
    <t>2025-0127</t>
  </si>
  <si>
    <t>PRESTACIÓN DE SERVICIOS DE APOYO A LA GESTIÓN PARA LA REALIZACIÓN DEL COMPONENTE DE DIAGNÓSTICO SOCIO ECONÓMICO E INSTITUCIONAL EN EL MARCO DE LA EJECUCIÓN DEL CONTRATO INTERADMINISTRATIVO SM – CTI-225-2024 – FONDECUN 24-042._x000D_</t>
  </si>
  <si>
    <t>360-47-994000043030-0</t>
  </si>
  <si>
    <t>https://community.secop.gov.co/Public/Tendering/ContractNoticePhases/View?PPI=CO1.PPI.37804265&amp;isFromPublicArea=True&amp;isModal=False</t>
  </si>
  <si>
    <t>2025-0128</t>
  </si>
  <si>
    <t>25-005</t>
  </si>
  <si>
    <t>PRESTACIÓN DE SERVICIOS LOGÍSTICOS PARA LA PROMOCIÓN DEL DEPARTAMENTO DE CUNDINAMARCA, A TRAVÉS DE EVENTOS ESPECIALIZADOS EN TURISMO A NIVEL REGIONAL, NACIONAL E INTERNACIONAL” EN EL MARCO DEL CONTRATO INTERADMINISTRATIVO NO. IDECUT-221-2025 (FONDECÚN 25-005).</t>
  </si>
  <si>
    <t>EL TALLER RED CREATIVA S.A.S.</t>
  </si>
  <si>
    <t>900.765.404-1</t>
  </si>
  <si>
    <t>11-40-101074968 / 11-45-101161167</t>
  </si>
  <si>
    <t>https://community.secop.gov.co/Public/Tendering/ContractNoticePhases/View?PPI=CO1.PPI.37806450&amp;isFromPublicArea=True&amp;isModal=False</t>
  </si>
  <si>
    <t>ARL 27/10/2025 FALTA TIEMPO DE COBERTURA</t>
  </si>
  <si>
    <t>2025-0129</t>
  </si>
  <si>
    <t>25-003</t>
  </si>
  <si>
    <t>PRESTAR SERVICIOS PROFESIONALES EN EL MARCO DEL CONTRATO INTERADMINISTRATIVO SH-CD-CI-196-2025 (FONDECUN 25-003) SUSCRITO ENTRE EL DEPARTAMENTO DE CUNDINAMARCA – SECRETARÍA HACIENDA Y EL FONDO DE DESARROLLO DE PROYECTOS DE CUNDINAMARCA – FONDECÚN.</t>
  </si>
  <si>
    <t>PEDRO NEL SANCHEZ TAMAYO</t>
  </si>
  <si>
    <t>12 de febrero</t>
  </si>
  <si>
    <t>https://community.secop.gov.co/Public/Tendering/ContractNoticePhases/View?PPI=CO1.PPI.37829556&amp;isFromPublicArea=True&amp;isModal=False</t>
  </si>
  <si>
    <t>ARL 26/10/2025 FALTA TIEMPO DE COBERTURA</t>
  </si>
  <si>
    <t>2025-0130</t>
  </si>
  <si>
    <t>CRISTIAN CAMILO TAPIA SALAZAR</t>
  </si>
  <si>
    <t>https://community.secop.gov.co/Public/Tendering/ContractNoticePhases/View?PPI=CO1.PPI.37832086&amp;isFromPublicArea=True&amp;isModal=False</t>
  </si>
  <si>
    <t>2025-0131</t>
  </si>
  <si>
    <t>PRESTACIÓN DE SERVICIOS DE APOYO A LA GESTIÓN EN LAS ACTIVIDADES DEL ÁREA DE LAS TIC A CARGO DE LA SUBGERENCIA ADMINISTRATIVA Y FINANCIERA DEL FONDO DE DESARROLLO DE PROYECTOS DE CUNDINAMARCA - FONDECÚN.</t>
  </si>
  <si>
    <t>21-46-101111146-0</t>
  </si>
  <si>
    <t>https://community.secop.gov.co/Public/Tendering/ContractNoticePhases/View?PPI=CO1.PPI.37841307&amp;isFromPublicArea=True&amp;isModal=False</t>
  </si>
  <si>
    <t>2025-0132</t>
  </si>
  <si>
    <t>PRESTACIÓN DE SERVICIOS PROFESIONALES DE APOYO EN LA IMPLEMENTACIÓN, MONITOREO EVALUACIÓN DEL SISTEMA DE CONTROL INTERNO DEL FONDO DE DESARROLLO DE PROYECTOS DE CUNDINAMARCA-FONDECÚN.</t>
  </si>
  <si>
    <t>NATALI PADRON AGUILAR</t>
  </si>
  <si>
    <t>30 de abril</t>
  </si>
  <si>
    <t>SUBGERENCIA DE CONTROL INTERNO</t>
  </si>
  <si>
    <t>GERENTE DE CONTROL INTERNO</t>
  </si>
  <si>
    <t>11-44-101249754-1 / 11-44-101249754-3</t>
  </si>
  <si>
    <t>https://community.secop.gov.co/Public/Tendering/ContractNoticePhases/View?PPI=CO1.PPI.37834242&amp;isFromPublicArea=True&amp;isModal=False</t>
  </si>
  <si>
    <t>2025-0133</t>
  </si>
  <si>
    <t>PRESTAR SERVICIOS PROFESIONALES DE APOYO A LA OFICINA DE CONTROL INTERNO, DEL FONDO DESARROLLO DE PROYECTOS DE CUNDINAMARCA - FONDECÚN, EN EL EJERCICIO DE LA FUNCIÓN DE
AUDITORÍA INTERNA DE LOS PROCESOS DE ESTRUCTURACIÓN, GERENCIA Y ADMINISTRACIÓN DE PROYECTOS Y GESTIÓN CONTRACTUAL, DE ACUERDO CON LA NORMATIVIDAD VIGENTE.</t>
  </si>
  <si>
    <t>SANDRA KARIME MARTINEZ SARMIENTO</t>
  </si>
  <si>
    <t>11-44-101249750-0</t>
  </si>
  <si>
    <t>https://community.secop.gov.co/Public/Tendering/ContractNoticePhases/View?PPI=CO1.PPI.37835103&amp;isFromPublicArea=True&amp;isModal=False</t>
  </si>
  <si>
    <t>Orden de Compra</t>
  </si>
  <si>
    <t>2025-0134</t>
  </si>
  <si>
    <t>ADQUISICIÓN DE MOBILIARIO (SILLAS OPERATIVAS MBF-53) PARA LA CONTRALORIA GENERAL DE LA REPÚBLICA EN LA SEDE DE LA GERENCIA DEPARTAMENTAL COLEGIADA DE NORTE DE SANTANDER DE ACUERDO AL CONTRATO INTERADMINISTRATIVO 1075 (FONDECÚN 22-037) CELEBRADO ENTRE LA CONTRALORIA GENERAL DE LA REPÚBLICA Y EL FONDO DE PROYECTOS DE CUNDINAMARCA - FONDECUN.</t>
  </si>
  <si>
    <t>28 de febrero de 2025</t>
  </si>
  <si>
    <t>28 de marzo de 2025</t>
  </si>
  <si>
    <t>49-45-101011327-0</t>
  </si>
  <si>
    <t>https://community.secop.gov.co/Public/Tendering/ContractNoticePhases/View?PPI=CO1.PPI.37839771&amp;isFromPublicArea=True&amp;isModal=False</t>
  </si>
  <si>
    <t>2025-0135</t>
  </si>
  <si>
    <t>PRESTACIÓN DE SERVICIOS PROFESIONALES PARA LA GESTIÓN Y ACOMPAÑAMIENTO EN LAS ACTIVIDADES ADMINISTRATIVAS NECESARIAS PARA LA CONSECUCIÓN DE NUEVOS NEGOCIOS Y EL SEGUIMIENTO A LOS PROYECTOS A CARGO DE LA SUBGERENCIA TÉCNICA DE FONDECÚN_x000D_</t>
  </si>
  <si>
    <t xml:space="preserve"> NB-100372660-0</t>
  </si>
  <si>
    <t>https://community.secop.gov.co/Public/Tendering/ContractNoticePhases/View?PPI=CO1.PPI.37842521&amp;isFromPublicArea=True&amp;isModal=False</t>
  </si>
  <si>
    <t>2025-0136</t>
  </si>
  <si>
    <t>25-006</t>
  </si>
  <si>
    <t>PRESTACIÓN DE SERVICIOS LOGÍSTICOS PARA PLANEACIÓN, ORGANIZACIÓN, OPERACIÓN Y PRODUCCIÓN PARA LA REALIZACIÓN DE EVENTOS PROTOCOLARIOS Y/O REUNIONES QUE SE REALICEN EN CUMPLIMIENTO DE LOS PROGRAMAS Y PROYECTOS DEL PLAN DE DESARROLLO EN EL MARCO DEL CONTRATO INTERADMINISTRATIVO No. SGCC-CD-CI-778-2025 (FONDECÚN 25-006) SUSCRITO ENTRE EL DEPARTAMENTO DE CUNDINAMARCA - SECRETARÍA GENERAL Y EL FONDO DE DESARROLLO DE PROYECTOS DE CUNDINAMARCA- FONDECÚN.</t>
  </si>
  <si>
    <t>17-45-101054226 / 17-40-101030217</t>
  </si>
  <si>
    <t>https://community.secop.gov.co/Public/Tendering/ContractNoticePhases/View?PPI=CO1.PPI.37841395&amp;isFromPublicArea=True&amp;isModal=False</t>
  </si>
  <si>
    <t>2025-0137</t>
  </si>
  <si>
    <t>PRESTACIÓN DE SERVICIOS DE APOYO A LA GESTIÓN EN LAS ACTIVIDADES DEL AREA CONTABLE DE LA SUBGERENCIA ADMINISTRATIVA Y FINANCIERA DEL FONDO DE DESARROLLO DE PROYECTOS DE CUNDINAMARCA – FONDECÚN.</t>
  </si>
  <si>
    <t>11-46-101077240-0</t>
  </si>
  <si>
    <t>https://community.secop.gov.co/Public/Tendering/ContractNoticePhases/View?PPI=CO1.PPI.37854573&amp;isFromPublicArea=True&amp;isModal=False</t>
  </si>
  <si>
    <t>2025-0138</t>
  </si>
  <si>
    <t>PRESTACIÓN DE SERVICIOS PROFESIONALES COMO TRABAJADOR SOCIAL PARA EL COMPONENTE DE DIAGNÓSTICO SOCIO ECONÓMICO E INSTITUCIONAL EN EL MARCO DE LA EJECUCIÓN DEL CONTRATO INTERADMINISTRATIVO SM – CTI-225-2024 – FONDECUN 24-042.</t>
  </si>
  <si>
    <t>CATHERYN YOHANA SARMIENTO RIOJA</t>
  </si>
  <si>
    <t>14 de diciembre</t>
  </si>
  <si>
    <t>17-45-101054221-0</t>
  </si>
  <si>
    <t>https://community.secop.gov.co/Public/Tendering/ContractNoticePhases/View?PPI=CO1.PPI.37870747&amp;isFromPublicArea=True&amp;isModal=False</t>
  </si>
  <si>
    <t>2025-0139</t>
  </si>
  <si>
    <t>PRESTACIÓN DE SERVICIOS PROFESIONALES COMO TRABAJADOR SOCIAL PARA EL COMPONENTE DE DIAGNÓSTICO SOCIO ECONÓMICO E INSTITUCIONAL EN EL MARCO DE LA EJECUCIÓN DEL CONTRATO INTERADMINISTRATIVO SM-CTI-225-2024 – FONDECUN 24-042._x000D_</t>
  </si>
  <si>
    <t>MAYRA ALEJANDRA PALACIOS BELTRAN</t>
  </si>
  <si>
    <t>31 de marzo</t>
  </si>
  <si>
    <t>360-47-994000043465-0</t>
  </si>
  <si>
    <t>Carmen Cecilia Meza Zambrano</t>
  </si>
  <si>
    <t>https://community.secop.gov.co/Public/Tendering/ContractNoticePhases/View?PPI=CO1.PPI.37900647&amp;isFromPublicArea=True&amp;isModal=False</t>
  </si>
  <si>
    <t>2025-0140</t>
  </si>
  <si>
    <t>PRESTACIÓN DE SERVICIOS DE APOYO A LA GESTIÓN ADMINISTRATIVA Y JURÍDICA EN EL MARCO DE LA EJECUCIÓN DEL CONTRATO INTERADMINISTRATIVOS M–CTI-225-2024–FONDECUN 24-042</t>
  </si>
  <si>
    <t>JOHANNA PAOLA SANABRIA JARAMILLO</t>
  </si>
  <si>
    <t>12 de enero</t>
  </si>
  <si>
    <t>360-47-994000043485-0</t>
  </si>
  <si>
    <t>https://community.secop.gov.co/Public/Tendering/ContractNoticePhases/View?PPI=CO1.PPI.37913244&amp;isFromPublicArea=True&amp;isModal=False</t>
  </si>
  <si>
    <t>2025-0141</t>
  </si>
  <si>
    <t>EDUARD FERLENY ALVAREZ BAQUERO</t>
  </si>
  <si>
    <t>11-46-101077612 -0</t>
  </si>
  <si>
    <t>Álvaro Avila Castellanos</t>
  </si>
  <si>
    <t>https://community.secop.gov.co/Public/Tendering/ContractNoticePhases/View?PPI=CO1.PPI.37940386&amp;isFromPublicArea=True&amp;isModal=False</t>
  </si>
  <si>
    <t>2025-0142</t>
  </si>
  <si>
    <t>4 de marzo de 2025</t>
  </si>
  <si>
    <t>REALIZAR LA ADECUACIÓN DE FACHADA, ESTRUCTURA EXISTENTE Y ESPACIOS DE COMEDOR Y COWORKING PARA LA DIRECCIÓN GENERAL DE LA DEFENSA CIVIL COLOMBIANA EN EL MARCO DEL CONTRATO INTERADMINISTRATIVO No DCC.DGR.CTO-INTER-040-2024 (FONDECÚN 24-010) SUSCRITO ENTRE LA DEFENSA CIVIL COLOMBIANA Y EL FONDO DE DESARROLLO DE PROYECTOS DE CUNDINAMARCA – FONDECÚN.</t>
  </si>
  <si>
    <t>INGEQMA S.A.S.</t>
  </si>
  <si>
    <t>900.444.953-4</t>
  </si>
  <si>
    <t>21-45-101475571-0 / 21-40-101250533-0</t>
  </si>
  <si>
    <t>https://community.secop.gov.co/Public/Tendering/ContractNoticePhases/View?PPI=CO1.PPI.37944681&amp;isFromPublicArea=True&amp;isModal=False</t>
  </si>
  <si>
    <t>2025-0143</t>
  </si>
  <si>
    <t>ADECUACIÓN LOCATIVA DE LA SEDE DE LA GERENCIA DEPARTAMENTAL COLEGIADA DE NORTE DE SANTANDER EN EL MARCO DEL CONTRATO INTERADMINISTRATIVO 1075 DE 2022 (FONDECÚN 22-037) SUSCRITO ENTRE LA CONTRALORÍA GENERAL DE LA REPÚBLICA Y EL FONDO DE DESARROLLO DE PROYECTOS DE CUNDINAMARCA – FONDECÚN.</t>
  </si>
  <si>
    <t>INVERSIONES MARALV S.A.S.</t>
  </si>
  <si>
    <t>901.861.302-1</t>
  </si>
  <si>
    <t>11-40-101075401-0 / 11-45-101161829-0</t>
  </si>
  <si>
    <t>https://community.secop.gov.co/Public/Tendering/ContractNoticePhases/View?PPI=CO1.PPI.37958550&amp;isFromPublicArea=True&amp;isModal=False</t>
  </si>
  <si>
    <t>ARL 04/11/2025 FALTA TIEMPO DE COBERTURA</t>
  </si>
  <si>
    <t>2025-0144</t>
  </si>
  <si>
    <t>PRESTAR SERVICIOS DE APOYO A LA GESTIÓN AL PROYECTO DEL GRUPO ESPECIAL PARA LA PROMOCIÓN DE LA CULTURA CONTRA LA ILEGALIDAD – GEPCI EN EL MARCO DEL CONTRATO INTERADMINISTRATIVO SH-CD-CI-196-2025 (FONDECUN 25-003) SUSCRITO ENTRE EL DEPARTAMENTO DE CUNDINAMARCA – SECRETARÍA HACIENDA Y EL FONDO DE DESARROLLO DE PROYECTOS DE CUNDINAMARCA – FONDECÚN.</t>
  </si>
  <si>
    <t>ELIECER MERARDO MEDELLIN JIMENEZ</t>
  </si>
  <si>
    <t>https://community.secop.gov.co/Public/Tendering/ContractNoticePhases/View?PPI=CO1.PPI.37976565&amp;isFromPublicArea=True&amp;isModal=False</t>
  </si>
  <si>
    <t>2025-0145</t>
  </si>
  <si>
    <t>PRESTAR SERVICIOS DE APOYO A LA GESTIÓN EN EL MARCO DEL CONTRATO INTERADMINISTRATIVO SH-CD-CI-196-2025 (FONDECUN 25-003) SUSCRITO ENTRE EL DEPARTAMENTO DE CUNDINAMARCA – SECRETARÍA HACIENDA Y EL FONDO DE DESARROLLO DE PROYECTOS DE CUNDINAMARCA – FONDECÚN.</t>
  </si>
  <si>
    <t>YESSICA LORENA BELTRAN PEREZ</t>
  </si>
  <si>
    <t>https://community.secop.gov.co/Public/Tendering/ContractNoticePhases/View?PPI=CO1.PPI.37966023&amp;isFromPublicArea=True&amp;isModal=False</t>
  </si>
  <si>
    <t>2025-0146</t>
  </si>
  <si>
    <t>DAIYAM ALEJANDRA LARA MORENO</t>
  </si>
  <si>
    <t>https://community.secop.gov.co/Public/Tendering/ContractNoticePhases/View?PPI=CO1.PPI.37976411&amp;isFromPublicArea=True&amp;isModal=False</t>
  </si>
  <si>
    <t>2025-0147</t>
  </si>
  <si>
    <t>FLAVIO ANDRES DURAN BARRAGAN</t>
  </si>
  <si>
    <t>https://community.secop.gov.co/Public/Tendering/ContractNoticePhases/View?PPI=CO1.PPI.37979757&amp;isFromPublicArea=True&amp;isModal=False</t>
  </si>
  <si>
    <t>2025-0148</t>
  </si>
  <si>
    <t>VIVIAN MAYERLING DAZA GAONA</t>
  </si>
  <si>
    <t>https://community.secop.gov.co/Public/Tendering/ContractNoticePhases/View?PPI=CO1.PPI.37978151&amp;isFromPublicArea=True&amp;isModal=False</t>
  </si>
  <si>
    <t>ARL 05/11/2025 FALTA TIEMPO DE COBERTURA</t>
  </si>
  <si>
    <t>2025-0149</t>
  </si>
  <si>
    <t>CLAUDIA LILIANA LAVERDE BORBON,</t>
  </si>
  <si>
    <t>4226303</t>
  </si>
  <si>
    <t>https://community.secop.gov.co/Public/Tendering/ContractNoticePhases/View?PPI=CO1.PPI.37966172&amp;isFromPublicArea=True&amp;isModal=False</t>
  </si>
  <si>
    <t>2025-0150</t>
  </si>
  <si>
    <t>DAYANA CAMILA ROMERO HERNANDEZ</t>
  </si>
  <si>
    <t>4226445</t>
  </si>
  <si>
    <t>https://community.secop.gov.co/Public/Tendering/ContractNoticePhases/View?PPI=CO1.PPI.37977757&amp;isFromPublicArea=True&amp;isModal=False</t>
  </si>
  <si>
    <t>2025-0151</t>
  </si>
  <si>
    <t>SERVANDO GIL CARDENAS</t>
  </si>
  <si>
    <t xml:space="preserve">https://community.secop.gov.co/Public/Tendering/ContractNoticePhases/View?PPI=CO1.PPI.37975458&amp;isFromPublicArea=True&amp;isModal=False
</t>
  </si>
  <si>
    <t>2025-0152</t>
  </si>
  <si>
    <t>PRESTAR SERVICIOS DE PROFESIONALES EN EL MARCO DEL CONTRATO INTERADMINISTRATIVO SH-CD-CI-196-2025 (FONDECUN 25-003) SUSCRITO ENTRE EL DEPARTAMENTO DE CUNDINAMARCA – SECRETARÍA HACIENDA Y EL FONDO DE DESARROLLO DE PROYECTOS DE CUNDINAMARCA – FONDECÚN.</t>
  </si>
  <si>
    <t>ORLANDO DE JESUS PARRA ZUÑIGA</t>
  </si>
  <si>
    <t>https://community.secop.gov.co/Public/Tendering/ContractNoticePhases/View?PPI=CO1.PPI.37971372&amp;isFromPublicArea=True&amp;isModal=False</t>
  </si>
  <si>
    <t>2025-0153</t>
  </si>
  <si>
    <t>PRESTAR SERVICIOS DE APOYO A LA GESTIÓN AL PROYECTO DEL GRUPO ESPECIAL PARA LA PROMOCIÓN DE LA CULTURA CONTRA LA ILEGALIDAD – GEPCI EN EL MARCO DEL CONTRATO INTERADMINISTRATIVO SH-CD-CI-196-2025 (FONDECUN 25-003) SUSCRITO ENTRE EL DEPARTAMENTO DE CUNDINAMARCA – SECRETARÍA HACIENDA Y EL FONDO DE DESARROLLO DE PROYECTOS DE CUNDINAMARCA – FONDECÚN</t>
  </si>
  <si>
    <t>ANDRES FELIPE GONZALEZ AGUILAR</t>
  </si>
  <si>
    <t xml:space="preserve">https://community.secop.gov.co/Public/Tendering/ContractNoticePhases/View?PPI=CO1.PPI.37965973&amp;isFromPublicArea=True&amp;isModal=False
</t>
  </si>
  <si>
    <t>2025-0154</t>
  </si>
  <si>
    <t>YUDY ALEJANDRA SIERRA MEDINA</t>
  </si>
  <si>
    <t xml:space="preserve">https://community.secop.gov.co/Public/Tendering/ContractNoticePhases/View?PPI=CO1.PPI.37971272&amp;isFromPublicArea=True&amp;isModal=False
</t>
  </si>
  <si>
    <t>2025-0155</t>
  </si>
  <si>
    <t>PRESTAR SERVICIOS DE APOYO A LA GESTIÓN AL PROYECTO DEL GRUPO ESPECIAL PARA LA PROMOCIÓN DE LA CULTURA CONTRA LA ILEGALIDAD – GEPCI EN EL MARCO DEL CONTRATO INTERADMINISTRATIVO SH-CD-CI-196-2025 (FONDECUN 25-003) SUSCRITO ENTRE EL DEPARTAMENTO DE CUNDINAMARCA – SECRETARÍA HACIENDA Y EL FONDO DE
DESARROLLO DE PROYECTOS DE CUNDINAMARCA – FONDECÚN_x000D_</t>
  </si>
  <si>
    <t>HENRY ALEXIS VIVAS LOPEZ</t>
  </si>
  <si>
    <t>https://community.secop.gov.co/Public/Tendering/ContractNoticePhases/View?PPI=CO1.PPI.37966187&amp;isFromPublicArea=True&amp;isModal=False</t>
  </si>
  <si>
    <t>2025-0156</t>
  </si>
  <si>
    <t>PRESTACIÓN DE SERVICIOS PROFESIONALES COMO PSICÓLOGO PARA EL COMPONENTE DE DIAGNÓSTICO SOCIO ECONÓMICO E INSTITUCIONAL EN EL MARCO DE LA EJECUCIÓN DEL CONTRATO INTERADMINISTRATIVO SM – CTI-225-2024 – FONDECUN 24-042.</t>
  </si>
  <si>
    <t>CLAUDIA YANETH ZAMBRANO LEAL</t>
  </si>
  <si>
    <t>360-47-994000043696-0</t>
  </si>
  <si>
    <t>https://community.secop.gov.co/Public/Tendering/ContractNoticePhases/View?PPI=CO1.PPI.37965931&amp;isFromPublicArea=True&amp;isModal=False</t>
  </si>
  <si>
    <t>2025-0157</t>
  </si>
  <si>
    <t>GUSTAVO MARTINEZ RAMIREZ</t>
  </si>
  <si>
    <t>4228855</t>
  </si>
  <si>
    <t>https://community.secop.gov.co/Public/Tendering/ContractNoticePhases/View?PPI=CO1.PPI.38003111&amp;isFromPublicArea=True&amp;isModal=False</t>
  </si>
  <si>
    <t>2025-0158</t>
  </si>
  <si>
    <t>HEISEMBERG SMYTH MAHECHA VERGARA</t>
  </si>
  <si>
    <t>https://community.secop.gov.co/Public/Tendering/ContractNoticePhases/View?PPI=CO1.PPI.37996193&amp;isFromPublicArea=True&amp;isModal=False</t>
  </si>
  <si>
    <t>2025-0159</t>
  </si>
  <si>
    <t>PRESTAR SERVICIOS PROFESIONALES EN EL MARCO DEL CONTRATO INTERADMINISTRATIVO SH-CD-CI-196-2025 (FONDECUN 25-003) SUSCRITO ENTRE EL DEPARTAMENTO DE CUNDINAMARCA – SECRETARÍA HACIENDA Y EL FONDO DE DESARROLLO DE PROYECTOS DE CUNDINAMARCA – FONDECÚN</t>
  </si>
  <si>
    <t>JOHANA KATHERINE RAMIREZ OCAMPO</t>
  </si>
  <si>
    <t>https://community.secop.gov.co/Public/Tendering/ContractNoticePhases/View?PPI=CO1.PPI.38004471&amp;isFromPublicArea=True&amp;isModal=False</t>
  </si>
  <si>
    <t>ARL 06/11/2025 FALTA TIEMPO DE COBERTURA</t>
  </si>
  <si>
    <t>2025-0160</t>
  </si>
  <si>
    <t>MARITZA PERDOMO GARCIA</t>
  </si>
  <si>
    <t>4227093</t>
  </si>
  <si>
    <t>https://community.secop.gov.co/Public/Tendering/ContractNoticePhases/View?PPI=CO1.PPI.38003426&amp;isFromPublicArea=True&amp;isModal=False</t>
  </si>
  <si>
    <t>ARL 07/11/2025 FALTA TIEMPO DE COBERTURA</t>
  </si>
  <si>
    <t>2025-0161</t>
  </si>
  <si>
    <t>PRESTAR SERVICIOS PROFESIONALES PARA EL PROYECTO DEL GRUPO ESPECIAL PARA LA PROMOCIÓN DE LA CULTURA CONTRA LA ILEGALIDAD – GEPCI EN EL MARCO DEL CONTRATO INTERADMINISTRATIVO SH-CD-CI-196-2025 (FONDECUN 25-003) SUSCRITO ENTRE EL DEPARTAMENTO DE CUNDINAMARCA – SECRETARÍA HACIENDA Y EL FONDO DE DESARROLLO DE PROYECTOS DE CUNDINAMARCA – FONDECÚN.</t>
  </si>
  <si>
    <t>FABIAN ENRIQUE GONZALEZ CLAVIJO</t>
  </si>
  <si>
    <t>https://community.secop.gov.co/Public/Tendering/ContractNoticePhases/View?PPI=CO1.PPI.38003886&amp;isFromPublicArea=True&amp;isModal=False</t>
  </si>
  <si>
    <t>2025-0162</t>
  </si>
  <si>
    <t>FREDY ALEXANDER MARTINEZ HERNANDEZ</t>
  </si>
  <si>
    <t>https://community.secop.gov.co/Public/Tendering/ContractNoticePhases/View?PPI=CO1.PPI.38001194&amp;isFromPublicArea=True&amp;isModal=False</t>
  </si>
  <si>
    <t>CC-2025-001</t>
  </si>
  <si>
    <t>2025-0163</t>
  </si>
  <si>
    <t>ELABORAR ESTUDIOS Y DISEÑOS PARA LA CONSTRUCCIÓN DEL NUEVO HOSPITAL EL SALVADOR DE UBATÉ- CUNDINAMARCA, EN EL MARCO DEL, SUSCRITO ENTRE LA SECRETARÍA DE SALUD DE CUNDINAMARCA, EL INSTITUTO DE INFRAESTRUCTURA Y CONCESIONES DEL DEPARTAMENTO DE CUNDINAMARCA “ICCU” Y EL FONDO DE DESARROLLO DE PROYECTOS DE CUNDINAMARCA – FONDECÚN.</t>
  </si>
  <si>
    <t>CONSORCIO SAN DIEGO</t>
  </si>
  <si>
    <t>901.918.758-3</t>
  </si>
  <si>
    <t>87714-1 / 25503-3</t>
  </si>
  <si>
    <t>https://community.secop.gov.co/Public/Tendering/ContractNoticePhases/View?PPI=CO1.PPI.36898111&amp;isFromPublicArea=True&amp;isModal=False</t>
  </si>
  <si>
    <t>2025-0164</t>
  </si>
  <si>
    <t>19 de noviembre</t>
  </si>
  <si>
    <t>NB-100373729-0</t>
  </si>
  <si>
    <t>https://community.secop.gov.co/Public/Tendering/ContractNoticePhases/View?PPI=CO1.PPI.37993599&amp;isFromPublicArea=True&amp;isModal=False</t>
  </si>
  <si>
    <t>2025-0165</t>
  </si>
  <si>
    <t>ELIZABETH SANDOVAL RODRIGUEZ</t>
  </si>
  <si>
    <t>https://community.secop.gov.co/Public/Tendering/ContractNoticePhases/View?PPI=CO1.PPI.38000986&amp;isFromPublicArea=True&amp;isModal=False</t>
  </si>
  <si>
    <t>2025-0166</t>
  </si>
  <si>
    <t>JUAN JOSE RODRIGUEZ BERNAL</t>
  </si>
  <si>
    <t>https://community.secop.gov.co/Public/Tendering/ContractNoticePhases/View?PPI=CO1.PPI.38005180&amp;isFromPublicArea=True&amp;isModal=False</t>
  </si>
  <si>
    <t>2025-0167</t>
  </si>
  <si>
    <t>RAUL ANDRES QUINTERO CORREDOR</t>
  </si>
  <si>
    <t>19 de agosto</t>
  </si>
  <si>
    <t>39-44-101170563-0</t>
  </si>
  <si>
    <t>https://community.secop.gov.co/Public/Tendering/ContractNoticePhases/View?PPI=CO1.PPI.38007853&amp;isFromPublicArea=True&amp;isModal=False</t>
  </si>
  <si>
    <t>2025-0168</t>
  </si>
  <si>
    <t>PRESTACIÓN DE SERVICIOS PROFESIONALES COMO GERENTE EN EL MARCO DE LA EJECUCIÓN DEL CONTRATO INTERADMINISTRATIVO ACODER-CDCTI-109-2025 (FONDECUN 25-002), SUSCRITO ENTRE LA AGENCIA DE COMERCIALIZACIÓN Y DE COMPETITIVIDAD PARA EL DESARROLLO REGIONAL – ACODER Y EL FONDO DE DESARROLLO DE PROYECTOS DE CUNDINAMARCA – FONDECÚN.</t>
  </si>
  <si>
    <t>JUANA VALENTINA RAMIREZ</t>
  </si>
  <si>
    <t>CHU-100042857-1</t>
  </si>
  <si>
    <t>https://community.secop.gov.co/Public/Tendering/ContractNoticePhases/View?PPI=CO1.PPI.38026787&amp;isFromPublicArea=True&amp;isModal=False</t>
  </si>
  <si>
    <t>ARL 11/11/2025 FALTA TIEMPO DE COBERTURA</t>
  </si>
  <si>
    <t>2025-0169</t>
  </si>
  <si>
    <t>ANATILDE REYES REYES</t>
  </si>
  <si>
    <t>13 de marzo de 2025</t>
  </si>
  <si>
    <t>https://community.secop.gov.co/Public/Tendering/ContractNoticePhases/View?PPI=CO1.PPI.38030037&amp;isFromPublicArea=True&amp;isModal=False</t>
  </si>
  <si>
    <t>2025-0170</t>
  </si>
  <si>
    <t>ANCIZAR CARRILLO BARRETO</t>
  </si>
  <si>
    <t>https://community.secop.gov.co/Public/Tendering/ContractNoticePhases/View?PPI=CO1.PPI.38033287&amp;isFromPublicArea=True&amp;isModal=False</t>
  </si>
  <si>
    <t>2025-0171</t>
  </si>
  <si>
    <t>ANDREA DEL PILAR BUENO NARANJO</t>
  </si>
  <si>
    <t>https://community.secop.gov.co/Public/Tendering/ContractNoticePhases/View?PPI=CO1.PPI.38033136&amp;isFromPublicArea=True&amp;isModal=False</t>
  </si>
  <si>
    <t>ARL 09/11/2025 FALTA TIEMPO DE COBERTURA</t>
  </si>
  <si>
    <t>2025-0172</t>
  </si>
  <si>
    <t>JAIRO ALBERTO BOHORQUEZ ORREGO</t>
  </si>
  <si>
    <t>https://community.secop.gov.co/Public/Tendering/ContractNoticePhases/View?PPI=CO1.PPI.38037228&amp;isFromPublicArea=True&amp;isModal=False</t>
  </si>
  <si>
    <t>2025-0173</t>
  </si>
  <si>
    <t>JOAN FELIPE ESPEJO VEGA</t>
  </si>
  <si>
    <t>https://community.secop.gov.co/Public/Tendering/ContractNoticePhases/View?PPI=CO1.PPI.38033172&amp;isFromPublicArea=True&amp;isModal=False</t>
  </si>
  <si>
    <t>2025-0174</t>
  </si>
  <si>
    <t>LUZ MIRIAM ESTEVEZ CLAVIJO</t>
  </si>
  <si>
    <t>https://community.secop.gov.co/Public/Tendering/ContractNoticePhases/View?PPI=CO1.PPI.38031808&amp;isFromPublicArea=True&amp;isModal=False</t>
  </si>
  <si>
    <t>2025-0175</t>
  </si>
  <si>
    <t>PRESTAR SERVICIOS DE APOYO A LA GESTIÓN EN EL MARCO DEL CONTRATO INTERADMINISTRATIVO SH-CD-CI-196-2025 (FONDECUN 25-003) SUSCRITO ENTRE EL DEPARTAMENTO DE CUNDINAMARCA – SECRETARÍA HACIENDA Y EL FONDO DE DESARROLLO DE PROYECTOS DE CUNDINAMARCA – FONDECÚN</t>
  </si>
  <si>
    <t>OSCAR IVAN RIAÑO JIMENEZ</t>
  </si>
  <si>
    <t>https://community.secop.gov.co/Public/Tendering/ContractNoticePhases/View?PPI=CO1.PPI.38031824&amp;isFromPublicArea=True&amp;isModal=False</t>
  </si>
  <si>
    <t>2025-0176</t>
  </si>
  <si>
    <t>PRESTAR SERVICIOS DE APOYO PARA LA GESTIÓN TECNOLOGICA EN EL MARCO DEL CONTRATO INTERADMINISTRATIVO SH-CD-CI-196-2025 (FONDECUN 25-003) SUSCRITO ENTRE EL DEPARTAMENTO DE CUNDINAMARCA – SECRETARÍA HACIENDA Y EL FONDO DE DESARROLLO DE PROYECTOS DE CUNDINAMARCA – FONDECÚN.</t>
  </si>
  <si>
    <t>RICARDO ALFREDO VILLATE RODRIGUEZ</t>
  </si>
  <si>
    <t>Sandra Roció Silva Gonzáles</t>
  </si>
  <si>
    <t>https://community.secop.gov.co/Public/Tendering/ContractNoticePhases/View?PPI=CO1.PPI.38050692&amp;isFromPublicArea=True&amp;isModal=False</t>
  </si>
  <si>
    <t>2025-0177</t>
  </si>
  <si>
    <t>JOHN ALEXANDER REY CAÑON</t>
  </si>
  <si>
    <t>04 de marzo</t>
  </si>
  <si>
    <t>17-46-101049983-0</t>
  </si>
  <si>
    <t>https://community.secop.gov.co/Public/Tendering/ContractNoticePhases/View?PPI=CO1.PPI.38032544&amp;isFromPublicArea=True&amp;isModal=False</t>
  </si>
  <si>
    <t>2025-0178</t>
  </si>
  <si>
    <t>PRESTACIÓN DE SERVICIOS PROFESIONALES PARA LA GESTIÓN CONTABLE Y FINANCIERA, EN RELACIÓN CON LA ELABORACIÓN DE COMPROBATES Y REGISTRO EN EL SISTEMA FINANCIERO, MONITOREO DE CUENTAS Y DEMÁS ACTIVIDADES QUE REQUIERA EL ÁREA CONTABLE DE LA SUBGERENCIA ADMINISTRATIVA Y FINANCIERA DEL FONDO DE DESARROLLO DE PROYECTOS DE CUNDINAMARCA - FONDECÚN.</t>
  </si>
  <si>
    <t>19 de octubre</t>
  </si>
  <si>
    <t>560-47-994000188178-0</t>
  </si>
  <si>
    <t>https://community.secop.gov.co/Public/Tendering/ContractNoticePhases/View?PPI=CO1.PPI.38037599&amp;isFromPublicArea=True&amp;isModal=False</t>
  </si>
  <si>
    <t>CTO RECHAZADO</t>
  </si>
  <si>
    <t>2025-0179</t>
  </si>
  <si>
    <t>CARLOS ARTURO BUSTAMANTE FERNANDEZ</t>
  </si>
  <si>
    <t>05 de abril</t>
  </si>
  <si>
    <t>https://community.secop.gov.co/Public/Tendering/ContractNoticePhases/View?PPI=CO1.PPI.38038730&amp;isFromPublicArea=True&amp;isModal=False</t>
  </si>
  <si>
    <t xml:space="preserve">ARL 10/11/2025 FALTA TIEMPO DE COBERTURA </t>
  </si>
  <si>
    <t>2025-0180</t>
  </si>
  <si>
    <t>ANDRES MALAGON ABRIL</t>
  </si>
  <si>
    <t>https://community.secop.gov.co/Public/Tendering/ContractNoticePhases/View?PPI=CO1.PPI.38080113&amp;isFromPublicArea=True&amp;isModal=False</t>
  </si>
  <si>
    <t xml:space="preserve">ARL 09/11/2025 FALTA TIEMPO DE COBERTURA </t>
  </si>
  <si>
    <t>2025-0181</t>
  </si>
  <si>
    <t>DIEGO JAVIER VERA AYALA</t>
  </si>
  <si>
    <t>https://community.secop.gov.co/Public/Tendering/ContractNoticePhases/View?PPI=CO1.PPI.38069813&amp;isFromPublicArea=True&amp;isModal=False</t>
  </si>
  <si>
    <t>2025-0182</t>
  </si>
  <si>
    <t>PRESTAR SERVICIOS DE APOYO A LA GESTION AL PROYECTO DEL GRUPO ESPECIAL PARA LA PROMOCIÓN DE LA CULTURA CONTRA LA ILEGALIDAD – GEPCI EN EL MARCO DEL CONTRATO INTERADMINISTRATIVO SH-CD-CI-196-2025 (FONDECUN 25-003) SUSCRITO ENTRE EL DEPARTAMENTO DE CUNDINAMARCA – SECRETARÍA HACIENDA Y EL FONDO DE DESARROLLO DE PROYECTOS DE CUNDINAMARCA – FONDECÚN.</t>
  </si>
  <si>
    <t>JORGE LUIS DIAZ DAZA</t>
  </si>
  <si>
    <t>https://community.secop.gov.co/Public/Tendering/ContractNoticePhases/View?PPI=CO1.PPI.38077616&amp;isFromPublicArea=True&amp;isModal=False</t>
  </si>
  <si>
    <t>2025-0183</t>
  </si>
  <si>
    <t>EDWARD HERNANDO DIAZ MARTINEZ</t>
  </si>
  <si>
    <t>22 de mayo</t>
  </si>
  <si>
    <t>560-47-994000188197-0</t>
  </si>
  <si>
    <t>https://community.secop.gov.co/Public/Tendering/ContractNoticePhases/View?PPI=CO1.PPI.38077049&amp;isFromPublicArea=True&amp;isModal=False</t>
  </si>
  <si>
    <t>ARL 10/11/2025 FALTA TIEMPO DE COBERTURA</t>
  </si>
  <si>
    <t>2025-0184</t>
  </si>
  <si>
    <t>ARNULFO FAJARDO</t>
  </si>
  <si>
    <t>https://community.secop.gov.co/Public/Tendering/ContractNoticePhases/View?PPI=CO1.PPI.38112562&amp;isFromPublicArea=True&amp;isModal=False</t>
  </si>
  <si>
    <t>2025-0185</t>
  </si>
  <si>
    <t>PRESTAR SERVICIOS DE APOYO A LA GESTIÓN COMO AL PROYECTO DEL GRUPO ESPECIAL PARA LA PROMOCIÓN DE LA CULTURA CONTRA LA ILEGALIDAD – GEPCI EN EL MARCO DEL CONTRATO INTERADMINISTRATIVO SH-CD-CI-196-2025 (FONDECUN 25-003) SUSCRITO ENTRE EL DEPARTAMENTO DE CUNDINAMARCA – SECRETARÍA HACIENDA Y EL FONDO DE DESARROLLO DE PROYECTOS DE CUNDINAMARCA – FONDECÚN</t>
  </si>
  <si>
    <t>JHON JAIDER GARCIA LARGO</t>
  </si>
  <si>
    <t>https://community.secop.gov.co/Public/Tendering/ContractNoticePhases/View?PPI=CO1.PPI.38118701&amp;isFromPublicArea=True&amp;isModal=False</t>
  </si>
  <si>
    <t>2025-0186</t>
  </si>
  <si>
    <t>PRESTAR SERVICIOS PROFESIONALES PARA EL PROYECTO DEL GRUPO ESPECIAL PARA LA PROMOCIÓN DE LA CULTURA CONTRA LA ILEGALIDAD – GEPCI EN EL MARCO DEL CONTRATO INTERADMINISTRATIVO SH-CD-CI-196-2025 (FONDECUN 25-003) SUSCRITO ENTRE EL DEPARTAMENTO DE CUNDINAMARCA – SECRETARÍA HACIENDA Y EL FONDO DE
DESARROLLO DE PROYECTOS DE CUNDINAMARCA – FONDECÚN.</t>
  </si>
  <si>
    <t>MANUEL JOSE MOTTA CASTAÑO</t>
  </si>
  <si>
    <t>https://community.secop.gov.co/Public/Tendering/ContractNoticePhases/View?PPI=CO1.PPI.38118750&amp;isFromPublicArea=True&amp;isModal=False</t>
  </si>
  <si>
    <t>2025-0187</t>
  </si>
  <si>
    <t>NICOLAS ALEJANDRO TELLEZ CRUZ</t>
  </si>
  <si>
    <t>https://community.secop.gov.co/Public/Tendering/ContractNoticePhases/View?PPI=CO1.PPI.38123621&amp;isFromPublicArea=True&amp;isModal=False</t>
  </si>
  <si>
    <t>2025-0188</t>
  </si>
  <si>
    <t>PRESTAR SERVICIOS DE APOYO A LA GESTION PARA EL PROYECTO DEL GRUPO ESPECIAL PARA LA PROMOCIÓN DE LA CULTURA CONTRA LA ILEGALIDAD – GEPCI EN EL MARCO DEL CONTRATO INTERADMINISTRATIVO SH-CD-CI-196-2025 (FONDECUN 25-003) SUSCRITO ENTRE EL DEPARTAMENTO DE CUNDINAMARCA – SECRETARÍA HACIENDA Y EL FONDO DE DESARROLLO DE PROYECTOS DE CUNDINAMARCA – FONDECÚN.</t>
  </si>
  <si>
    <t>OSCAR ANDRES CUASPUD GOMEZ</t>
  </si>
  <si>
    <t>https://community.secop.gov.co/Public/Tendering/ContractNoticePhases/View?PPI=CO1.PPI.38118664&amp;isFromPublicArea=True&amp;isModal=False</t>
  </si>
  <si>
    <t>2025-0189</t>
  </si>
  <si>
    <t>PATRICIA HELENA MEJIA VERJEL</t>
  </si>
  <si>
    <t>16 de noviembre</t>
  </si>
  <si>
    <t>21-46-101112154-0</t>
  </si>
  <si>
    <t>https://community.secop.gov.co/Public/Tendering/ContractNoticePhases/View?PPI=CO1.PPI.38111353&amp;isFromPublicArea=True&amp;isModal=False</t>
  </si>
  <si>
    <t>Orden de Servicios</t>
  </si>
  <si>
    <t>2025-0190</t>
  </si>
  <si>
    <t>COOPERATIVA DE LECHEROS DE FÚQUENE COLFE</t>
  </si>
  <si>
    <t>900.266.388-9</t>
  </si>
  <si>
    <t>https://community.secop.gov.co/Public/Tendering/ContractNoticePhases/View?PPI=CO1.PPI.38441863&amp;isFromPublicArea=True&amp;isModal=False</t>
  </si>
  <si>
    <t xml:space="preserve">Orden de Servicios </t>
  </si>
  <si>
    <t>2025-0191</t>
  </si>
  <si>
    <t>APROLECSI ASOCIACIÓN DE PRODUCTORES DE LECHE DE SIBATÉ</t>
  </si>
  <si>
    <t>832.008.984-7</t>
  </si>
  <si>
    <t>https://community.secop.gov.co/Public/Tendering/ContractNoticePhases/View?PPI=CO1.PPI.38269648&amp;isFromPublicArea=True&amp;isModal=False</t>
  </si>
  <si>
    <t>2025-0192</t>
  </si>
  <si>
    <t>ASOCIACIÓN DE GANADEROS DE CUCUNUBÁ GANALAC</t>
  </si>
  <si>
    <t>832.007.538-0</t>
  </si>
  <si>
    <t>https://community.secop.gov.co/Public/Tendering/ContractNoticePhases/View?PPI=CO1.PPI.38440739&amp;isFromPublicArea=True&amp;isModal=False</t>
  </si>
  <si>
    <t>2025-0193</t>
  </si>
  <si>
    <t>PRESTAR SERVICIOS PROFESIONALES PARA EL PROYECTO DEL GRUPO ESPECIAL PARA LA PROMOCIÓN DE LA CULTURA CONTRA LA ILEGALIDAD – GEPCI EN EL MARCO DEL CONTRATO INTERADMINISTRATIVO SH-CD-CI-196-2025 (FONDECUN 25-003) SUSCRITO ENTRE EL DEPARTAMENTO DE CUNDINAMARCA – SECRETARÍA HACIENDA Y EL FONDO DE DESARROLLO DE PROYECTOS DE CUNDINAMARCA – FONDECÚN</t>
  </si>
  <si>
    <t>ANDRUZ IVAN GALINDO ORJUELA</t>
  </si>
  <si>
    <t>https://community.secop.gov.co/Public/Tendering/ContractNoticePhases/View?PPI=CO1.PPI.38148600&amp;isFromPublicArea=True&amp;isModal=False</t>
  </si>
  <si>
    <t>ARL 12/11/2025 FALTA TIEMPO DE COBERTURA</t>
  </si>
  <si>
    <t>2025-0194</t>
  </si>
  <si>
    <t>FERNANDO PEDRAZA HOYOS</t>
  </si>
  <si>
    <t>https://community.secop.gov.co/Public/Tendering/ContractNoticePhases/View?PPI=CO1.PPI.38144175&amp;isFromPublicArea=True&amp;isModal=False</t>
  </si>
  <si>
    <t>2025-0195</t>
  </si>
  <si>
    <t>PRESTAR SERVICIOS PROFESIONALES COMO ABOGADO EN EL MARCO DEL CONTRATO INTERADMINISTRATIVO SH-CD-CI-196-2025 (FONDECUN 25-003) SUSCRITO ENTRE EL DEPARTAMENTO DE CUNDINAMARCA – SECRETARÍA HACIENDA Y EL FONDO DE DESARROLLO DE PROYECTOS DE CUNDINAMARCA – FONDECÚN.</t>
  </si>
  <si>
    <t>JONATHAN BORRERO MARTINEZ</t>
  </si>
  <si>
    <t>https://community.secop.gov.co/Public/Tendering/ContractNoticePhases/View?PPI=CO1.PPI.38148450&amp;isFromPublicArea=True&amp;isModal=False</t>
  </si>
  <si>
    <t>2025-0196</t>
  </si>
  <si>
    <t>LEIDY JOHANNA VENEGAS TRUJILLO</t>
  </si>
  <si>
    <t>https://community.secop.gov.co/Public/Tendering/ContractNoticePhases/View?PPI=CO1.PPI.38152453&amp;isFromPublicArea=True&amp;isModal=False</t>
  </si>
  <si>
    <t>2025-0197</t>
  </si>
  <si>
    <t>PRESTACIÓN DE SERVICIOS PROFESIONALES COMO ABOGADO EN EL MARCO DEL CONTRATO INTERADMINISTRATIVO SH-CD-CI-196-2025 (FONDECUN 25-003) SUSCRITO ENTRE EL DEPARTAMENTO DE CUNDINAMARCA – SECRETARÍA HACIENDA Y EL FONDO DE DESARROLLO DE PROYECTOS DE CUNDINAMARCA – FONDECÚN.</t>
  </si>
  <si>
    <t>JUAN CARLOS GOMEZ GARZON</t>
  </si>
  <si>
    <t>https://community.secop.gov.co/Public/Tendering/ContractNoticePhases/View?PPI=CO1.PPI.38185711&amp;isFromPublicArea=True&amp;isModal=False</t>
  </si>
  <si>
    <t>2025-0198</t>
  </si>
  <si>
    <t>SUMINISTRAR LECHE CRUDA PARA LA ESTRATEGIA SOCIAL LECHERA PARA CUNDINAMARCA EN EL MARCO DEL CONTRATO INTERADMINISTRATIVO ACIDCCI-513-2024 (FONDECÚN 24-037) CELEBRADO ENTRE LA AGENCIA DE COMERCIALIZACIÓN E INNOVACIÓN PARA EL DESARROLLO DE CUNDINAMARCA Y EL FONDO DE DESARROLLO DE PROYECTOS DE CUNDINAMARCA - FONDECÚN</t>
  </si>
  <si>
    <t>ASOCIACIÓN LECHERA GALAPAGO</t>
  </si>
  <si>
    <t>901.093.275-5</t>
  </si>
  <si>
    <t>31 de marzo de 2025</t>
  </si>
  <si>
    <t>https://community.secop.gov.co/Public/Tendering/ContractNoticePhases/View?PPI=CO1.PPI.38443277&amp;isFromPublicArea=True&amp;isModal=False</t>
  </si>
  <si>
    <t>2025-0199</t>
  </si>
  <si>
    <t>25-007</t>
  </si>
  <si>
    <t>PRESTACIÓN DE SERVICIOS PARA LA DIVULGACIÓN Y DIFUSIÓN DE CONTENIDO INSTITUCIONAL DE LA GOBERNACIÓN DE CUNDINAMARCA, EN PERIÓDICOS A NIVEL REGIONAL, EN EL MARCO DEL CONTRATO INTERADMINISTRATIVO No. SGCC-CD-CI-831-2025 (FONDECÚN 25-007), SUSCRITO ENTRE EL DEPARTAMENTO DE CUNDINAMARCA - SECRETARÍA GENERAL Y DE CERCANÍA AL CIUDADANO Y EL FONDO DE DESARROLLO DE PROYECTOS DE CUNDINAMARCA - FONDECÚN.</t>
  </si>
  <si>
    <t>ANILLO CREATIVO S.A.S.</t>
  </si>
  <si>
    <t>900.996.799-4</t>
  </si>
  <si>
    <t>360-47-994000044164-1</t>
  </si>
  <si>
    <t>https://community.secop.gov.co/Public/Tendering/ContractNoticePhases/View?PPI=CO1.PPI.38187120&amp;isFromPublicArea=True&amp;isModal=False</t>
  </si>
  <si>
    <t>2025-0200</t>
  </si>
  <si>
    <t>PRESTACIÓN DE SERVICIOS PARA LA DIVULGACIÓN Y DIFUSIÓN DE CONTENIDO INSTITUCIONAL DE LA GOBERNACIÓN DE CUNDINAMARCA, EN PÁGINAS WEB A NIVEL REGIONAL EN EL MARCO DEL CONTRATO INTERADMINISTRATIVO No. SGCC-CD-CI-831-2025 (FONDECÚN 25-007), SUSCRITO ENTRE EL DEPARTAMENTO DE CUNDINAMARCA -SECRETARÍA GENERAL Y DE CERCANÍA AL CIUDADANO Y EL FONDO DE DESARROLLO DE PROYECTOS DE CUNDINAMARCA – FONDECÚN.</t>
  </si>
  <si>
    <t>AMAPOLA AZUL GRUPO CREATIVO SAS.</t>
  </si>
  <si>
    <t>901.408.028-7</t>
  </si>
  <si>
    <t>11-45-101162272-0</t>
  </si>
  <si>
    <t>https://community.secop.gov.co/Public/Tendering/ContractNoticePhases/View?PPI=CO1.PPI.38194780&amp;isFromPublicArea=True&amp;isModal=False</t>
  </si>
  <si>
    <t>2025-0201</t>
  </si>
  <si>
    <t>PRESTACIÓN DE SERVICIOS PARA LA DIVULGACIÓN Y DIFUSIÓN DE CONTENIDO INSTITUCIONAL DE LA GOBERNACIÓN DE CUNDINAMARCA, EN PROGRAMAS Y/O ESPACIOS DE RADIO A NIVEL REGIONAL, EN EL MARCO DEL CONTRATO INTERADMINISTRATIVO No. SGCC-CD-CI-831-2025 (FONDECÚN 25-007), SUSCRITO ENTRE EL DEPARTAMENTO DE CUNDINAMARCA - SECRETARÍA GENERAL Y DE CERCANÍA AL CIUDADANO
Y EL FONDO DE DESARROLLO DE PROYECTOS DE CUNDINAMARCA - FONDECÚN.</t>
  </si>
  <si>
    <t>TRÉBOL GLOBAL GROUP S.A.S.</t>
  </si>
  <si>
    <t>900.701.816-6</t>
  </si>
  <si>
    <t>11-45-101162335-0 / 11-40-101075748-0</t>
  </si>
  <si>
    <t>https://community.secop.gov.co/Public/Tendering/ContractNoticePhases/View?PPI=CO1.PPI.38203170&amp;isFromPublicArea=True&amp;isModal=False</t>
  </si>
  <si>
    <t>2025-0202</t>
  </si>
  <si>
    <t>25-010</t>
  </si>
  <si>
    <t>PRESTAR SERVICIOS PROFESIONALES DE ASESORÍA Y APOYO A FONDECÚN EN EL DESARROLLO DEL PROGRAMA DE ALIMENTACIÓN ESCOLAR-PAE NUESTRO EN LOS MUNICIPIOS NO CERTIFICADOS DEL DEPARTAMENTO DE CUNDINAMARCA EN EL MARCO DEL CONTRATO INTERADMINISTRATIVO SE-CD-CI-200-2025 (FONDECUN 25-010)</t>
  </si>
  <si>
    <t>LINA MARIA HOYOS RUIZ</t>
  </si>
  <si>
    <t>14-46-101138341-1</t>
  </si>
  <si>
    <t>https://community.secop.gov.co/Public/Tendering/ContractNoticePhases/View?PPI=CO1.PPI.38213495&amp;isFromPublicArea=True&amp;isModal=False</t>
  </si>
  <si>
    <t>ARL 16/11/2025 FALTA TIEMPO DE COBERTURA</t>
  </si>
  <si>
    <t>2025-0203</t>
  </si>
  <si>
    <t>CRISTIAN JUVENAL ARIZA BAQUERO</t>
  </si>
  <si>
    <t>https://community.secop.gov.co/Public/Tendering/ContractNoticePhases/View?PPI=CO1.PPI.38215491&amp;isFromPublicArea=True&amp;isModal=False</t>
  </si>
  <si>
    <t>2025-0204</t>
  </si>
  <si>
    <t>PRESTACIÓN DE SERVICIOS DE APOYO A LA GESTIÓN PARA EL DESARROLLO DE LAS ACTIVIDADES DEL PROCESO DE GESTIÓN DOCUMENTAL Y ATENCIÓN AL CIUDADANO QUE LIDERA LA SUBGERENCIA ADMINISTRATIVA Y FINANCIERA DEL FONDO DE DESARROLLO DE PROYECTOS DE CUNDINAMARCA – FONDECÚN.</t>
  </si>
  <si>
    <t>IAN MATEO BERMUDEZ MALAVER</t>
  </si>
  <si>
    <t>21-46-101112537-0</t>
  </si>
  <si>
    <t>https://community.secop.gov.co/Public/Tendering/ContractNoticePhases/View?PPI=CO1.PPI.38211641&amp;isFromPublicArea=True&amp;isModal=False</t>
  </si>
  <si>
    <t>2025-0205</t>
  </si>
  <si>
    <t>PRESTAR SERVICIOS PROFESIONALES PARA EL PROGRAMA DE ALIMENTACIÓN ESCOLAR-PAE NUESTRO EN LOS MUNICIPIOS NO CERTIFICADOS DEL DEPARTAMENTO DE CUNDINAMARCA EN EL MARCO DEL CONTRATO INTERADMINISTRATIVO SE-CD-CI-200-2025 (FONDECUN 25-010) SUSCRITO ENTRE EL DEPARTAMENTO DE CUNDINAMARCA – SECRETARÍA DE EDUCACIÓN Y EL FONDO DE DESARROLLO DE PROYECTOS DE CUNDINAMARCA – FONDECÚN.</t>
  </si>
  <si>
    <t>JUAN CAMILO SOSA ACOSTA</t>
  </si>
  <si>
    <t>360-47-994000044232-0</t>
  </si>
  <si>
    <t>https://community.secop.gov.co/Public/Tendering/ContractNoticePhases/View?PPI=CO1.PPI.38216484&amp;isFromPublicArea=True&amp;isModal=False</t>
  </si>
  <si>
    <t>2025-0206</t>
  </si>
  <si>
    <t>PRESTAR SERVICIOS PROFESIONALES PARA EL PROGRAMA DE ALIMENTACIÓN ESCOLAR-PAE NUESTRO EN LOS MUNICIPIOS NO CERTIFICADOS DEL DEPARTAMENTO DE CUNDINAMARCA EN EL MARCO DEL CONTRATO INTERADMINISTRATIVO SE-CD-CI-200-2025 (FONDECUN 25-010)</t>
  </si>
  <si>
    <t>DIEGO FELIPE FANDIÑO HERNANDEZ</t>
  </si>
  <si>
    <t>18-45-101180390-0</t>
  </si>
  <si>
    <t>https://community.secop.gov.co/Public/Tendering/ContractNoticePhases/View?PPI=CO1.PPI.38216281&amp;isFromPublicArea=True&amp;isModal=False</t>
  </si>
  <si>
    <t>2025-0207</t>
  </si>
  <si>
    <t>PRESTAR SERVICIOS PROFESIONALES PARA EL PROGRAMA DE ALIMENTACIÓN ESCOLAR-PAE NUESTRO EN LOS MUNICIPIOS NO CERTIFICADOS DEL DEPARTAMENTO DE CUNDINAMARCA EN EL MARCO DEL CONTRATO INTERADMINISTRATIVO SE-CD-CI-200-2025.</t>
  </si>
  <si>
    <t>YEIMI YORLENY TRIANA CALDERON</t>
  </si>
  <si>
    <t>360-47-994000044235-0</t>
  </si>
  <si>
    <t>https://community.secop.gov.co/Public/Tendering/ContractNoticePhases/View?PPI=CO1.PPI.38214694&amp;isFromPublicArea=True&amp;isModal=False</t>
  </si>
  <si>
    <t>2025-0208</t>
  </si>
  <si>
    <t>PRESTAR SERVICIOS PROFESIONALES PARA EL PROGRAMA DE ALIMENTACIÓN ESCOLAR-PAE NUESTRO EN LOS MUNICIPIOS NO CERTIFICADOS DEL DEPARTAMENTO DE CUNDINAMARCA EN EL MARCO DEL CONTRATO INTERADMINISTRATIVO SE-CD-CI-200-2025 (FONDECUN 25-010).</t>
  </si>
  <si>
    <t>GELBER ELIECER DAZA FLOREZ</t>
  </si>
  <si>
    <t>20250310_x000D_</t>
  </si>
  <si>
    <t>360-47-994000044247-0</t>
  </si>
  <si>
    <t>https://community.secop.gov.co/Public/Tendering/ContractNoticePhases/View?PPI=CO1.PPI.38216428&amp;isFromPublicArea=True&amp;isModal=False</t>
  </si>
  <si>
    <t>2025-0209</t>
  </si>
  <si>
    <t>MARTHA JULIETH RODRIGUEZ GARCIA</t>
  </si>
  <si>
    <t>360-47-994000044242-0</t>
  </si>
  <si>
    <t>https://community.secop.gov.co/Public/Tendering/ContractNoticePhases/View?PPI=CO1.PPI.38216481&amp;isFromPublicArea=True&amp;isModal=False</t>
  </si>
  <si>
    <t>2025-0210</t>
  </si>
  <si>
    <t>PRESTAR SERVICIOS PROFESIONALES A LA DIRECCIÓN DE COBERTURA DESDE EL COMPONENTE FINANCIERO Y ADMINISTRATIVO REALIZANDO EL SEGUIMIENTO Y ACOMPAÑAMIENTO A LA EJECUCIÓN DE LOS MODELOS DIFERENCIALES DEL PROGRAMA DE ALIMENTACIÓN ESCOLAR – PAE EN LOS MUNICIPIOS NO CERTIFICADOS DEL DEPARTAMENTO DE CUNDINAMARCA</t>
  </si>
  <si>
    <t>DIEGO FERNANDO RUBIO VILLAMIL</t>
  </si>
  <si>
    <t>360-47-994000044239-0</t>
  </si>
  <si>
    <t>https://community.secop.gov.co/Public/Tendering/ContractNoticePhases/View?PPI=CO1.PPI.38214160&amp;isFromPublicArea=True&amp;isModal=False</t>
  </si>
  <si>
    <t>2025-0211</t>
  </si>
  <si>
    <t>GLORIA MARITZA SAENZ CASTILLO</t>
  </si>
  <si>
    <t>360-47-994000044237-0</t>
  </si>
  <si>
    <t>https://community.secop.gov.co/Public/Tendering/ContractNoticePhases/View?PPI=CO1.PPI.38216091&amp;isFromPublicArea=True&amp;isModal=False</t>
  </si>
  <si>
    <t>2025-0212</t>
  </si>
  <si>
    <t>DAVID ALEJANDRO RUIZ BRAVO</t>
  </si>
  <si>
    <t>10 de diciembre</t>
  </si>
  <si>
    <t>360-47-994000044273-0</t>
  </si>
  <si>
    <t>https://community.secop.gov.co/Public/Tendering/ContractNoticePhases/View?PPI=CO1.PPI.38260145&amp;isFromPublicArea=True&amp;isModal=False</t>
  </si>
  <si>
    <t>2025-0213</t>
  </si>
  <si>
    <t>PRESTACIÓN DE SERVICIOS DE APOYO A LA GESTION PARA LAS ACTIVIDADES ADMINISTRATIVAS, FINANCIERAS Y OPERATIVAS QUE REQUIERAN LOS CONTRATOS INTERADMINISTRATIVOS Y LOS QUE SE DERIVEN, SUSCRITOS ENTRE LA UNIDAD DE SERVICIOS PENINTENCIARIOS Y CARCELARIOS - USPEC Y EL FONDO DE DESARROLLO DE PROYECTOS DE CUNDINAMARCA – FONDECUN.</t>
  </si>
  <si>
    <t>NB-100376097</t>
  </si>
  <si>
    <t>https://community.secop.gov.co/Public/Tendering/ContractNoticePhases/View?PPI=CO1.PPI.38318195&amp;isFromPublicArea=True&amp;isModal=False</t>
  </si>
  <si>
    <t>2025-0214</t>
  </si>
  <si>
    <t>360-47 994000044358</t>
  </si>
  <si>
    <t>https://community.secop.gov.co/Public/Tendering/ContractNoticePhases/View?PPI=CO1.PPI.38290977&amp;isFromPublicArea=True&amp;isModal=False</t>
  </si>
  <si>
    <t>2025-0215</t>
  </si>
  <si>
    <t>25-009</t>
  </si>
  <si>
    <t>PRESTACIÓN DE SERVICIOS LOGÍSTICOS PARA LA ELABORACIÓN, DISTRIBUCIÓN Y ENTREGA DEL BENEFICIO “TARJETA ALIMENTANDO CORAZONES” PROGRAMA PARA EL BENEFICIO DE LA POBLACIÓN VULNERABLE (ADULTOS MAYORES, PERSONAS EN SITUACIÓN DE DISCAPACIDAD Y VICTIMAS DEL CONFLICTO ARMADO) DEL MUNICIPIO DE SOACHA CUNDINAMARCA EN EL MARCO DE LA EJECUCIÓN DEL CONTRATO INTERADMINISTRATIVO NO. 1529 DE 2025 (FONDECÚN 25-009).</t>
  </si>
  <si>
    <t>https://community.secop.gov.co/Public/Tendering/ContractNoticePhases/View?PPI=CO1.PPI.38294082&amp;isFromPublicArea=True&amp;isModal=False</t>
  </si>
  <si>
    <t>2025-0216</t>
  </si>
  <si>
    <t>PRESTAR SERVICIOS PROFESIONALES EN EL PROGRAMA DE EDUCACION INCLUSIVA "LA ESCUELA ES PARA TODOS" EN EL MARCO DEL CONTRATO INTERADMINISTRATIVO SE-CD-CI-200-2025 (FONDECUN 25-010) SUSCRITO ENTRE EL DEPARTAMENTO DE CUNDINAMARCA – SECRETARÍA DE EDUCACIÓN Y EL FONDO DE DESARROLLO DE PROYECTOS DE CUNDINAMARCA – FONDECÚN</t>
  </si>
  <si>
    <t>FANNY PAEZ GORDILLO</t>
  </si>
  <si>
    <t>20250331_x000D_</t>
  </si>
  <si>
    <t>360-47 994000044476</t>
  </si>
  <si>
    <t>https://community.secop.gov.co/Public/Tendering/ContractNoticePhases/View?PPI=CO1.PPI.38325295&amp;isFromPublicArea=True&amp;isModal=False</t>
  </si>
  <si>
    <t>2025-0217</t>
  </si>
  <si>
    <t>PRESTAR SERVICIOS PROFESIONALES EN EL PROGRAMA DE EDUCACION INCLUSIVA "LA ESCUELA ES PARA TODOS" EN EL MARCO DEL CONTRATO INTERADMINISTRATIVO SE-CD-CI-200-2025 (FONDECUN 25-010) SUSCRITO ENTRE EL DEPARTAMENTO DE CUNDINAMARCA – SECRETARÍA DE EDUCACIÓN Y EL FONDO DE DESARROLLO DE PROYECTOS DE CUNDINAMARCA – FONDECÚN.</t>
  </si>
  <si>
    <t>MARIA CAMILA DUQUE GUZMAN</t>
  </si>
  <si>
    <t>360-47-994000044435-0</t>
  </si>
  <si>
    <t>https://community.secop.gov.co/Public/Tendering/ContractNoticePhases/View?PPI=CO1.PPI.38322521&amp;isFromPublicArea=True&amp;isModal=False</t>
  </si>
  <si>
    <t>2025-0218</t>
  </si>
  <si>
    <t>24-054</t>
  </si>
  <si>
    <t>PRESTACIÓN DE SERVICIOS DE APOYO TÉCNICO PARA REALIZAR LOS LEVANTAMIENTOS TOPOGRÁFICOS PARA VÍAS Y CALLEJONES QUE SE DETERMINEN EN EL MARCO DE LA EJECUCIÓN DEL CONTRATO INTERADMINISTRATIVO NO. CI202401411 FONDECÚN 24-054, SUSCRITO ENTRE EL MUNICIPIO DE FUNZA Y EL FONDO DE DESARROLLO DE PROYECTOS DE CUNDINAMARCA – FONDECÚN.</t>
  </si>
  <si>
    <t>ICADEL INGENIERIA S.A.S</t>
  </si>
  <si>
    <t>900.268.342-1</t>
  </si>
  <si>
    <t xml:space="preserve">21-40-101251661 </t>
  </si>
  <si>
    <t>https://community.secop.gov.co/Public/Tendering/ContractNoticePhases/View?PPI=CO1.PPI.38323633&amp;isFromPublicArea=True&amp;isModal=False</t>
  </si>
  <si>
    <t>2025-0219</t>
  </si>
  <si>
    <t>PRESTACIÓN DE SERVICIOS PROFESIONALES COMO GERENTE Y/O SUPERVISOR DE PROYECTO EN EL MARCO DE LA EJECUCIÓN DEL CONTRATO INTERADMINISTRATIVO 1529 DE 2025 (FONDECÚN 25-009)., SUSCRITO ENTRE EL MUNICIPIO DE SOACHA CUNDINAMARCA Y EL FONDO DE DESARROLLO DE PROYECTOS DE CUNDINAMARCA – FONDECÚN.</t>
  </si>
  <si>
    <t>560-47-994000188427-0</t>
  </si>
  <si>
    <t>https://community.secop.gov.co/Public/Tendering/ContractNoticePhases/View?PPI=CO1.PPI.38324009&amp;isFromPublicArea=True&amp;isModal=False</t>
  </si>
  <si>
    <t>2025-0220</t>
  </si>
  <si>
    <t>JENNIFER MENDEZ TICORA</t>
  </si>
  <si>
    <t>20250342_x000D_</t>
  </si>
  <si>
    <t>360-47-994000044479-0</t>
  </si>
  <si>
    <t>https://community.secop.gov.co/Public/Tendering/ContractNoticePhases/View?PPI=CO1.PPI.38325734&amp;isFromPublicArea=True&amp;isModal=False</t>
  </si>
  <si>
    <t>2025-0221</t>
  </si>
  <si>
    <t>SUMINISTRO AL FONDO DE DESARROLLO DE PROYECTOS DE CUNDINAMARCA “FONDECÚN” DE PRODUCTOS ALIMENTICIOS Y/O ABARROTES DE ORIGEN CUNDINAMARQUÉS EN LA ESTRATEGIA “COMPRAMOS TU COSECHA” EN EL MARCO DEL CONTRATO INTERADMINISTRATIVO ACIDC-CI-513-2024 (FONDECÚN 24-037) SUSCRITO ENTRE AGENCIA DE COMERCIALIZACIÓN Y COMPETITIVIDAD PARA EL DESARROLLO REGIONAL- ACODER Y EL FONDO DE DESARROLLO DE PROYECTOS DE CUNDINAMARCA – FONDECUN</t>
  </si>
  <si>
    <t>ASOCIACION DE CAMPESINOS PRODUCTORES AGRICOLAS DE CUNDINAMARCA</t>
  </si>
  <si>
    <t>901.729.803-6</t>
  </si>
  <si>
    <t>https://community.secop.gov.co/Public/Tendering/ContractNoticePhases/View?PPI=CO1.PPI.38538522&amp;isFromPublicArea=True&amp;isModal=False</t>
  </si>
  <si>
    <t>2025-0222</t>
  </si>
  <si>
    <t>SUMINISTRO AL FONDO DE DESARROLLO DE PROYECTOS DE CUNDINAMARCA "FONDECÚN" DE PRODUCTOS ALIMENTICIOS Y/O ABARROTES DE ORIGEN CUNDINAMARQUÉS EN LA ESTRATEGIA "COMPRAMOS TU COSECHA" EN EL MARCO DEL CONTRATO INTERADMINISTRATIVO ACIDC-CI-513-2024 (FONDECÚN 24- 037) SUSCRITO ENTRE AGENCIA DE COMERCIALIZACIÓN Y COMPETITIVIDAD PARA EL DESARROLLO REGIONAL- ACODER Y EL FONDO DE DESARROLLO DE PROYECTOS DE CUNDINAMARCA - FONDECUN</t>
  </si>
  <si>
    <t>ASOCIACIÓN DE COMERCIALIZADORES Y TRANSFORMADORES DE COMESTIBLES DERIVADOS LA PRODUCCIÓN AGROPECUARIA DEL MUNICIPIO</t>
  </si>
  <si>
    <t>https://community.secop.gov.co/Public/Tendering/ContractNoticePhases/View?PPI=CO1.PPI.38540026&amp;isFromPublicArea=True&amp;isModal=False</t>
  </si>
  <si>
    <t>2025-0223</t>
  </si>
  <si>
    <t>ASOCIACION SIBATEÑA DE PRODUCTORES AGROPECUARIOS- ASIPROAGROS</t>
  </si>
  <si>
    <t>901.288.689-9</t>
  </si>
  <si>
    <t>https://community.secop.gov.co/Public/Tendering/ContractNoticePhases/View?PPI=CO1.PPI.38540386&amp;isFromPublicArea=True&amp;isModal=False</t>
  </si>
  <si>
    <t>2025-0224</t>
  </si>
  <si>
    <t>ASOCIACION AGROECOTURISTICA EMPRENDEDORES DEL SUMAPAZ</t>
  </si>
  <si>
    <t>901.767.985-1</t>
  </si>
  <si>
    <t>https://community.secop.gov.co/Public/Tendering/ContractNoticePhases/View?PPI=CO1.PPI.38544194&amp;isFromPublicArea=True&amp;isModal=False</t>
  </si>
  <si>
    <t>2025-0225</t>
  </si>
  <si>
    <t>ASOCIACIÓN DE GANADEROS DE LA REGIÓN CENTRAL</t>
  </si>
  <si>
    <t>https://community.secop.gov.co/Public/Tendering/ContractNoticePhases/View?PPI=CO1.PPI.38546072&amp;isFromPublicArea=True&amp;isModal=False</t>
  </si>
  <si>
    <t>2025-0226</t>
  </si>
  <si>
    <t>PRESTAR SERVICIOS PROFESIONALES EN EL PROGRAMA DE EDUCACION INCLUSIVA "LA ESCUELA ES PARA TODOS" EN EL MARCO DEL CONTRATO INTERADMINISTRATIVO SE-CD-CI-200-2025 (FONDECUN 25-010) SUSCRITO ENTRE EL DEPARTAMENTO DE CUNDINAMARCA – SECRETARÍA DE EDUCACIÓN Y EL FONDO DE DESARROLLO DE PROYECTOS DE CUNDINAMARCA – FONDECÚN.|</t>
  </si>
  <si>
    <t>XIMENA BUSTOS ROBAYO</t>
  </si>
  <si>
    <t>360-47-994000044477-0</t>
  </si>
  <si>
    <t>https://community.secop.gov.co/Public/Tendering/ContractNoticePhases/View?PPI=CO1.PPI.38352336&amp;isFromPublicArea=True&amp;isModal=False</t>
  </si>
  <si>
    <t>2025-0227</t>
  </si>
  <si>
    <t>24-027</t>
  </si>
  <si>
    <t>PRESTACION DE SERVICIOS DE SUMINISTRO DE EQUIPOS Y MATERIALES, EN EL FORTALECIMIENTO DE LAS INICIATIVAS DE PAZ Y EL DESARROLLO DE PROYECTOS QUE CONTRIBUYAN A LA RESOCIALIZACION Y REINSERCION SOCIAL DE LAS PERSONAS PRIVADAS DE LA LIBERTAD EN EL DEPARTAMENTO DE CUNDINAMARCA, EN EL MARCO DEL CONTRATO INTERADMINISTRATIVO NO. SGO -CDCTI-418-2024 CELEBRADO ENTRE DEPARTAMENTO DE CUNDINAMARCA – SECRETARIA DE GOBIERNO Y EL FONDO DE DESARROLLO DE PROYECTOS DE CUNDINAMARCA (FONDECÚN).</t>
  </si>
  <si>
    <t>77 AGENCY SAS</t>
  </si>
  <si>
    <t>900.660.502-1</t>
  </si>
  <si>
    <t>560-74-994000034747-0 / 560-47-994000188443-0</t>
  </si>
  <si>
    <t>https://community.secop.gov.co/Public/Tendering/ContractNoticePhases/View?PPI=CO1.PPI.38353067&amp;isFromPublicArea=True&amp;isModal=False</t>
  </si>
  <si>
    <t>2025-0228</t>
  </si>
  <si>
    <t>PRESTACIÓN DE SERVICIOS PROFESIONALES PARA EL APOYO A LA SUPERVISIÓN DE LOS CONTRATOS QUE SE DERIVEN DE LA EJECUCION DE LOS CONTRATOS INTERADMINISTRATIVOS SUSCRITOS ENTRE LA UNIDAD DE SERVICIOS A PENITENCIARIOS Y CARCELARIOS - USPEC Y EL FONDO DE DESARROLLO DE PROYECTOS DE CUNDINAMARCA - FONDECUN.</t>
  </si>
  <si>
    <t>NB-100376222-0</t>
  </si>
  <si>
    <t>https://community.secop.gov.co/Public/Tendering/ContractNoticePhases/View?PPI=CO1.PPI.38356425&amp;isFromPublicArea=True&amp;isModal=False</t>
  </si>
  <si>
    <t>2025-0229</t>
  </si>
  <si>
    <t>PRESTACIÓN DE SERVICIOS PARA LA RENOVACIÓN, ACTUALIZACIÓN, INSTALACIÓN RESTAURACIÓN, CONFIGURACIÓN Y ADMINISTRACIÓN DE LA PÁGINA WEB DE LA ESCUELA VIRTUAL PARA LA PAZ Y DERECHOS HUMANOS DE CUNDINAMARCA, EN EL MARCO DEL CONTRATO INTERADMINISTRATIVO NO. SGO -CDCTI-418-2024 CELEBRADO ENTRE DEPARTAMENTO DE CUNDINAMARCA – SECRETARIA DE GOBIERNO Y EL FONDO DE DESARROLLO DE PROYECTOS DE CUNDINAMARCA (FONDECÚN).</t>
  </si>
  <si>
    <t>GRUPO EMPRESARIAL ALIANZAS S.A.S</t>
  </si>
  <si>
    <t>900.207.284-1</t>
  </si>
  <si>
    <t>560-47-994000188444-0</t>
  </si>
  <si>
    <t>https://community.secop.gov.co/Public/Tendering/ContractNoticePhases/View?PPI=CO1.PPI.38355485&amp;isFromPublicArea=True&amp;isModal=False</t>
  </si>
  <si>
    <t>2025-0230</t>
  </si>
  <si>
    <t>JENNY ALEXANDRA SANDOVAL RUIZ</t>
  </si>
  <si>
    <t>20250337_x000D_</t>
  </si>
  <si>
    <t>360-47-994000044478-0</t>
  </si>
  <si>
    <t>https://community.secop.gov.co/Public/Tendering/ContractNoticePhases/View?PPI=CO1.PPI.38354555&amp;isFromPublicArea=True&amp;isModal=False</t>
  </si>
  <si>
    <t>2025-0231</t>
  </si>
  <si>
    <t>PRESTAR SERVICIOS PROFESIONALES COMO LIDER PARA EL SEGUIMIENTO DEL PROGRAMA DE EDUCACION INCLUSIVA "LA ESCUELA ES PARA TODOS" EN EL MARCO DEL CONTRATO INTERADMINISTRATIVO SE-CD-CI-200-2025 (FONDECUN 25-010) SUSCRITO ENTRE EL DEPARTAMENTO DE CUNDINAMARCA – SECRETARÍA DE EDUCACIÓN Y EL FONDO DE DESARROLLO DE PROYECTOS DE CUNDINAMARCA – FONDECÚN.</t>
  </si>
  <si>
    <t>MARIA DEL PILAR CARDONA MOLINA</t>
  </si>
  <si>
    <t>360-47-994000044608-0</t>
  </si>
  <si>
    <t>https://community.secop.gov.co/Public/Tendering/ContractNoticePhases/View?PPI=CO1.PPI.38355471&amp;isFromPublicArea=True&amp;isModal=False</t>
  </si>
  <si>
    <t>2025-0232</t>
  </si>
  <si>
    <t>COMPRAVENTA DE MAQUINARIA, EQUIPOS Y ELEMENTOS PARA EL SALON DE CONFECCIÓN EN EL CENTRO PENITENCIARIO DE GIRARDOT EN EL MARCO DEL CONTRATO INTERADMINISTRATIVO NO. SGO -CDCTI-418-2024 CELEBRADO ENTRE DEPARTAMENTO DE CUNDINAMARCA – SECRETARIA DE GOBIERNO Y EL FONDO DE DESARROLLO DE PROYECTOS DE CUNDINAMARCA (FONDECÚN).</t>
  </si>
  <si>
    <t>JAIMER MAQUINAS DE COSER LTDA.</t>
  </si>
  <si>
    <t>900.335.048-6</t>
  </si>
  <si>
    <t>560-47-994000188442-0 / 560-74-994000034746-0</t>
  </si>
  <si>
    <t>https://community.secop.gov.co/Public/Tendering/ContractNoticePhases/View?PPI=CO1.PPI.38352055&amp;isFromPublicArea=True&amp;isModal=False</t>
  </si>
  <si>
    <t>2025-0233</t>
  </si>
  <si>
    <t>GINA PAOLA PEREZ CABRA</t>
  </si>
  <si>
    <t>360-47-994000044499-0</t>
  </si>
  <si>
    <t>https://community.secop.gov.co/Public/Tendering/ContractNoticePhases/View?PPI=CO1.PPI.38364455&amp;isFromPublicArea=True&amp;isModal=False</t>
  </si>
  <si>
    <t>2025-0234</t>
  </si>
  <si>
    <t>JOHANA KATERINE NUÑEZ JIMENEZ</t>
  </si>
  <si>
    <t>360-47-994000044474-1</t>
  </si>
  <si>
    <t>https://community.secop.gov.co/Public/Tendering/ContractNoticePhases/View?PPI=CO1.PPI.38358414&amp;isFromPublicArea=True&amp;isModal=False</t>
  </si>
  <si>
    <t>2025-0235</t>
  </si>
  <si>
    <t>PAULA ALEJANDRA RODRIGUEZ CIFUENTES</t>
  </si>
  <si>
    <t>360-47-994000044488-0</t>
  </si>
  <si>
    <t>https://community.secop.gov.co/Public/Tendering/ContractNoticePhases/View?PPI=CO1.PPI.38365692&amp;isFromPublicArea=True&amp;isModal=False</t>
  </si>
  <si>
    <t>2025-0236</t>
  </si>
  <si>
    <t>PRESTACIÓN DE SERVICIOS PROFESIONALES COMO SUPERVISOR DE PROYECTO EN EL MARCO DE LA EJECUCIÓN DEL CONTRATO INTERADMINISTRATIVO No. ACODER CDCTI-109-2025 (FONDECÚN 25-002) SUSCRITO ENTRE AGENCIA DE COMERCIALIZACIÓN Y COMPETITIVIDAD PARA EL DESARROLLO REGIONAL - ACODER Y EL FONDO DE DESARROLLO DE CUNDINAMARCA Y EL FONDO DE DESARROLLO DE PROYECTOS DE CUNDINAMARCA – FONDECUN</t>
  </si>
  <si>
    <t>PAULA ANDREA SANCHEZ OTALORA</t>
  </si>
  <si>
    <t>$ 5.610.000</t>
  </si>
  <si>
    <t>360-47-994000044492-0</t>
  </si>
  <si>
    <t>https://community.secop.gov.co/Public/Tendering/ContractNoticePhases/View?PPI=CO1.PPI.38358558&amp;isFromPublicArea=True&amp;isModal=False</t>
  </si>
  <si>
    <t>2025-0237</t>
  </si>
  <si>
    <t>25-001</t>
  </si>
  <si>
    <t>PRESTACIÓN DE SERVICIOS PROFESIONALES COMO LIDER TÉCNICO EN EL MARCO DEL CONTRATO INTERADMINISTRATIVO NO. CD-005-2025(FONDECÚN 25-001) SUSCRITO ENTRE EL MUNICIPIO DE FUNZA Y EL FONDO DE DESARROLLO DE PROYECTOS DE CUNDINAMARCA FONDECÚN</t>
  </si>
  <si>
    <t>11-45-101162810-0</t>
  </si>
  <si>
    <t>https://community.secop.gov.co/Public/Tendering/ContractNoticePhases/View?PPI=CO1.PPI.38366753&amp;isFromPublicArea=True&amp;isModal=False</t>
  </si>
  <si>
    <t>2025-0238</t>
  </si>
  <si>
    <t>JORGE ANDRES RODRIGUEZ RODRIGUEZ</t>
  </si>
  <si>
    <t>360-47-994000044596-0</t>
  </si>
  <si>
    <t>https://community.secop.gov.co/Public/Tendering/ContractNoticePhases/View?PPI=CO1.PPI.38376479&amp;isFromPublicArea=True&amp;isModal=False</t>
  </si>
  <si>
    <t>2025-0239</t>
  </si>
  <si>
    <t>NIDIA AMPARO CUELLAR QUESADA</t>
  </si>
  <si>
    <t>21-47-101046624-0</t>
  </si>
  <si>
    <t>https://community.secop.gov.co/Public/Tendering/ContractNoticePhases/View?PPI=CO1.PPI.38382229&amp;isFromPublicArea=True&amp;isModal=False</t>
  </si>
  <si>
    <t>2025-0240</t>
  </si>
  <si>
    <t>JOSE RONALDO ROMERO HERNANDEZ</t>
  </si>
  <si>
    <t>360-47-994000044574-0</t>
  </si>
  <si>
    <t>https://community.secop.gov.co/Public/Tendering/ContractNoticePhases/View?PPI=CO1.PPI.38382159&amp;isFromPublicArea=True&amp;isModal=False</t>
  </si>
  <si>
    <t>2025-0241</t>
  </si>
  <si>
    <t>CLARA LUCIA RUBIANO MANCERA</t>
  </si>
  <si>
    <t>360-47-994000044583-0</t>
  </si>
  <si>
    <t>https://community.secop.gov.co/Public/Tendering/ContractNoticePhases/View?PPI=CO1.PPI.38382246&amp;isFromPublicArea=True&amp;isModal=False</t>
  </si>
  <si>
    <t>2025-0242</t>
  </si>
  <si>
    <t>SINDY PAOLA SOLANO LOPEZ</t>
  </si>
  <si>
    <t>360-47-994000044573-0</t>
  </si>
  <si>
    <t>https://community.secop.gov.co/Public/Tendering/ContractNoticePhases/View?PPI=CO1.PPI.38381990&amp;isFromPublicArea=True&amp;isModal=False</t>
  </si>
  <si>
    <t>2025-0243</t>
  </si>
  <si>
    <t>PRESTAR SERVICIOS PROFESIONALES COMO APOYO AL SEGUIMIENTO DEL PROGRAMA DE EDUCACION INCLUSIVA "LA ESCUELA ES PARA TODOS" EN EL MARCO DEL CONTRATO INTERADMINISTRATIVO SE-CD-CI-200-2025 (FONDECUN 25-010) SUSCRITO ENTRE EL DEPARTAMENTO DE CUNDINAMARCA – SECRETARÍA DE EDUCACIÓN Y EL FONDO DE DESARROLLO DE PROYECTOS DE CUNDINAMARCA – FONDECÚN.</t>
  </si>
  <si>
    <t>WUNDY JOHANNA VALENCIA  RUEDA</t>
  </si>
  <si>
    <t>75-46-101017633-1</t>
  </si>
  <si>
    <t>https://community.secop.gov.co/Public/Tendering/ContractNoticePhases/View?PPI=CO1.PPI.38383258&amp;isFromPublicArea=True&amp;isModal=False</t>
  </si>
  <si>
    <t>2025-0244</t>
  </si>
  <si>
    <t>560-47-994000188463-0</t>
  </si>
  <si>
    <t>https://community.secop.gov.co/Public/Tendering/ContractNoticePhases/View?PPI=CO1.PPI.38378490&amp;isFromPublicArea=True&amp;isModal=False</t>
  </si>
  <si>
    <t>2025-0245</t>
  </si>
  <si>
    <t>LUNA CAJAMARCA FORERO</t>
  </si>
  <si>
    <t>360-47-994000044643-0</t>
  </si>
  <si>
    <t>https://community.secop.gov.co/Public/Tendering/ContractNoticePhases/View?PPI=CO1.PPI.38381630&amp;isFromPublicArea=True&amp;isModal=False</t>
  </si>
  <si>
    <t>2025-0246</t>
  </si>
  <si>
    <t>OLGA JULIETH MUNEVAR FARIAS</t>
  </si>
  <si>
    <t>360-47-994000044592-0</t>
  </si>
  <si>
    <t>https://community.secop.gov.co/Public/Tendering/ContractNoticePhases/View?PPI=CO1.PPI.38382349&amp;isFromPublicArea=True&amp;isModal=False</t>
  </si>
  <si>
    <t>2025-0247</t>
  </si>
  <si>
    <t>MARIA DEL PILAR RUBIANO VENEGAS</t>
  </si>
  <si>
    <t>75-46-101017632-1</t>
  </si>
  <si>
    <t>https://community.secop.gov.co/Public/Tendering/ContractNoticePhases/View?PPI=CO1.PPI.38382660&amp;isFromPublicArea=True&amp;isModal=False</t>
  </si>
  <si>
    <t xml:space="preserve">Este cto No se va a ejecutar </t>
  </si>
  <si>
    <t>2025-0248</t>
  </si>
  <si>
    <t>560 47 994000188496</t>
  </si>
  <si>
    <t>https://community.secop.gov.co/Public/Tendering/ContractNoticePhases/View?PPI=CO1.PPI.38417779&amp;isFromPublicArea=True&amp;isModal=False</t>
  </si>
  <si>
    <t>2025-0249</t>
  </si>
  <si>
    <t>NICOLE KAROLYN TOVAR SOTO</t>
  </si>
  <si>
    <t>20250364_x000D_</t>
  </si>
  <si>
    <t>360-47-994000044641-0</t>
  </si>
  <si>
    <t>https://community.secop.gov.co/Public/Tendering/ContractNoticePhases/View?PPI=CO1.PPI.38424680&amp;isFromPublicArea=True&amp;isModal=False</t>
  </si>
  <si>
    <t>2025-0250</t>
  </si>
  <si>
    <t>CRISTIAN CAMILO FLORES AZUERO</t>
  </si>
  <si>
    <t>11-44-101251613</t>
  </si>
  <si>
    <t>https://community.secop.gov.co/Public/Tendering/ContractNoticePhases/View?PPI=CO1.PPI.38427597&amp;isFromPublicArea=True&amp;isModal=False</t>
  </si>
  <si>
    <t>2025-0251</t>
  </si>
  <si>
    <t>24-050</t>
  </si>
  <si>
    <t>PRESTACIÓN DE SERVICIOS LOGÍSTICOS PARA EL DESARROLLO DE LAS ACTIVIDADES, EVENTOS PROTOCOLARIOS Y/O REUNIONES QUE SE REALICEN EN CUMPLIMIENTO DE LOS PROGRAMAS Y PROYECTOS DEL PLAN DE DESARROLLO: EN EL MARCO DEL CONTRATO INTERADMINISTRATIVO ICCU 762 DE 2024 SUSCRITO ENTRE EL INSTITUTO DE INFRAESTRUCTURA Y CONCESIONES DE CUNDINAMARCA-ICCU Y EL FONDO DE DESARROLLO DE PROYECTOS DE CUNDINAMARCA- FONDECÚN.</t>
  </si>
  <si>
    <t>560-47994000188518</t>
  </si>
  <si>
    <t>https://community.secop.gov.co/Public/Tendering/ContractNoticePhases/View?PPI=CO1.PPI.38428252&amp;isFromPublicArea=True&amp;isModal=False</t>
  </si>
  <si>
    <t>2025-0252</t>
  </si>
  <si>
    <t>PRESTACIÓN DE SERVICIOS PROFESIONALES PARA EL ACOMPAÑAMINETO Y SEGUIMIENTO DE LA GESTION ALIMENTARIA EN TERRITORIO EN EL MARCO DE LA EJECUCIÓN DEL CONTRATO INTERADMINISTRATIVO No. 1529 de 2025 (FONDECÚN 25-009), SUSCRITO ENTRE EL MUNICIPIO DE SOACHA CUNDINAMARCA Y EL FONDO DE DESARROLLO DE PROYECTOS DE CUNDINAMARCA – FONDECÚN.</t>
  </si>
  <si>
    <t>AMILKAR DE JESUS ALVAREZ AGUILERA</t>
  </si>
  <si>
    <t>560-47-994000188597-0</t>
  </si>
  <si>
    <t>https://community.secop.gov.co/Public/Tendering/ContractNoticePhases/View?PPI=CO1.PPI.38455441&amp;isFromPublicArea=True&amp;isModal=False</t>
  </si>
  <si>
    <t>2025-0253</t>
  </si>
  <si>
    <t>PRESTACIÓN DE SERVICIOS PROFESIONALES COMO COORDINADOR DE PROYECTO EN EL MARCO DE LA EJECUCIÓN DEL CONTRATO INTERADMINISTRATIVO No. 1529 de 2025 (FONDECÚN 25-009), SUSCRITO ENTRE EL MUNICIPIO DE SOACHA CUNDINAMARCA Y EL FONDO DE DESARROLLO DE PROYECTOS DE CUNDINAMARCA – FONDECÚN.</t>
  </si>
  <si>
    <t>FABIAN ANDRES CUESTA CANTOR</t>
  </si>
  <si>
    <t>560-47-994000188545-0</t>
  </si>
  <si>
    <t>https://community.secop.gov.co/Public/Tendering/ContractNoticePhases/View?PPI=CO1.PPI.38458833&amp;isFromPublicArea=True&amp;isModal=False</t>
  </si>
  <si>
    <t>2025-0254</t>
  </si>
  <si>
    <t>MARIA NOHEMI CHAVARRO CLEVES</t>
  </si>
  <si>
    <t>31 de agosto</t>
  </si>
  <si>
    <t>NB-100376862-0</t>
  </si>
  <si>
    <t>https://community.secop.gov.co/Public/Tendering/ContractNoticePhases/View?PPI=CO1.PPI.38468818&amp;isFromPublicArea=True&amp;isModal=False</t>
  </si>
  <si>
    <t>2025-0255</t>
  </si>
  <si>
    <t>PRESTACIÓN DE SERVICIOS PARA EL APOYO TECNICO, ADMINISTRATIVO Y FINANCIERO EN EL MARCO DE LA EJECUCIÓN DEL CONTRATO INTERADMINISTRATIVO No. 1529 DE 2025 (FONDECÚN 25-009), SUSCRITO ENTRE EL MUNICIPIO DE SOACHA CUNDINAMARCA Y EL FONDO DE DESARROLLO DE PROYECTOS DE CUNDINAMARCA – FONDECÚN.</t>
  </si>
  <si>
    <t>FELIPE ANDRES DIAZ GARZON</t>
  </si>
  <si>
    <t>560-47-994000188574-0</t>
  </si>
  <si>
    <t>https://community.secop.gov.co/Public/Tendering/ContractNoticePhases/View?PPI=CO1.PPI.38483011&amp;isFromPublicArea=True&amp;isModal=False</t>
  </si>
  <si>
    <t>IPMC-001-2025</t>
  </si>
  <si>
    <t>2025-0256</t>
  </si>
  <si>
    <t>PRESTAR LOS SERVICIOS DE EXÁMENES MÉDICOS DE INGRESO, PERIÓDICOS Y DE RETIRO PARA LOS FUNCIONARIOS DEL FONDO DE DESARROLLO DE PROYECTOS DE CUNDINAMARCA – FONDECÚN</t>
  </si>
  <si>
    <t>GRUPO LABORAL OCUPACIONAL SAS</t>
  </si>
  <si>
    <t>900.451.870-0</t>
  </si>
  <si>
    <t>11-45-101163325-0</t>
  </si>
  <si>
    <t>https://community.secop.gov.co/Public/Tendering/ContractNoticePhases/View?PPI=CO1.PPI.38184401&amp;isFromPublicArea=True&amp;isModal=False</t>
  </si>
  <si>
    <t>2025-0257</t>
  </si>
  <si>
    <t>PRESTACIÓN DE SERVICIOS PROFESIONALES COMO SUPERVISOR DEL PROYECTO EN EL MARCO DE LA EJECUCIÓN DEL CONTRATO INTERADMINISTRATIVO No. ACIDC-CI-513-2024 (FONDECÚN 24-037) Y SUS DERIVADOS SUSCRITO ENTRE AGENCIA DE COMERCIALIZACIÓN Y COMPETITIVIDAD PARA EL DESARROLLO REGIONAL - ACODER Y EL FONDO DE DESARROLLO DE PROYECTOS DE CUNDINAMARCA – FONDECUN.</t>
  </si>
  <si>
    <t>CAMILO ANDRES RODRIGUEZ ORTIZ</t>
  </si>
  <si>
    <t>360-47-994000044935-0</t>
  </si>
  <si>
    <t>https://community.secop.gov.co/Public/Tendering/ContractNoticePhases/View?PPI=CO1.PPI.38515387&amp;isFromPublicArea=True&amp;isModal=False</t>
  </si>
  <si>
    <t>IPMC-002-2025</t>
  </si>
  <si>
    <t>2025-0258</t>
  </si>
  <si>
    <t>CONTRATAR LA PRESTACIÒN DE SERVICIO DE HOSTING PARA EL PORTAL WEB DEL FONDO DE DESARROLLO DE PROYECTOS DE CUNDINAMARCA</t>
  </si>
  <si>
    <t>GRUPO VECTOR SOCIEDAD POR ACCIONES SIMPLIFICADA</t>
  </si>
  <si>
    <t>900.020.684-8</t>
  </si>
  <si>
    <t>360 47 994000044878-1</t>
  </si>
  <si>
    <t>https://community.secop.gov.co/Public/Tendering/ContractNoticePhases/View?PPI=CO1.PPI.38213080&amp;isFromPublicArea=True&amp;isModal=False</t>
  </si>
  <si>
    <t>2025-0259</t>
  </si>
  <si>
    <t>560-47-994000188659-0</t>
  </si>
  <si>
    <t>https://community.secop.gov.co/Public/Tendering/ContractNoticePhases/View?PPI=CO1.PPI.38543330&amp;isFromPublicArea=True&amp;isModal=False</t>
  </si>
  <si>
    <t>2025-0260</t>
  </si>
  <si>
    <t>ADECUACIÓN CIVIL, ELÉCTRICA, DE RED DE VOZ Y DATOS EN EL ÁREA DE PARTICIPACIÓN CIUDADANA DEL PISO 18 Y SUMINISTRO DE UPS EN LA SEDE DE LA GERENCIA DEPARTAMENTAL COLEGIADA DE BOLÍVAR DE ACUERDO AL CONTRATO INTERADMINISTRATIVO 1075 (FONDECÚN 22-037) CELEBRADO ENTRE LA CONTRALORIA GENERAL DE LA REPÚBLICA Y EL FONDO DE PROYECTOS DE CUNDINAMARCA - FONDECUN.</t>
  </si>
  <si>
    <t>ANDINA OBRA CIVIL S.A.S</t>
  </si>
  <si>
    <t>901.711.223-5</t>
  </si>
  <si>
    <t>14-40-101072026-1 / 14-45-101122217-1</t>
  </si>
  <si>
    <t>https://community.secop.gov.co/Public/Tendering/ContractNoticePhases/View?PPI=CO1.PPI.38555727&amp;isFromPublicArea=True&amp;isModal=False</t>
  </si>
  <si>
    <t>2025-0261</t>
  </si>
  <si>
    <t>MANTENIMIENTO PREVENTIVO INTEGRAL PARA EL SISTEMA DE AIRE ACONDICIONADO Y VENTILACIÓN MECÁNICA PARA LA SEDE DE LA GERENCIA DEPARTAMENTAL COLEGIADA DE BOLÍVAR DE ACUERDO AL CONTRATO INTERADMINISTRATIVO 1075 DE 2022 (FONDECÚN 22-037) CELEBRADO ENTRE LA CONTRALORIA GENERAL DE LA REPÚBLICA Y EL FONDO DE PROYECTOS DE CUNDINAMARCA - FONDECUN.</t>
  </si>
  <si>
    <t>AIRES Y TECNOLOGÍA S.A.S.</t>
  </si>
  <si>
    <t>900.850.151-5</t>
  </si>
  <si>
    <t>14-40-101072024-1 / 14-45-101122215-1</t>
  </si>
  <si>
    <t>https://community.secop.gov.co/Public/Tendering/ContractNoticePhases/View?PPI=CO1.PPI.38558291&amp;isFromPublicArea=True&amp;isModal=False</t>
  </si>
  <si>
    <r>
      <rPr>
        <b/>
        <sz val="11"/>
        <color rgb="FF7030A0"/>
        <rFont val="Arial Narrow"/>
      </rPr>
      <t>Orden de Compra -144291</t>
    </r>
    <r>
      <rPr>
        <b/>
        <sz val="11"/>
        <color rgb="FF00B0F0"/>
        <rFont val="Arial Narrow"/>
      </rPr>
      <t xml:space="preserve"> / FALTA ACTA DE INICIO, RP - NICOLAS</t>
    </r>
  </si>
  <si>
    <t>2025-0262</t>
  </si>
  <si>
    <t>AMPARAR EL PAGO DE LOS PERJUICIOS DERIVADOS DEL INCUMPLIMIENTO DE LAS OBLIGACIONES PROPIAS Y DIRECTAS DEL ACUERDO MARCO CCE-326AMP-2022 SUMINISTRO DE COMBUSTIBLE PARA EL FUNCIONAMIENTO DEL VEHÍCULO OFICIAL A CARGO DEL FONDO DE DESARROLLO DE PROYECTOS DE CUNDINAMARCA-FONDECÚN DE ACUERDO A LA ORDEN DE COMPRA NO. 144291.</t>
  </si>
  <si>
    <t>GRUPO EDS AUTOGAS S.A.S</t>
  </si>
  <si>
    <t>31 de diciembre de 2025</t>
  </si>
  <si>
    <t>https://operaciones.colombiacompra.gov.co/tienda-virtual-del-estado-colombiano/ordenes-compra/144291/1</t>
  </si>
  <si>
    <t>2025-0263</t>
  </si>
  <si>
    <t>PRESTAR SERVICIOS PROFESIONALES EN EL PROGRAMA DE EDUCACION INCLUSIVA "LA ESCUELA ES PARA TODOS" EN EL MARCO DEL CONTRATO INTERADMINISTRATIVO SE-CD-CI-200-2025 (FONDECUN 25-010) SUSCRITO ENTRE EL DEPARTAMENTO DE CUNDINAMARCA – SECRETARÍA DE EDUCACIÓN Y EL FONDO DE DESARROLLO DE PROYECTOS DE CUNDINAMARCA – FONDECÚN.|_x000D_</t>
  </si>
  <si>
    <t>MARIA DEL ROSARIO MONTAÑA GARZON</t>
  </si>
  <si>
    <t>360-47-994000044924-0</t>
  </si>
  <si>
    <t>https://community.secop.gov.co/Public/Tendering/ContractNoticePhases/View?PPI=CO1.PPI.38576094&amp;isFromPublicArea=True&amp;isModal=False</t>
  </si>
  <si>
    <t>2025-0264</t>
  </si>
  <si>
    <t>21-46-101113526-0</t>
  </si>
  <si>
    <t>https://community.secop.gov.co/Public/Tendering/ContractNoticePhases/View?PPI=CO1.PPI.38578476&amp;isFromPublicArea=True&amp;isModal=False</t>
  </si>
  <si>
    <t>2025-0265</t>
  </si>
  <si>
    <t>PRESTACIÓN DE SERVICIOS PROFESIONALES COMO GERENTE Y/O SUPERVISOR DEL PROYECTO EN EL MARCO DE LA EJECUCIÓN DE LOS CONTRATO INTERADMINISTRATIVOS Nº ACIDC-CI-513-2024 (FONDECÚN 24-037) Y ACODER-CDCTI-587-2024 (FONDECÚN 24-051) Y SUS DERIVADOS.</t>
  </si>
  <si>
    <t>20250383 / 20250384</t>
  </si>
  <si>
    <t>21-45-101478285-0</t>
  </si>
  <si>
    <t>https://community.secop.gov.co/Public/Tendering/ContractNoticePhases/View?PPI=CO1.PPI.38583242&amp;isFromPublicArea=True&amp;isModal=False</t>
  </si>
  <si>
    <t>2025-0266</t>
  </si>
  <si>
    <t>560-47-994000188728-0</t>
  </si>
  <si>
    <t>https://community.secop.gov.co/Public/Tendering/ContractNoticePhases/View?PPI=CO1.PPI.38588752&amp;isFromPublicArea=True&amp;isModal=False</t>
  </si>
  <si>
    <t>2025-0267</t>
  </si>
  <si>
    <t>18-46-101029161-0</t>
  </si>
  <si>
    <t>https://community.secop.gov.co/Public/Tendering/ContractNoticePhases/View?PPI=CO1.PPI.38585949&amp;isFromPublicArea=True&amp;isModal=False</t>
  </si>
  <si>
    <t>2025-0268</t>
  </si>
  <si>
    <t>360-47-994000044929-0</t>
  </si>
  <si>
    <t>https://community.secop.gov.co/Public/Tendering/ContractNoticePhases/View?PPI=CO1.PPI.38588153&amp;isFromPublicArea=True&amp;isModal=False</t>
  </si>
  <si>
    <t>2025-0269</t>
  </si>
  <si>
    <t>PRESTACIÓN DE SERVICIOS DE APOYO A LA GESTIÓN EN EL MARCO DE LA EJECUCIÓN DEL CONTRATO INTERADMINISTRATIVO Nº ACODER-CDCTI-587-2024 (FONDECÚN 24-051) Y SUS DERIVADOS SUSCRITO ENTRE AGENCIA DE COMERCIALIZACIÓN Y DE COMPETIVIDAD PARA EL DESAROLLO REGIONAL-ACODER Y EL FONDO DE DESARROLLO DE PROYECTOS DE CUNDINAMARCA – FONDECUN.</t>
  </si>
  <si>
    <t>18-46-101029164-0</t>
  </si>
  <si>
    <t>https://community.secop.gov.co/Public/Tendering/ContractNoticePhases/View?PPI=CO1.PPI.38591776&amp;isFromPublicArea=True&amp;isModal=False</t>
  </si>
  <si>
    <t>2025-0270</t>
  </si>
  <si>
    <t>PRESTACIÓN DE SERVICIOS PROFESIONALES COMO PSICÓLOGO PARA EL COMPONENTE DE DIAGNÓSTICO SOCIO ECONÓMICO E INSTITUCIONAL EN EL MARCO DE LA EJECUCIÓN DEL CONTRATO INTERADMINISTRATIVO SM – CTI-225-2024 – FONDECUN 24-042</t>
  </si>
  <si>
    <t>DIANA ESPERANZA GAVIDIA LOZANO</t>
  </si>
  <si>
    <t>360-47-994000044960-0</t>
  </si>
  <si>
    <t>https://community.secop.gov.co/Public/Tendering/ContractNoticePhases/View?PPI=CO1.PPI.38593028&amp;isFromPublicArea=True&amp;isModal=False</t>
  </si>
  <si>
    <t>2025-0271</t>
  </si>
  <si>
    <t>PRESTACIÓN DE SERVICIOS PROFESIONALES COMO ABOGADO (A) DEL
FONDO DE DESARROLLO DE PROYECTOS DE CUNDINAMARCA – FONDECÚN</t>
  </si>
  <si>
    <t>360-47-994000044947-0</t>
  </si>
  <si>
    <t>https://community.secop.gov.co/Public/Tendering/ContractNoticePhases/View?PPI=CO1.PPI.38591197&amp;isFromPublicArea=True&amp;isModal=False</t>
  </si>
  <si>
    <t>2025-0272</t>
  </si>
  <si>
    <t>PRESTAR EL SERVICIO PARA LA OPERACION Y EL SOPORTE BAJO
LA MODALIDAD SAAS (SOFTWARE AS A SERVICE) EN LA NUBE, DE LOS MODULOS PARAMETRIZADOS PARA EL FONDO DE DESARROLLO DE PROYECTOS DE CUNDINAMARCA – FONDECUN.</t>
  </si>
  <si>
    <t xml:space="preserve"> 900.096.259-7</t>
  </si>
  <si>
    <t>33-44-101261403-0 / 33-40-101084684-0</t>
  </si>
  <si>
    <t>https://community.secop.gov.co/Public/Tendering/ContractNoticePhases/View?PPI=CO1.PPI.38594495&amp;isFromPublicArea=True&amp;isModal=False</t>
  </si>
  <si>
    <t>2025-0273</t>
  </si>
  <si>
    <t>PRESTACIÓN DE SERVICIOS PROFESIONALES COMO COMUNICADOR SOCIAL DEL FONDO DE DESARROLLO DE PROYECTOS DE CUNDINAMARCA – FONDECÚN.</t>
  </si>
  <si>
    <t>560-47-994000188802-0 / 560-47-994000188802-1</t>
  </si>
  <si>
    <t>https://community.secop.gov.co/Public/Tendering/ContractNoticePhases/View?PPI=CO1.PPI.38620392&amp;isFromPublicArea=True&amp;isModal=False</t>
  </si>
  <si>
    <t>2025-0274</t>
  </si>
  <si>
    <t>PRESTAR SERVICIOS PROFESIONALES COMO ABOGADO EN EL MARCO DEL CONTRATO INTERADMINISTRATIVO SE-CD-CI-200-2025 (FONDECUN 25-010) SUSCRITO ENTRE EL DEPARTAMENTO DE CUNDINAMARCA – SECRETARÍA DE EDUCACIÓN Y EL FONDO DE DESARROLLO DE PROYECTOS DE CUNDINAMARCA – FONDECÚN.</t>
  </si>
  <si>
    <t>LEYSMER SADID GUTIERREZ HERNANDEZ</t>
  </si>
  <si>
    <t>25-47-101006662-0</t>
  </si>
  <si>
    <t>https://community.secop.gov.co/Public/Tendering/ContractNoticePhases/View?PPI=CO1.PPI.38626672&amp;isFromPublicArea=True&amp;isModal=False</t>
  </si>
  <si>
    <t>2025-0275</t>
  </si>
  <si>
    <t>PRESTACIÓN DE SERVICIOS PROFESIONALES COMO SUPERVISOR DEL PROYECTO EN EL MARCO DE LA EJECUCIÓN DEL CONTRATO INTERADMINISTRATIVO No. SGCC-CD-CI-831-2025 (FONDECÚN 25-007) Y SUS DERIVADOS SUSCRITO ENTRE EL DEPARTAMENTO DE CUNDINAMARCA – SECRETARÍA GENERAL Y DE CERCANÍA AL CIUDADANO Y EL FONDO DE DESARROLLO DE PROYECTOS DE CUNDINAMARCA - FONDECÚN.</t>
  </si>
  <si>
    <t>560-47-994000188797-1</t>
  </si>
  <si>
    <t>https://community.secop.gov.co/Public/Tendering/ContractNoticePhases/View?PPI=CO1.PPI.38627037&amp;isFromPublicArea=True&amp;isModal=False</t>
  </si>
  <si>
    <t>2025-0276</t>
  </si>
  <si>
    <t>PRESTACIÓN DE SERVICIOS DE APOYO A LA GESTIÓN PARA LA REALIZACIÓN DEL COMPONENTE DE DIAGNÓSTICO SOCIO ECONÓMICO E INSTITUCIONAL EN EL MARCO DE LA EJECUCIÓN DEL CONTRATO INTERADMINISTRATIVO SM – CTI-225-2024 – FONDECUN 24-042.</t>
  </si>
  <si>
    <t>360-47-994000045081-0</t>
  </si>
  <si>
    <t>https://community.secop.gov.co/Public/Tendering/ContractNoticePhases/View?PPI=CO1.PPI.38627703&amp;isFromPublicArea=True&amp;isModal=False</t>
  </si>
  <si>
    <t>2025-0277</t>
  </si>
  <si>
    <t>PAOLA OBREGOSO RODRÍGUEZ</t>
  </si>
  <si>
    <t>560-47-994000188792-0</t>
  </si>
  <si>
    <t>https://community.secop.gov.co/Public/Tendering/ContractNoticePhases/View?PPI=CO1.PPI.38627756&amp;isFromPublicArea=True&amp;isModal=False</t>
  </si>
  <si>
    <t>2025-0278</t>
  </si>
  <si>
    <t>PRESTACIÓN DE SERVICIOS DE APOYO A LA GESTIÓN EN EL MARCO DEL CONTRATO INTERADMINISTRATIVO DCC.DGR.CTO-INTER-040-2024 (FONDECUN 24-010), SUSCRITO ENTRE LA DEFENSA CIVIL COLOMBIANA Y EL FONDO DE DESARROLLO DE PROYECTOS DE CUNDINAMARCA- FONDECÚN.</t>
  </si>
  <si>
    <t>360-47-994000045119-0</t>
  </si>
  <si>
    <t>https://community.secop.gov.co/Public/Tendering/ContractNoticePhases/View?PPI=CO1.PPI.38635635&amp;isFromPublicArea=True&amp;isModal=False</t>
  </si>
  <si>
    <t>Orden de Compra -144477</t>
  </si>
  <si>
    <t>2025-0279</t>
  </si>
  <si>
    <t>ADQUIRIR EL SERVICIO DE LICENCIAMIENTO DE CORREOS ELECTRÓNICOS OFFICE 365 Y MICROSOFT TEAMS ENTERPRISE PARA FONDO DE DESARROLLO DE PROYECTOS DE CUNDINAMARCA – FONDECÚN.</t>
  </si>
  <si>
    <t>901.010.523-1</t>
  </si>
  <si>
    <t>21-44-101466953</t>
  </si>
  <si>
    <t>Liz Kendry Sánchez Pinto</t>
  </si>
  <si>
    <t>https://operaciones.colombiacompra.gov.co/tienda-virtual-del-estado-colombiano/ordenes-compra/144477</t>
  </si>
  <si>
    <t>2025-0280</t>
  </si>
  <si>
    <t>PRESTACIÓN DE SERVICIOS PROFESIONALES COMO APOYO A LA SUPERVISIÓN DEL PROYECTO EN EL MARCO DE LA EJECUCIÓN DEL CONTRATO INTERADMINISTRATIVO No. ACIDC-CI-513-2024 (FONDECÚN 24-037) Y SUS DERIVADOS SUSCRITO ENTRE AGENCIA DE COMERCIALIZACIÓN E INNOVACIÓN PARA EL DESARROLLO DE CUNDINAMARCA Y EL FONDO DE DESARROLLO DE CUNDINAMARCA–FONDECUN.</t>
  </si>
  <si>
    <t>MAGDA ALEJANDRA MENDEZ GUZMAN</t>
  </si>
  <si>
    <t>18-47-101010130-0</t>
  </si>
  <si>
    <t>https://community.secop.gov.co/Public/Tendering/ContractNoticePhases/View?PPI=CO1.PPI.38650229&amp;isFromPublicArea=True&amp;isModal=False</t>
  </si>
  <si>
    <t>2025-0281</t>
  </si>
  <si>
    <t>24-036</t>
  </si>
  <si>
    <t>SUMINISTRO DE ELEMENTOS DE PEDAGOGÍA, CONTROL Y VIGILANCIA Y SEGURIDAD VIAL, PARA EL DESARROLLO DE LAS SENSIBILIZACIONES PROGRAMADAS EN LAS CARRETERAS DEL DEPARTAMENTO DE CUNDINAMARCA., EN EL MARCO DEL CONTRATO INTERADMINISTRATIVO NO. STM-CDCVI-271-2024 (FONDECÚN 24-036) SUSCRITO ENTRE EL DEPARTAMENTO DE CUNDINAMARCA SECRETARÍA DE TRANSPORTE Y MOVILIDAD Y EL FONDO DE DESARROLLO DE PROYECTOS DE CUNDINAMARCA- FONDECUN.</t>
  </si>
  <si>
    <t>SOLUCIONES SAMBONY S.A.S.</t>
  </si>
  <si>
    <t>360-47-994000045087-0</t>
  </si>
  <si>
    <t>https://community.secop.gov.co/Public/Tendering/ContractNoticePhases/View?PPI=CO1.PPI.38657527&amp;isFromPublicArea=True&amp;isModal=False</t>
  </si>
  <si>
    <t>2025-0282</t>
  </si>
  <si>
    <t>SUMINISTRO AL FONDO DE DESARROLLO DE PROYECTOS DE CUNDINAMARCA "FONDECÚN" DE PRODUCTOS ALIMENTICIOS Y/O ABARROTES DE ORIGEN CUNDINAMARQUÉS EN LA ESTRATEGIA "COMPRAMOS TU COSECHA" EN EL MARCO DEL CONTRATO INTERADMINISTRATIVO ACIDC-CI-513-2024 (FONDECÚN 24- 037) SUSCRITO ENTRE AGENCIA DE COMERCIALIZACIÓN Y COMPETITIVIDAD PARA EL DESARROLLO REGIONAL ACODER Y EL FONDO DE DESARROLLO DE PROYECTOS DE CUNDINAMARCA - FONDECUN</t>
  </si>
  <si>
    <t>ASOCIASIÓN DE PRODUCTORES AVICOLAS DE CHOACHÍ - ASOAVI JUMBO</t>
  </si>
  <si>
    <t>https://community.secop.gov.co/Public/Tendering/ContractNoticePhases/View?PPI=CO1.PPI.38780679&amp;isFromPublicArea=True&amp;isModal=False</t>
  </si>
  <si>
    <t>2025-0283</t>
  </si>
  <si>
    <t>AGRICULTORES DEL ORIENTE DE CUNDINAMARCA- ASOPROCUNDI</t>
  </si>
  <si>
    <t>901.416.379-0</t>
  </si>
  <si>
    <t>https://community.secop.gov.co/Public/Tendering/ContractNoticePhases/View?PPI=CO1.PPI.38781629&amp;isFromPublicArea=True&amp;isModal=False</t>
  </si>
  <si>
    <t>ARL 07/12/2025 FALTA TIEMPO DE COBERTURA</t>
  </si>
  <si>
    <t>2025-0284</t>
  </si>
  <si>
    <t>PRESTAR SERVICIOS PROFESIONALES EN EL MARCO DEL CONTRATO INTERADMINISTRATIVO SH-CD-CI-196-2025 (FONDECUN 25-003) SUSCRITO ENTRE EL DEPARTAMENTO DE CUNDINAMARCA – SECRETARÍA HACIENDA Y EL FONDO DE DESARROLLO DE PROYECTOS DE CUNDINAMARCA – FONDECÚN..</t>
  </si>
  <si>
    <t>CRISTIAN YESID GOMEZ CASTRO</t>
  </si>
  <si>
    <t>https://community.secop.gov.co/Public/Tendering/ContractNoticePhases/View?PPI=CO1.PPI.38678940&amp;isFromPublicArea=True&amp;isModal=False</t>
  </si>
  <si>
    <t>2025-0285</t>
  </si>
  <si>
    <t>PRESTACIÓN DE SERVICIOS PROFESIONALES COMO COORDINADOR GENERAL DE PROYECTOS EN LA EJECUCIÓN DEL CONTRATO INTERADMINISTRATIVO N° ACODER-CDCTI-587-2024 (FONDECÚN 24-051) Y SUS DERIVADOS SUSCRITO ENTRE LA AGENCIA DE COMERCIALIZACIÓN Y COMPETITIVIDAD PARA EL DESARROLLO REGIONAL – ACODER Y EL FONDO DE DESARROLLO DE PROYECTOS DE CUNDINAMARCA – FONDECÚN.</t>
  </si>
  <si>
    <t>CESAR AUGUSTO VILLADA MOLANO</t>
  </si>
  <si>
    <t>18-47-101010142-0</t>
  </si>
  <si>
    <t>https://community.secop.gov.co/Public/Tendering/ContractNoticePhases/View?PPI=CO1.PPI.38681352&amp;isFromPublicArea=True&amp;isModal=False</t>
  </si>
  <si>
    <t>2025-0286</t>
  </si>
  <si>
    <t>PRESTACIÓN DE SERVICIOS PROFESIONALES COMO TRABAJADOR SOCIAL PARA EL COMPONENTE DE DIAGNÓSTICO SOCIO ECONÓMICO E INSTITUCIONAL EN EL MARCO DE LA EJECUCIÓN DEL CONTRATO INTERADMINISTRATIVO SM CTI-225-2024 – FONDECUN 24-042.</t>
  </si>
  <si>
    <t>14-47-101041053-0</t>
  </si>
  <si>
    <t>https://community.secop.gov.co/Public/Tendering/ContractNoticePhases/View?PPI=CO1.PPI.38686109&amp;isFromPublicArea=True&amp;isModal=False</t>
  </si>
  <si>
    <t>2025-0287</t>
  </si>
  <si>
    <t>360-47-994000045163-0</t>
  </si>
  <si>
    <t>https://community.secop.gov.co/Public/Tendering/ContractNoticePhases/View?PPI=CO1.PPI.38686126&amp;isFromPublicArea=True&amp;isModal=False</t>
  </si>
  <si>
    <t>2025-0288</t>
  </si>
  <si>
    <t>360-47-994000045166-0</t>
  </si>
  <si>
    <t>https://community.secop.gov.co/Public/Tendering/ContractNoticePhases/View?PPI=CO1.PPI.38686349&amp;isFromPublicArea=True&amp;isModal=False</t>
  </si>
  <si>
    <t>2025-0289</t>
  </si>
  <si>
    <t>MANTENIMIENTO PREVENTIVO INTEGRAL PARA EL SISTEMA DE
AIRE ACONDICIONADO Y VENTILACIÓN MECÁNICA PARA LA SEDE DE LA GERENCIA DEPARTAMENTAL COLEGIADA DE NORTE DE SANTANDER DE ACUERDO AL CONTRATO INTERADMINISTRATIVO 1075 DE 2022 (FONDECÚN 22-037) CELEBRADO ENTRE LA CONTRALORIA GENERAL DE LA REPÚBLICA Y EL FONDO DE PROYECTOS DE CUNDINAMARCA - FONDECUN.</t>
  </si>
  <si>
    <t>ELECTRICAL &amp; MECHANICAL CONTRACTORS GROUP S.A.S.</t>
  </si>
  <si>
    <t>900.318.660-2</t>
  </si>
  <si>
    <t>2069261-0 / 2069261-0</t>
  </si>
  <si>
    <t>https://community.secop.gov.co/Public/Tendering/ContractNoticePhases/View?PPI=CO1.PPI.38717261&amp;isFromPublicArea=True&amp;isModal=False</t>
  </si>
  <si>
    <t>2025-0290</t>
  </si>
  <si>
    <t>PRESTACIÓN DE SERVICIOS DE APOYO A LA GESTIÓN ADMINISTRATIVA EN EL MARCO DEL CONTRATO INTERADMINISTRATIVO N° ACIDC-CI-513-2024 (FONDECUN 24-037),Y SUS DERIVADOS. SUSCRITO ENTRE AGENCIA DE COMERCIALIZACIÓN E INNOVACIÓN PARA EL DESARROLLO DE CUNDINAMARCA Y EL FONDO DE DESARROLLO DE PROYECTOS DE CUNDINAMARCA –FONDECUN.</t>
  </si>
  <si>
    <t>BERNARDO ALBEIRO ROJAS CAMACHO</t>
  </si>
  <si>
    <t>360-47-994000045209-0</t>
  </si>
  <si>
    <t>https://community.secop.gov.co/Public/Tendering/ContractNoticePhases/View?PPI=CO1.PPI.38723377&amp;isFromPublicArea=True&amp;isModal=False</t>
  </si>
  <si>
    <t>2025-0291</t>
  </si>
  <si>
    <t>PRESTAR SERVICIOS PROFESIONALES COMO APOYO ADMINISTRATIVO EN EL MARCO DEL CONTRATO INTERADMINISTRATIVO SE-CD-CI-200-2025 (FONDECUN 25-010) SUSCRITO ENTRE EL DEPARTAMENTO DE CUNDINAMARCA – SECRETARÍA DE EDUCACIÓN Y EL FONDO DE DESARROLLO DE PROYECTOS DE CUNDINAMARCA – FONDECÚN.</t>
  </si>
  <si>
    <t>YADIRA FABIOLA GONZALEZ RODERO</t>
  </si>
  <si>
    <t>360-47-994000045244-0</t>
  </si>
  <si>
    <t>https://community.secop.gov.co/Public/Tendering/ContractNoticePhases/View?PPI=CO1.PPI.38724171&amp;isFromPublicArea=True&amp;isModal=False</t>
  </si>
  <si>
    <t>2025-0292</t>
  </si>
  <si>
    <t>CHIRLES CATHERINE CASTRO CUCALON</t>
  </si>
  <si>
    <t>360-47-994000045210-0</t>
  </si>
  <si>
    <t>https://community.secop.gov.co/Public/Tendering/ContractNoticePhases/View?PPI=CO1.PPI.38724210&amp;isFromPublicArea=True&amp;isModal=False</t>
  </si>
  <si>
    <t>2025-0293</t>
  </si>
  <si>
    <t>PRESTAR SERVICIOS DE APOYO A LA GESTION EN EL PROGRAMA DE EDUCACION INCLUSIVA LA ESCUELA ES PARA TODOS EN EL MARCO DEL CONTRATO INTERADMINISTRATIVO SE-CD-CI-200-2025 (FONDECUN 25-010) SUSCRITO ENTRE EL DEPARTAMENTO DE CUNDINAMARCA SECRETARÍA DE EDUCACIÓN Y EL FONDO DE DESARROLLO DE PROYECTOS DE CUNDINAMARCA – FONDECÚN.</t>
  </si>
  <si>
    <t>KELLY JOHANA YATE AGUDELO</t>
  </si>
  <si>
    <t>360-47-994000045283-0</t>
  </si>
  <si>
    <t>10 de abril de 2025</t>
  </si>
  <si>
    <t>https://community.secop.gov.co/Public/Tendering/ContractNoticePhases/View?PPI=CO1.PPI.38727895&amp;isFromPublicArea=True&amp;isModal=False</t>
  </si>
  <si>
    <t>2025-0294</t>
  </si>
  <si>
    <t>YIVI YECENIA TORRES RENGIFO</t>
  </si>
  <si>
    <t>360-47-994000045239-0</t>
  </si>
  <si>
    <t>https://community.secop.gov.co/Public/Tendering/ContractNoticePhases/View?PPI=CO1.PPI.38728824&amp;isFromPublicArea=True&amp;isModal=False</t>
  </si>
  <si>
    <t>CC-2025-004</t>
  </si>
  <si>
    <t>2025-0295</t>
  </si>
  <si>
    <t>24-049</t>
  </si>
  <si>
    <t>LLEVAR A CABO LA REVISIÓN Y ACTUALIZACIÓN DE LOS PLANES DE ORDENAMIENTO TERRITORIAL DE LOS MUNICIPIOS DE NIMAIMA Y PUERTO SALGAR DEL DEPARTAMENTO DE CUNDINAMARCA, EN EL MARCO DEL CONTRATO INTERADMINISTRATIVO No. SPIT-CDCTI-098-2024 (FONDECUN 24-049)</t>
  </si>
  <si>
    <t>UNIÓN TEMPORAL ORDENAMIENTO CUNDINAMARCA</t>
  </si>
  <si>
    <t>901.927.211-5</t>
  </si>
  <si>
    <t>30-45-101017904-1</t>
  </si>
  <si>
    <t>https://community.secop.gov.co/Public/Tendering/ContractNoticePhases/View?PPI=CO1.PPI.37504370&amp;isFromPublicArea=True&amp;isModal=False</t>
  </si>
  <si>
    <t>2025-0296</t>
  </si>
  <si>
    <t>PRESTACIÓN DE SERVICIOS DE APOYO A LA GESTIÓN ADMINISTRATIVA Y JURÍDICA EN EL MARCO DE LA EJECUCIÓN DEL CONTRATO INTERADMINISTRATIVOS SM–CTI-225-2024–FONDECUN 24-042</t>
  </si>
  <si>
    <t>360-47-994000045221-0</t>
  </si>
  <si>
    <t>https://community.secop.gov.co/Public/Tendering/ContractNoticePhases/View?PPI=CO1.PPI.38729455&amp;isFromPublicArea=True&amp;isModal=False</t>
  </si>
  <si>
    <t>2025-0297</t>
  </si>
  <si>
    <t>47-47-101003303_x000D_-0</t>
  </si>
  <si>
    <t>https://community.secop.gov.co/Public/Tendering/ContractNoticePhases/View?PPI=CO1.PPI.38729432&amp;isFromPublicArea=True&amp;isModal=False</t>
  </si>
  <si>
    <t>2025-0298</t>
  </si>
  <si>
    <t>PRESTACIÓN DE SERVICIOS PROFESIONALES COMO ABOGADO EN EL MARCO DEL CONTRATO INTERADMINISTRATIVO DCC.DGR.CTO-INTER-040-2024 (FONDECUN 24-010), SUSCRITO ENTRE LA DEFENSA CIVIL COLOMBIANA Y EL FONDO DE DESARROLLO DE PROYECTOS DE CUNDINAMARCA- FONDECÚN.</t>
  </si>
  <si>
    <t>DAVID FERNANDO SIERRA CAMPOS</t>
  </si>
  <si>
    <t>9 de junio de 2025</t>
  </si>
  <si>
    <t>20250437 /  20250438</t>
  </si>
  <si>
    <t>11-47-101032845-0</t>
  </si>
  <si>
    <t>https://community.secop.gov.co/Public/Tendering/ContractNoticePhases/View?PPI=CO1.PPI.38759545&amp;isFromPublicArea=True&amp;isModal=False</t>
  </si>
  <si>
    <t>2025-0299</t>
  </si>
  <si>
    <t>PRESTACIÓN DE SERVICIOS PROFESIONALES COMO SUPERVISOR EN EL MARCO DEL CONTRATO INTERADMINISTRATIVO DCC.DGR.CTO-INTER-040-2024 (FONDECUN 24-010), SUSCRITO ENTRE LA DEFENSA CIVIL COLOMBIANA Y EL FONDO DE DESARROLLO DE PROYECTOS DE CUNDINAMARCA - FONDECUN.</t>
  </si>
  <si>
    <t>20250439 / 20250440</t>
  </si>
  <si>
    <t>360-47-994000045267-0</t>
  </si>
  <si>
    <t>https://community.secop.gov.co/Public/Tendering/ContractNoticePhases/View?PPI=CO1.PPI.38756490&amp;isFromPublicArea=True&amp;isModal=False</t>
  </si>
  <si>
    <t>2025-0300</t>
  </si>
  <si>
    <t>PRESTACIÓN DE SERVICIOS LOGÍSTICOS PARA LA ADQUISICIÓN Y ENTREGA DE ELEMENTOS (MECANISMOS GENERADORES DE INGRESOS PRESENTADOS EN VIRTUD DE LA CONVOCATORIA NO. 001-2024) EN EL MARCO DE LA ESTRATEGIA DE AUTONOMÍA ECONÓMICA DE LAS MUJERES DE CUNDINAMARCA – COMPONENTE ICPES, EN DESARROLLO DEL CONTRATO INTERADMINISTRATIVO NO. SECRETARIA DE LA MUJER SM-CTI-225-2024 - FONDECUN (24-042).</t>
  </si>
  <si>
    <t>UKANSUKA CONSULTORES S.A.S.</t>
  </si>
  <si>
    <t>901.004.621-0</t>
  </si>
  <si>
    <t>15 de abril de 2025</t>
  </si>
  <si>
    <t>14 de junio de 2025</t>
  </si>
  <si>
    <t>360-47-994000010678-0 / 360-47-994000045268-0</t>
  </si>
  <si>
    <t>https://community.secop.gov.co/Public/Tendering/ContractNoticePhases/View?PPI=CO1.PPI.38757922&amp;isFromPublicArea=True&amp;isModal=False</t>
  </si>
  <si>
    <t>2025-0301</t>
  </si>
  <si>
    <t>REALIZAR EL MANTENIMIENTO PREVENTIVO, CORRECTIVO, MEJORAS, REPARACIONES Y ADECUACIONES LOCATIVAS DE LAS CASAS SOCIALES DE LA MUJER O ESPACIOS ASIGNADOS PARA LAS MUJERES EN DIFERENTES MUNICIPIOS DEL DEPARTAMENTO DE CUNDINAMARCA, BAJO LA MODALIDAD DE MONTO AGOTABLE A PRECIOS UNITARIOS FIJOS, EN EL DESARROLLO DEL CONTRATO INTERADMINISTRATIVO No. SM-CTI-225-2024 -FONDECUN (24-042)</t>
  </si>
  <si>
    <t>PROYECTOS Y CONSTRUCCIONES A Y L S.A.S.</t>
  </si>
  <si>
    <t>830.136.037-8</t>
  </si>
  <si>
    <t>33-40-101084803-0</t>
  </si>
  <si>
    <t>https://community.secop.gov.co/Public/Tendering/ContractNoticePhases/View?PPI=CO1.PPI.38759576&amp;isFromPublicArea=True&amp;isModal=False</t>
  </si>
  <si>
    <t>2025-0302</t>
  </si>
  <si>
    <t>PRESTACIÓN DE SERVICIOS DE APOYO ADMINISTRATIVO EN EL MARCO DEL CONTRATO INTERADMINISTRATIVO SSCDCTI-1380-2024 (FONDECÚN 24-045) SUSCRITO ENTRE EL DEPARTAMENTO DE CUNDINAMARCA - SECRETARÍA DE SALUD Y EL FONDO DE DESARROLLO DE PROYECTOS DE CUNDINAMARCA FONDECÚN.</t>
  </si>
  <si>
    <t>BRAYAN MAURICIO BOLIVAR ROJAS</t>
  </si>
  <si>
    <t>560-47-994000188939-0</t>
  </si>
  <si>
    <t>https://community.secop.gov.co/Public/Tendering/ContractNoticePhases/View?PPI=CO1.PPI.38760602&amp;isFromPublicArea=True&amp;isModal=False</t>
  </si>
  <si>
    <t>2025-0303</t>
  </si>
  <si>
    <t>PRESTACIÓN DE SERVICIOS DE APOYO A LA GESTIÓN OPERATIVA
Y DOCUMENTAL EN EL MARCO DE LA EJECUCIÓN DEL CONTRATO INTERADMINISTRATIVO SM – CTI225-2024 – FONDECUN 24-042.</t>
  </si>
  <si>
    <t>360-47-994000045337-0</t>
  </si>
  <si>
    <t>https://community.secop.gov.co/Public/Tendering/ContractNoticePhases/View?PPI=CO1.PPI.38789852&amp;isFromPublicArea=True&amp;isModal=False</t>
  </si>
  <si>
    <t>2025-0304</t>
  </si>
  <si>
    <t xml:space="preserve"> 24-042</t>
  </si>
  <si>
    <t>360-47-994000045358-0</t>
  </si>
  <si>
    <t>https://community.secop.gov.co/Public/Tendering/ContractNoticePhases/View?PPI=CO1.PPI.38790781&amp;isFromPublicArea=True&amp;isModal=False</t>
  </si>
  <si>
    <t>2025-0305</t>
  </si>
  <si>
    <t xml:space="preserve"> 24-037</t>
  </si>
  <si>
    <t>PRESTACIÓN DE SERVICIOS DE APOYO LOGISTICO EN EL MARCO DEL CONTRATO INTERADMINISTRATIVO N° ACIDC-CI513-2024 (FONDECUN 24-037), Y SUS DERIVADOS SUSCRITO ENTRE AGENCIA DE COMERCIALIZACIÓN E INNOVACIÓN PARA EL DESARROLLO DE
CUNDINAMARCA Y EL FONDO DE DESARROLLO DE PROYECTOS DE CUNDINAMARCA –FONDECUN.</t>
  </si>
  <si>
    <t>JULIAN DAVID RUIZ MALAVER</t>
  </si>
  <si>
    <t>21-47-101047329-0</t>
  </si>
  <si>
    <t>https://community.secop.gov.co/Public/Tendering/ContractNoticePhases/View?PPI=CO1.PPI.38845659&amp;isFromPublicArea=True&amp;isModal=False</t>
  </si>
  <si>
    <t>2025-0306</t>
  </si>
  <si>
    <t>PRESTACIÓN DE SERVICIOS DE APOYO LOGISTICO EN EL MARCO DEL CONTRATO INTERADMINISTRATIVO N° ACIDC-CI513-2024 (FONDECUN 24-037), Y SUS DERIVADOS SUSCRITO ENTRE AGENCIA DE COMERCIALIZACIÓN E INNOVACIÓN PARA EL DESARROLLO DE CUNDINAMARCA Y EL FONDO DE DESARROLLO DE PROYECTOS DE CUNDINAMARCA –FONDECUN.</t>
  </si>
  <si>
    <t>YEISON ARLEY CALVO SALINAS</t>
  </si>
  <si>
    <t>18-47-101010226-0</t>
  </si>
  <si>
    <t>https://community.secop.gov.co/Public/Tendering/ContractNoticePhases/View?PPI=CO1.PPI.38847060&amp;isFromPublicArea=True&amp;isModal=False</t>
  </si>
  <si>
    <t>2025-0307</t>
  </si>
  <si>
    <t>JHON ANDERSON ESCOBAR TORRALVO</t>
  </si>
  <si>
    <t>18-47-101010225-0</t>
  </si>
  <si>
    <t>https://community.secop.gov.co/Public/Tendering/ContractNoticePhases/View?PPI=CO1.PPI.38844135&amp;isFromPublicArea=True&amp;isModal=False</t>
  </si>
  <si>
    <t>2025-0308</t>
  </si>
  <si>
    <t>PRESTACIÓN DE SERVICIOS PROFESIONALES EN EL MARCO DEL CONTRATO INTERADMINISTRATIVO SS-CDCTI-1380-2024 (FONDECÚN 24-045) SUSCRITO ENTRE EL DEPARTAMENTO DE CUNDINAMARCA-SECRETARÍA DE SALUD Y EL FONDO DE DESARROLLO DE PROYECTOS DE CUNDINAMARCA FONDECÚN.</t>
  </si>
  <si>
    <t>CLAUDIA LILIAN MOYA NAVAS</t>
  </si>
  <si>
    <t>21 de abril de 2025</t>
  </si>
  <si>
    <t>20 de julio de 2025</t>
  </si>
  <si>
    <t>33-45-101135918-0</t>
  </si>
  <si>
    <t>https://www.secop.gov.co/CO1ContractsManagement/Tendering/ProcurementContractEdit/Update?ProfileName=CCE-11-Procedimiento_Publicidad&amp;PPI=CO1.PPI.38851092&amp;DocUniqueName=ContratoDeCompra&amp;DocTypeName=NextWay.Entities.Marketplace.Tendering.ProcurementContract&amp;ProfileVersion=12&amp;DocUniqueIdentifier=CO1.PCCNTR.7786019</t>
  </si>
  <si>
    <t>2025-0309</t>
  </si>
  <si>
    <t>PRESTACIÓN DE SERVICIOS PROFESIONALES PARA APOYAR LA SUPERVISIÓN DE CONTRATOS DERIVADOS Y ACTIVIDADES ADMINISTRATIVAS Y DE SEGUIMIENTO, EN EL MARCO DE LA EJECUCIÓN DEL CONTRATO INTERADMINISTRATIVO SM–CTI-225-2024–FONDECUN 24-042.</t>
  </si>
  <si>
    <t>47-47-101003320-0</t>
  </si>
  <si>
    <t>https://community.secop.gov.co/Public/Tendering/ContractNoticePhases/View?PPI=CO1.PPI.38853238&amp;isFromPublicArea=True&amp;isModal=False</t>
  </si>
  <si>
    <t>2025-0310</t>
  </si>
  <si>
    <t>14 de abril de 2025</t>
  </si>
  <si>
    <t>ASOCIACION GANADERA Y AGROINDUSTRIAL DE LA VEREDA APOSENTOS LA LAJA (DONA LECHE)</t>
  </si>
  <si>
    <t>832.006.801-9</t>
  </si>
  <si>
    <t>https://community.secop.gov.co/Public/Tendering/ContractNoticePhases/View?PPI=CO1.PPI.38974820&amp;isFromPublicArea=True&amp;isModal=False</t>
  </si>
  <si>
    <t>2025-0311</t>
  </si>
  <si>
    <t>ASOCIACIÓN DE PRODUCTORES TRANSFORMADORES Y COMERCIALIZADORES DE LECHE Y CARNE DEL SUMAPAZ ASOMUISCA</t>
  </si>
  <si>
    <t>900.545.183-3</t>
  </si>
  <si>
    <t>https://community.secop.gov.co/Public/Tendering/ContractNoticePhases/View?PPI=CO1.PPI.38976720&amp;isFromPublicArea=True&amp;isModal=False</t>
  </si>
  <si>
    <t>2025-0312</t>
  </si>
  <si>
    <t>25-011</t>
  </si>
  <si>
    <t>PRESTACIÓN DE SERVICIOS PROFESIONALES COMO COORDINADOR DE PROYECTO EN EL MARCO DE LA EJECUCIÓN DEL CONTRATO INTERADMINISTRATIVO No. 25-056 (FONDECÚN 25-011), SUSCRITO ENTRE LA CORPORACION SOCIAL DE CUNDINAMARCA Y EL FONDO DE DESARROLLO DE PROYECTOS DE CUNDINAMARCA – FONDECÚN.</t>
  </si>
  <si>
    <t>SANDRA MILENA CORREALES ORTIZ</t>
  </si>
  <si>
    <t>560-47-994000189089-0</t>
  </si>
  <si>
    <t>https://community.secop.gov.co/Public/Tendering/ContractNoticePhases/View?PPI=CO1.PPI.38887727&amp;isFromPublicArea=True&amp;isModal=False</t>
  </si>
  <si>
    <t>ARL 14/12/2025 FALTA TIEMPO DE COBERTURA</t>
  </si>
  <si>
    <t>2025-0313</t>
  </si>
  <si>
    <t>HENRY SANTIAGO QUENGUAN ORTIZ</t>
  </si>
  <si>
    <t>https://community.secop.gov.co/Public/Tendering/ContractNoticePhases/View?PPI=CO1.PPI.38888820&amp;isFromPublicArea=True&amp;isModal=False</t>
  </si>
  <si>
    <t>2025-0314</t>
  </si>
  <si>
    <t>PRESTACIÓN DE SERVICIOS PROFESIONALES COMO COORDINADOR DE CAMPO EN EL MARCO DEL CONTRATO INTERADMINISTRATIVO No. ACODER-CDCTI-587-2024 (FONDECÚN 24-051) Y SUS DERIVADOS SUSCRITO ENTRE AGENCIA DE COMERCIALIZACIÓN Y COMPETITIVIDAD PARA EL DESARROLLO REGIONAL - ACODER Y EL FONDO DE DESARROLLO DE PROYECTOS DE CUNDINAMARCA – FONDECUN.</t>
  </si>
  <si>
    <t>ADRIANA PAHOLA AGUIRRE NEIRA</t>
  </si>
  <si>
    <t>14 de julio de 2025</t>
  </si>
  <si>
    <t>18-47-101010238-0</t>
  </si>
  <si>
    <t>https://community.secop.gov.co/Public/Tendering/ContractNoticePhases/View?PPI=CO1.PPI.38901557&amp;isFromPublicArea=True&amp;isModal=False</t>
  </si>
  <si>
    <t>2025-0315</t>
  </si>
  <si>
    <t>PRESTACIÓN DE SERVICIOS PROFESIONALES EN ÁREAS RELACIONADAS CON LAS CIENCIAS AGRARIAS, AMBIENTALES, AGROPECUARIAS Y/O AFINES, EN EL MARCO DEL CONTRATO INTERADMINISTRATIVO No. ACODER-CDCTI-587-2024 (FONDECÚN 24-051) Y SUS DERIVADOS SUSCRITO ENTRE AGENCIA DE COMERCIALIZACIÓN Y COMPETITIVIDAD PARA EL DESARROLLO REGIONAL - ACODER Y EL FONDO DE DESARROLLO DE PROYECTOS DE CUNDINAMARCA
– FONDECUN.</t>
  </si>
  <si>
    <t>FABIAN ENRIQUE MENESES RIAÑO</t>
  </si>
  <si>
    <t>18-47-101010240-0</t>
  </si>
  <si>
    <t>https://community.secop.gov.co/Public/Tendering/ContractNoticePhases/View?PPI=CO1.PPI.38905421&amp;isFromPublicArea=True&amp;isModal=False</t>
  </si>
  <si>
    <t>ARL 28/12/2025 FALTA TIEMPO DE COBERTURA</t>
  </si>
  <si>
    <t>2025-0316</t>
  </si>
  <si>
    <t>PRESTAR SERVICIOS PROFESIONALES PARA EL PROYECTO DEL GRUPO ESPECIAL PARA LA PROMOCIÓN DE LA CULTURA CONTRA LA ILEGALIDAD – GEPCI EN EL MARCO DEL CONTRATO INTERADMINISTRATIVO SH-CD-CI-196-2025 SUSCRITO ENTRE EL DEPARTAMENTO DE CUNDINAMARCA – SECRETARÍA HACIENDA Y EL FONDO DE DESARROLLO DE PROYECTOS DE CUNDINAMARCA – FONDECÚN</t>
  </si>
  <si>
    <t>ANDRES RICARDO FIERRO CORREA</t>
  </si>
  <si>
    <t>16 de febrero</t>
  </si>
  <si>
    <t>https://community.secop.gov.co/Public/Tendering/ContractNoticePhases/View?PPI=CO1.PPI.38900504&amp;isFromPublicArea=True&amp;isModal=False</t>
  </si>
  <si>
    <t>2025-0317</t>
  </si>
  <si>
    <t>PRESTACIÓN DE SERVICIOS PROFESIONALES COMO COORDINADOR DE
CAMPO EN EL MARCO DEL CONTRATO INTERADMINISTRATIVO No. ACODER-CDCTI-587-2024 (FONDECÚN 24-051) Y SUS DERIVADOS SUSCRITO ENTRE AGENCIA DE COMERCIALIZACIÓN Y COMPETITIVIDAD PARA
EL DESARROLLO REGIONAL - ACODER Y EL FONDO DE DESARROLLO DE PROYECTOS DE CUNDINAMARCA – FONDECUN.</t>
  </si>
  <si>
    <t>DIANA CAROLINA MARTINEZ QUIROGA</t>
  </si>
  <si>
    <t>18-47-101010244-0</t>
  </si>
  <si>
    <t xml:space="preserve">https://community.secop.gov.co/Public/Tendering/ContractNoticePhases/View?PPI=CO1.PPI.38910404&amp;isFromPublicArea=True&amp;isModal=False
</t>
  </si>
  <si>
    <t>2025-0318</t>
  </si>
  <si>
    <t>PRESTACIÓN DE SERVICIOS APOYO A LA GESTIÓN EN EL MARCO DE LA
EJECUCIÓN DEL CONTRATO INTERADMINISTRATIVO Nº ACODER-CDCTI-587-2024 (FONDECÚN 24-051) Y SUS DERIVADOS SUSCRITO ENTRE AGENCIA DE COMERCIALIZACIÓN Y DE COMPETIVIDAD PARA EL
DESAROLLO REGIONAL-ACODER Y EL FONDO DE DESARROLLO DE PROYECTOS DE CUNDINAMARCA – FONDECUN.</t>
  </si>
  <si>
    <t>18-47-101010245-0</t>
  </si>
  <si>
    <t>https://community.secop.gov.co/Public/Tendering/ContractNoticePhases/View?PPI=CO1.PPI.38909336&amp;isFromPublicArea=True&amp;isModal=False</t>
  </si>
  <si>
    <t>2025-0319</t>
  </si>
  <si>
    <t>PRESTACIÓN DE SERVICIOS DE APOYO TÉCNICO PARA LA DIGITALIZACIÓN Y SUMINISTRO DE INSUMOS DE DISEÑOS GEOMÉTRICOS DE VÍAS Y CALLEJONES, ASÍ COMO PARA DISEÑO DE SEÑALIZACIÓN VIAL, EN EL MARCO DE LA EJECUCIÓN DEL CONTRATO INTERADMINISTRATIVO NO. CI202401411 FONDECÚN 24-054, SUSCRITO ENTRE EL MUNICIPIO DE FUNZA Y EL FONDO DE DESARROLLO DE PROYECTOS DE CUNDINAMARCA – FONDECÚN.</t>
  </si>
  <si>
    <t>SENDA INGENIERIA S.A.S.</t>
  </si>
  <si>
    <t>900.279.153-1</t>
  </si>
  <si>
    <t>21-45-101480612-0 / 21-40-101253582-0</t>
  </si>
  <si>
    <t>https://community.secop.gov.co/Public/Tendering/ContractNoticePhases/View?PPI=CO1.PPI.38904165&amp;isFromPublicArea=True&amp;isModal=False</t>
  </si>
  <si>
    <t>2025-0320</t>
  </si>
  <si>
    <t>PRESTACIÓN DE SERVICIOS PROFESIONALES COMO APOYO A LA SUPERVISIÓN DE CONTRATOS EN PROCESO DE LIQUIDACIÓN SUSCRITOS POR EL FONDO DE DESARROLLO DE PROYECTOS DE CUNDINAMARCA.</t>
  </si>
  <si>
    <t>560-47-994000189108-0</t>
  </si>
  <si>
    <t>https://community.secop.gov.co/Public/Tendering/ContractNoticePhases/View?PPI=CO1.PPI.38906355&amp;isFromPublicArea=True&amp;isModal=False</t>
  </si>
  <si>
    <t>ARL 11/09/2025 FALTA TIEMPO DE COBERTURA</t>
  </si>
  <si>
    <t>2025-0321</t>
  </si>
  <si>
    <t>25-013</t>
  </si>
  <si>
    <t>PRESTAR SERVICIOS PROFESIONALES PARA LA GESTIÓN ADMINISTRATIVA EN LA IMPLEMENTACIÓN DEL PROYECTO DE MEJORAMIENTO DE LA CALIDAD EDUCATIVA EN EL MARCO DEL CONTRATO INTERADMINISTRATIVO No. SE-CD-CI-189-2025 (FONDECUN 25-013), SUSCRITO ENTRE LA SECRETARÍA DE EDUCACIÓN DE CUNDINAMARCA Y EL FONDO DE DESARROLLO DE PROYECTOS DE CUNDINAMARCA – FONDECÚN.</t>
  </si>
  <si>
    <t>560-47-994000189110-0</t>
  </si>
  <si>
    <t>https://community.secop.gov.co/Public/Tendering/ContractNoticePhases/View?PPI=CO1.PPI.38907948&amp;isFromPublicArea=True&amp;isModal=False</t>
  </si>
  <si>
    <t>2025-0322</t>
  </si>
  <si>
    <t>PRESTACIÓN DE SERVICIOS PROFESIONALES COMO SUPERVISOR DEL PROYECTO EN EL MARCO DE LA EJECUCIÓN DEL CONTRATO INTERADMINISTRATIVO No. ACODER-
CDCTI-587-2024 (FONDECÚN 24-051) Y SUS DERIVADOS SUSCRITO ENTRE LA AGENCIA DE
COMERCIALIZACIÓN Y COMPETITIVIDAD PARA EL DESARROLLO REGIONAL – ACODEER Y EL FONDO DE
DESARROLLO DE PROYECTOS DE CUNDINAMARCA – FONDECÚN.</t>
  </si>
  <si>
    <t>KARLA MARCELA RAMIREZ CAVIEDES</t>
  </si>
  <si>
    <t>18-47-101010246-0</t>
  </si>
  <si>
    <t>https://community.secop.gov.co/Public/Tendering/ContractNoticePhases/View?PPI=CO1.PPI.38908698&amp;isFromPublicArea=True&amp;isModal=False</t>
  </si>
  <si>
    <t>2025-0323</t>
  </si>
  <si>
    <t>PRESTACIÓN DE SERVICIOS DE APOYO TÉCNICO PARA LA EXPLORACIÓN Y DIMENSIONAMIENTO DE ESTRUCTURAS DE PAVIMENTO PARA VÍAS Y CALLEJONES EN EL MARCO DE LA EJECUCIÓN DEL CONTRATO INTERADMINISTRATIVO NO. CI202401411 FONDECÚN 24-054, SUSCRITO ENTRE EL MUNICIPIO DE FUNZA Y EL FONDO DE DESARROLLO DE PROYECTOS DE CUNDINAMARCA – FONDECÚN.</t>
  </si>
  <si>
    <t>JER INGENIERIA S.A.S.</t>
  </si>
  <si>
    <t>901.840.042-1</t>
  </si>
  <si>
    <t>21-45-101481404-0 / 21-40-101254053-0</t>
  </si>
  <si>
    <t>https://community.secop.gov.co/Public/Tendering/ContractNoticePhases/View?PPI=CO1.PPI.38907993&amp;isFromPublicArea=True&amp;isModal=False</t>
  </si>
  <si>
    <t>2025-0324</t>
  </si>
  <si>
    <t>ASOCIACION GANADERA Y AGROINDUSTRIAL DE PRODUCTORES AGROPECUARIOS DE SAN JOSE (ASOAGROSANJOSE)</t>
  </si>
  <si>
    <t>900.635.383-6</t>
  </si>
  <si>
    <t>31 de julio de 2025</t>
  </si>
  <si>
    <t>https://community.secop.gov.co/Public/Tendering/ContractNoticePhases/View?PPI=CO1.PPI.38978786&amp;isFromPublicArea=True&amp;isModal=False</t>
  </si>
  <si>
    <t>2025-0325</t>
  </si>
  <si>
    <t>PRESTACIÓN DE SERVICIOS PARA EL ALQUILER Y OPERACIÓN DE DRONES PARA EL MONITOREO DE TRÁFICO VEHICULAR Y TRANSMISIÓN PARA LA PREVENCIÓN DE ACCIONES RIESGOSAS EN LAS VÍAS DEL DEPARTAMENTO DE CUNDINAMARCA, EN EL MARCO DE LA EJECUCIÓN DEL CONTRATO INTERADMINISTRATIVO NO. STM-CDCVI-271-2024 (FONDECUN 24-036) SUSCRITO ENTRE EL DEPARTAMENTO DE CUNDINAMARCA – SECRETARÍA DE TRANSPORTE Y MOVILIDAD CONTEMPORÁNEA Y EL FONDO DE DESARROLLO DE PROYECTOS DE CUNDINAMARCA - FONDECÚN.</t>
  </si>
  <si>
    <t>CORPORACIÓN EDUCATIVA INDOAMERICANA S.A.S</t>
  </si>
  <si>
    <t>800 .022 .076-6,</t>
  </si>
  <si>
    <t>18-40-101077796-0 / 18-45-101181263-0</t>
  </si>
  <si>
    <t>https://community.secop.gov.co/Public/Tendering/ContractNoticePhases/View?PPI=CO1.PPI.38920645&amp;isFromPublicArea=True&amp;isModal=False</t>
  </si>
  <si>
    <t>2025-0326</t>
  </si>
  <si>
    <t>PRESTACIÓN DE SERVICIOS PROFESIONALES EN ÁREAS
RELACIONADAS CON LAS CIENCIAS AGRARIAS, AMBIENTALES, AGROPECUARIAS Y/O AFINES, EN EL MARCO DEL CONTRATO INTERADMINISTRATIVO No. ACODER-CDCTI-587-2024 (FONDECÚN 24-
051) Y SUS DERIVADOS SUSCRITO ENTRE AGENCIA DE  COMERCIALIZACIÓN Y COMPETITIVIDAD PARA EL DESARROLLO REGIONAL - ACODER Y EL FONDO DE DESARROLLO DE PROYECTOS DE
CUNDINAMARCA – FONDECUN.</t>
  </si>
  <si>
    <t>ANDERSON YECID DUEÑAS GUASCA</t>
  </si>
  <si>
    <t>18-47-101010256-0</t>
  </si>
  <si>
    <t>https://community.secop.gov.co/Public/Tendering/ContractNoticePhases/View?PPI=CO1.PPI.38949689&amp;isFromPublicArea=True&amp;isModal=False</t>
  </si>
  <si>
    <t>2025-0327</t>
  </si>
  <si>
    <t>PRESTACIÓN DE SERVICIOS PROFESIONALES COMO PROFESIONAL DE SEGUIMIENTO EN ÁREAS ADMINISTRATIVAS EN EL MARCO DEL CONTRATO INTERADMINISTRATIVO N° ACODER-CDCTI-587-2024 (FONDECÚN 24-051) Y SUS DERIVADOS SUSCRITO ENTRE LA AGENCIA DE COMERCIALIZACIÓN Y COMPETITIVIDAD PARA EL DESARROLLO REGIONAL – ACODER Y EL FONDO DE DESARROLLO DE PROYECTOS DE CUNDINAMARCA – FONDECÚN.</t>
  </si>
  <si>
    <t>YENI CONSTANZA CIPRIAN ABRIL</t>
  </si>
  <si>
    <t>18-47-101010262-0</t>
  </si>
  <si>
    <t>https://community.secop.gov.co/Public/Tendering/ContractNoticePhases/View?PPI=CO1.PPI.38965356&amp;isFromPublicArea=True&amp;isModal=False</t>
  </si>
  <si>
    <t>2025-0328</t>
  </si>
  <si>
    <t>ANA CAROLINA OROZCO CORREA</t>
  </si>
  <si>
    <t>62-45-101027059-2</t>
  </si>
  <si>
    <t xml:space="preserve">https://community.secop.gov.co/Public/Tendering/ContractNoticePhases/View?PPI=CO1.PPI.39014136&amp;isFromPublicArea=True&amp;isModal=False
</t>
  </si>
  <si>
    <t>2025-0329</t>
  </si>
  <si>
    <t>PRESTACIÓN DE SERVICIOS PROFESIONALES PARA EL SEGUIMIENTO DE ACTIVIDADES COMERCIALES DESARROLLADAS POR LOS ALIADOS COMERCIALES EN EL MARCO DEL CONTRATO INTERADMINISTRATIVO N° ACODER-CDCTI-587-2024 (FONDECÚN 24-051) Y SUS DERIVADOS SUSCRITO ENTRE LA AGENCIA DE COMERCIALIZACIÓN Y DE COMPETITIVIDAD PARA EL DESARROLLO REGIONAL- ACODER Y EL FONDO DE DESARROLLO DE PROYECTOS DE CUNDINAMARCA – FONDECÚN.</t>
  </si>
  <si>
    <t>JENNY VIVIANA DEL RIO RAMOS</t>
  </si>
  <si>
    <t>18-47-101010267-0</t>
  </si>
  <si>
    <t>https://community.secop.gov.co/Public/Tendering/ContractNoticePhases/View?PPI=CO1.PPI.38965007&amp;isFromPublicArea=True&amp;isModal=False</t>
  </si>
  <si>
    <t>2025-0330</t>
  </si>
  <si>
    <t>PRESTACIÓN DE SERVICIOS PROFESIONALES EN ÁREAS RELACIONADAS CON LAS CIENCIAS AGRARIAS, AMBIENTALES, AGROPECUARIAS Y/O AFINES, EN EL MARCO DEL CONTRATO INTERADMINISTRATIVO No. ACODER-CDCTI-587-2024 (FONDECÚN 24-051) Y SUS DERIVADOS SUSCRITO ENTRE AGENCIA DE COMERCIALIZACIÓN Y COMPETITIVIDAD PARA EL DESARROLLO REGIONAL - ACODER Y EL FONDO DE DESARROLLO DE PROYECTOS DE CUNDINAMARCA – FONDECUN.</t>
  </si>
  <si>
    <t>VICTOR EDUARDO FORIGUA HINCAPIE</t>
  </si>
  <si>
    <t>18-47-101010268-0</t>
  </si>
  <si>
    <t xml:space="preserve">https://community.secop.gov.co/Public/Tendering/ContractNoticePhases/View?PPI=CO1.PPI.38966171&amp;isFromPublicArea=True&amp;isModal=False
</t>
  </si>
  <si>
    <t>2025-0331</t>
  </si>
  <si>
    <t>CAMILO ANDRÉS ORTIZ FERNÁNDEZ</t>
  </si>
  <si>
    <t>18-47-101010269-0</t>
  </si>
  <si>
    <t>https://community.secop.gov.co/Public/Tendering/ContractNoticePhases/View?PPI=CO1.PPI.38965975&amp;isFromPublicArea=True&amp;isModal=False</t>
  </si>
  <si>
    <t>IPMC-003-2025</t>
  </si>
  <si>
    <t>2025-0332</t>
  </si>
  <si>
    <t>SUMINISTRO DE TIQUETES AÉREOS NACIONALES PARA EL FONDO DE DESARROLLO DE PROYECTOS DE CUNDINAMARCA-FONDECÚN</t>
  </si>
  <si>
    <t>MAGIN COMUNICACIONES SAS</t>
  </si>
  <si>
    <t>830.042.365-4</t>
  </si>
  <si>
    <t>17-46-101051932-0 / 17-54-101001859-0</t>
  </si>
  <si>
    <t>https://community.secop.gov.co/Public/Tendering/ContractNoticePhases/View?PPI=CO1.PPI.38724870&amp;isFromPublicArea=True&amp;isModal=False</t>
  </si>
  <si>
    <t>2025-0333</t>
  </si>
  <si>
    <t>YAMIL JOSE MERCADO QUIROZ</t>
  </si>
  <si>
    <t>NB-100380561-0</t>
  </si>
  <si>
    <t>https://community.secop.gov.co/Public/Tendering/ContractNoticePhases/View?PPI=CO1.PPI.38993011&amp;isFromPublicArea=True&amp;isModal=False</t>
  </si>
  <si>
    <t>2025-0334</t>
  </si>
  <si>
    <t>FREDERICK JEFFERSON DAMIAN ALONSO VILLARRAGA</t>
  </si>
  <si>
    <t>360-47-994000045691-0</t>
  </si>
  <si>
    <t>https://community.secop.gov.co/Public/Tendering/ContractNoticePhases/View?PPI=CO1.PPI.39006540&amp;isFromPublicArea=True&amp;isModal=False</t>
  </si>
  <si>
    <t>2025-0335</t>
  </si>
  <si>
    <t>PRESTACIÓN DE SERVICIOS PROFESIONALES COMO INGENIERO AUXILIAR EN EL MARCO DE LA EJECUCIÓN DEL CONTRATO INTERADMINISTRATIVO NO. CI202401411 (FONDECÚN 24-054), SUSCRITO ENTRE EL MUNICIPIO DE FUNZA Y EL FONDO DE DESARROLLO DE PROYECTOS DE CUNDINAMARCA – FONDECÚN</t>
  </si>
  <si>
    <t>PEDRO JULIAN TORRES NIÑO</t>
  </si>
  <si>
    <t>11-47-101033249-0</t>
  </si>
  <si>
    <t>https://community.secop.gov.co/Public/Tendering/ContractNoticePhases/View?PPI=CO1.PPI.39018955&amp;isFromPublicArea=True&amp;isModal=False</t>
  </si>
  <si>
    <t>2025-0336</t>
  </si>
  <si>
    <t>PRESTACIÓN DE SERVICIOS PROFESIONALES COMO ESPECIALISTA EN COSTOS PRESUPUESTOS Y PROGRAMACIÓN, EN EL MARCO DE LA EJECUCIÓN DEL CONTRATO INTERADMINISTRATIVO NO. CI202401411 FONDECÚN 24-054, SUSCRITO ENTRE EL MUNICIPIO DE FUNZA Y EL FONDO DE DESARROLLO DE PROYECTOS DE CUNDINAMARCA – FONDECÚN</t>
  </si>
  <si>
    <t>560-47-994000189323-0</t>
  </si>
  <si>
    <t>https://community.secop.gov.co/Public/Tendering/ContractNoticePhases/View?PPI=CO1.PPI.39015141&amp;isFromPublicArea=True&amp;isModal=False</t>
  </si>
  <si>
    <t>2025-0337</t>
  </si>
  <si>
    <t>PRESTAR SERVICIOS DE CAPACITACIÓN A LOS DOCENTES, ORIENTADORES Y/O DIRECTIVOS QUE INTEGRAN LOS COMITÉS DE CONVIVENCIA DE LAS INSTITUCIONES EDUCATIVAS DE LOS MUNICIPIOS NO CERTIFICADOS DEL DEPARTAMENTO DE CUNDINAMARCA, EN LA ACTUALIZACIÓN DE LA LEY DE CONVIVENCIA ESCOLAR Y SUS IMPLICACIONES EN EL ENTORNO EDUCATIVO, EN EL MARCO DEL CONTRATO INTERADMINISTRATIVO NO. SE-CDCI-189-2025 (FONDECÚN 25-013), SUSCRITO ENTRE LA SECRETARÍA DE EDUCACIÓN DE CUNDINAMARCA Y EL FONDO DE DESARROLLO DE PROYECTOS DE CUNDINAMARCA – FONDECÚN.</t>
  </si>
  <si>
    <t>360-47-994000045700-0</t>
  </si>
  <si>
    <t>https://community.secop.gov.co/Public/Tendering/ContractNoticePhases/View?PPI=CO1.PPI.39017043&amp;isFromPublicArea=True&amp;isModal=False</t>
  </si>
  <si>
    <t>2025-0338</t>
  </si>
  <si>
    <t>KATERINE VILLA MERCADO</t>
  </si>
  <si>
    <t>14-47-101041431-0</t>
  </si>
  <si>
    <t>https://community.secop.gov.co/Public/Tendering/ContractNoticePhases/View?PPI=CO1.PPI.39020015&amp;isFromPublicArea=True&amp;isModal=False</t>
  </si>
  <si>
    <t>2025-0339</t>
  </si>
  <si>
    <t>PRESTAR SERVICIOS PROFESIONALES PARA COORDINAR, PLANIFICAR, PROGRAMAR Y MONITOREAR LAS ACTIVIDADES DE IMPLEMENTACIÓN DE LOS COMPONENTES DEL PROYECTO DE MEJORAMIENTO DE LA CALIDAD EDUCATIVA EN CADA UNA DE LAS INSTITUCIONES EDUCATIVAS FOCALIZADAS, EN EL MARCO DEL CONTRATO INTERADMINISTRATIVO SE-CDCI-189-2025 (FONDECÚN 25-013), SUSCRITO ENTRE LA SECRETARÍA DE EDUCACIÓN DE CUNDINAMARCA Y EL FONDO
DE DESARROLLO DE PROYECTOS DE CUNDINAMARCA – FONDECÚN</t>
  </si>
  <si>
    <t>JUAN CAMILO DUQUE ORTEGA</t>
  </si>
  <si>
    <t>360-47-994000045719-0</t>
  </si>
  <si>
    <t>https://community.secop.gov.co/Public/Tendering/ContractNoticePhases/View?PPI=CO1.PPI.39030750&amp;isFromPublicArea=True&amp;isModal=False</t>
  </si>
  <si>
    <t>2025-0340</t>
  </si>
  <si>
    <t>PRESTAR SERVICIOS PROFESIONALES PARA COORDINAR, PLANIFICAR, PROGRAMAR Y MONITOREAR LAS ACTIVIDADES DE IMPLEMENTACIÓN DE LOS COMPONENTES DEL PROYECTO DE MEJORAMIENTO DE LA CALIDAD EDUCATIVA EN CADA UNA DE LAS INSTITUCIONES EDUCATIVAS FOCALIZADAS, EN EL MARCO DEL CONTRATO INTERADMINISTRATIVO SE-CDCI-189-2025 (FONDECÚN 25-013), SUSCRITO ENTRE LA SECRETARÍA DE EDUCACIÓN DE CUNDINAMARCA Y EL FONDO DE DESARROLLO DE PROYECTOS DE CUNDINAMARCA – FONDECÚN</t>
  </si>
  <si>
    <t>LEYDI JOHANNA GALINDO</t>
  </si>
  <si>
    <t>560-47-994000189265-0</t>
  </si>
  <si>
    <t>https://community.secop.gov.co/Public/Tendering/ContractNoticePhases/View?PPI=CO1.PPI.39032717&amp;isFromPublicArea=True&amp;isModal=False</t>
  </si>
  <si>
    <t>2025-0341</t>
  </si>
  <si>
    <t>PRESTACIÓN DE SERVICIOS PROFESIONALES COMO ESPECIALISTA AMBIENTAL, EN EL MARCO DE LA EJECUCIÓN DEL CONTRATO INTERADMINISTRATIVO NO. CI202401411 FONDECÚN 24-054, SUSCRITO ENTRE EL MUNICIPIO DE FUNZA Y EL FONDO DE DESARROLLO DE PROYECTOS DE CUNDINAMARCA – FONDECÚN</t>
  </si>
  <si>
    <t>SANDRA PATRICIA ACEVEDO TABARES</t>
  </si>
  <si>
    <t>62-47-101004115-0</t>
  </si>
  <si>
    <t>https://community.secop.gov.co/Public/Tendering/ContractNoticePhases/View?PPI=CO1.PPI.39045343&amp;isFromPublicArea=True&amp;isModal=False</t>
  </si>
  <si>
    <t>2025-0342</t>
  </si>
  <si>
    <t>61-47-101008101-0</t>
  </si>
  <si>
    <t>https://community.secop.gov.co/Public/Tendering/ContractNoticePhases/View?PPI=CO1.PPI.39046066&amp;isFromPublicArea=True&amp;isModal=False</t>
  </si>
  <si>
    <t>2025-0343</t>
  </si>
  <si>
    <t>61-47-101008100-0</t>
  </si>
  <si>
    <t>https://community.secop.gov.co/Public/Tendering/ContractNoticePhases/View?PPI=CO1.PPI.39046623&amp;isFromPublicArea=True&amp;isModal=False</t>
  </si>
  <si>
    <t>2025-0344</t>
  </si>
  <si>
    <t>360-47-994000045765-0</t>
  </si>
  <si>
    <t>https://community.secop.gov.co/Public/Tendering/ContractNoticePhases/View?PPI=CO1.PPI.39061357&amp;isFromPublicArea=True&amp;isModal=False</t>
  </si>
  <si>
    <t>2025-0345</t>
  </si>
  <si>
    <t>PRESTACIÓN DE SERVICIOS PROFESIONALES COMO ESPECIALISTA EN DISEÑO URBANO, EN EL MARCO DE LA EJECUCIÓN DEL CONTRATO INTERADMINISTRATIVO NO. CI202401411 FONDECÚN 24-054, SUSCRITO ENTRE EL MUNICIPIO DE FUNZA Y EL FONDO DE DESARROLLO DE PROYECTOS DE CUNDINAMARCA – FONDECÚN.</t>
  </si>
  <si>
    <t>BIBIANA FERNANDA MARTINEZ HERNANDEZ</t>
  </si>
  <si>
    <t>17-47-101005979-0</t>
  </si>
  <si>
    <t>https://community.secop.gov.co/Public/Tendering/ContractNoticePhases/View?PPI=CO1.PPI.39066234&amp;isFromPublicArea=True&amp;isModal=False</t>
  </si>
  <si>
    <t>2025-0346</t>
  </si>
  <si>
    <t>PRESTACIÓN DE SERVICIOS PROFESIONALES COMO ESPECIALISTA EN TRÁNSITO, EN EL MARCO DE LA EJECUCIÓN DEL CONTRATO INTERADMINISTRATIVO NO. CI202401411 FONDECÚN 24-054, SUSCRITO ENTRE EL MUNICIPIO DE FUNZA Y EL FONDO DE DESARROLLO DE PROYECTOS DE CUNDINAMARCA – FONDECÚN</t>
  </si>
  <si>
    <t>YURY CELY PARDO</t>
  </si>
  <si>
    <t>33-45-101136312-0</t>
  </si>
  <si>
    <t>https://community.secop.gov.co/Public/Tendering/ContractNoticePhases/View?PPI=CO1.PPI.39067115&amp;isFromPublicArea=True&amp;isModal=False</t>
  </si>
  <si>
    <t>2025-0347</t>
  </si>
  <si>
    <t>PRESTAR SERVICIOS PROFESIONALES DE ASESORÍA JURÍDICA AL PROYECTO DE MEJORAMIENTO DE LA CALIDAD EDUCATIVA, EN EL MARCO DEL CONTRATO INTERADMINISTRATIVO No. SE-CD-CI-189-2025 (FONDECÚN 25-013, SUSCRITO ENTRE LA SECRETARÍA DE EDUCACIÓN DE CUNDINAMARCA Y EL FONDO DE DESARROLLO DE PROYECTOS DE CUNDINAMARCA.</t>
  </si>
  <si>
    <t>360-47-994000045778-0</t>
  </si>
  <si>
    <t>https://community.secop.gov.co/Public/Tendering/ContractNoticePhases/View?PPI=CO1.PPI.39066104&amp;isFromPublicArea=True&amp;isModal=False</t>
  </si>
  <si>
    <t>ARL 20/09/2025 FALTA TIEMPO DE COBERTURA</t>
  </si>
  <si>
    <t>2025-0348</t>
  </si>
  <si>
    <t>PAULA ANDREA PARRA HERNÁNDEZ</t>
  </si>
  <si>
    <t>560-47-994000189308-0</t>
  </si>
  <si>
    <t>https://community.secop.gov.co/Public/Tendering/ContractNoticePhases/View?PPI=CO1.PPI.39067502&amp;isFromPublicArea=True&amp;isModal=False</t>
  </si>
  <si>
    <t>2025-0349</t>
  </si>
  <si>
    <t>PRESTAR SERVICIOS PROFESIONALES PARA GESTIONAR, ARTICULAR, CONCERTAR, REALIZAR EL SEGUIMIENTO Y LA EVALUACIÓN DE LA IMPLEMENTACIÓN DE LOS COMPONENTES DEL PROYECTO DE MEJORAMIENTO DE LA CALIDAD EDUCATIVA EN LAS INSTITUCIONES EDUCATIVAS ASIGNADAS, EN EL MARCO DEL CONTRATO INTERADMINISTRATIVO SE-CDCI-189-2025 (FONDECÚN 25-013), SUSCRITO ENTRE LA SECRETARÍA DE EDUCACIÓN DE CUNDINAMARCA Y EL FONDO DE DESARROLLO DE PROYECTOS DE CUNDINAMARCA – FONDECÚN.</t>
  </si>
  <si>
    <t>560-47-994000189361-0</t>
  </si>
  <si>
    <t>https://community.secop.gov.co/Public/Tendering/ContractNoticePhases/View?PPI=CO1.PPI.39108970&amp;isFromPublicArea=True&amp;isModal=False</t>
  </si>
  <si>
    <t>2025-0350</t>
  </si>
  <si>
    <t>PRESTAR SERVICIOS PROFESIONALES PARA GESTIONAR,ARTICULAR, CONCERTAR, REALIZAR EL SEGUIMIENTO Y LA EVALUACIÓN DE LA IMPLEMENTACIÓN DE LOS COMPONENTES DEL PROYECTO DE MEJORAMIENTO DE LA CALIDAD EDUCATIVA EN LAS INSTITUCIONES EDUCATIVAS ASIGNADAS, EN EL MARCO DEL CONTRATO  INTERADMINISTRATIVO SE-CDCI-189-2025 (FONDECÚN 25-013), SUSCRITO ENTRE LA SECRETARÍA DE EDUCACIÓN DE CUNDINAMARCA Y EL FONDO DE DESARROLLO DE PROYECTOS DE CUNDINAMARCA – FONDECÚN.</t>
  </si>
  <si>
    <t>61-47-101008116-0</t>
  </si>
  <si>
    <t>https://community.secop.gov.co/Public/Tendering/ContractNoticePhases/View?PPI=CO1.PPI.39161181&amp;isFromPublicArea=True&amp;isModal=False</t>
  </si>
  <si>
    <t>2025-0351</t>
  </si>
  <si>
    <t>61-47-101008117-0</t>
  </si>
  <si>
    <t>https://community.secop.gov.co/Public/Tendering/ContractNoticePhases/View?PPI=CO1.PPI.39109798&amp;isFromPublicArea=True&amp;isModal=False</t>
  </si>
  <si>
    <t>2025-0352</t>
  </si>
  <si>
    <t>560-47-994000189392-0</t>
  </si>
  <si>
    <t>https://community.secop.gov.co/Public/Tendering/ContractNoticePhases/View?PPI=CO1.PPI.39134965&amp;isFromPublicArea=True&amp;isModal=False</t>
  </si>
  <si>
    <t>2025-0353</t>
  </si>
  <si>
    <t>PRESTAR SERVICIOS PARA CAPACITAR, DESARROLLAR E IMPLEMENTAR ESTRATEGIAS EDUCATIVAS QUE FORTALEZCAN LOS APRENDIZAJES DE LOS ESTUDIANTES EN LAS INSTITUCIONES EDUCATIVAS SELECCIONADAS DENTRO DE LAS 200 INSTITUCIONES FOCALIZADAS EN EL MARCO DEL CONTRATO INTERADMINISTRATIVO No. INTERADMINISTRATIVO SE-CD-CI-189- 2025 (FONDECÚN 25-013) SUSCRITO ENTRE LA SECRETARÍA DE EDUCACIÓN DE CUNDINAMARCA Y EL FONDO DE DESARROLLO DE PROYECTOS DECUNDINAMARCA – FONDECÚN.</t>
  </si>
  <si>
    <t>ASESORÍAS ACADÉMICAS MILTON OCHOA &amp; BOGOTÁ SAS</t>
  </si>
  <si>
    <t>11-45-101165446-0</t>
  </si>
  <si>
    <t>https://community.secop.gov.co/Public/Tendering/ContractNoticePhases/View?PPI=CO1.PPI.39273423&amp;isFromPublicArea=True&amp;isModal=False</t>
  </si>
  <si>
    <t>2025-0354</t>
  </si>
  <si>
    <t>JAIME ESTEBAN AGUILAR RAMIREZ</t>
  </si>
  <si>
    <t>560-47-994000189390-0</t>
  </si>
  <si>
    <t>https://community.secop.gov.co/Public/Tendering/ContractNoticePhases/View?PPI=CO1.PPI.39135821&amp;isFromPublicArea=True&amp;isModal=False</t>
  </si>
  <si>
    <t>2025-0355</t>
  </si>
  <si>
    <t>360-47-994000045908-0</t>
  </si>
  <si>
    <t>https://community.secop.gov.co/Public/Tendering/ContractNoticePhases/View?PPI=CO1.PPI.39134372&amp;isFromPublicArea=True&amp;isModal=False</t>
  </si>
  <si>
    <t>2025-0356</t>
  </si>
  <si>
    <t>25-037</t>
  </si>
  <si>
    <t>ASOCIACION DE PRODUCTORES AGROPECUARIOS EL SALITRE MUNICIPIO DE SIMIJACA CUNDINAMARCA Y UTILIZRA COMO (ASPAS)</t>
  </si>
  <si>
    <t>830.507.276-4</t>
  </si>
  <si>
    <t>29 de abril de 2025</t>
  </si>
  <si>
    <t>https://community.secop.gov.co/Public/Tendering/OpportunityDetail/Index?noticeUID=CO1.NTC.8085784&amp;isFromPublicArea=True&amp;isModal=False</t>
  </si>
  <si>
    <t>2025-0357</t>
  </si>
  <si>
    <t>21-44-101468652-0</t>
  </si>
  <si>
    <t>https://community.secop.gov.co/Public/Tendering/ContractNoticePhases/View?PPI=CO1.PPI.39142142&amp;isFromPublicArea=True&amp;isModal=False</t>
  </si>
  <si>
    <t>IP-001-2025</t>
  </si>
  <si>
    <t>2025-0358</t>
  </si>
  <si>
    <t>25-032</t>
  </si>
  <si>
    <t>PRESTAR EL SERVICIO DE INTERNET DEDICADO MEDIANTE FIBRA ÓPTICA, MANTENIMIENTO PREVENTIVO, CORRECTIVO, HABILITACIÓN DE NODOS SECUNDARIOS, MESA DE SERVICIOS A TRAVÉS DE LA RED DE ALTA VELOCIDAD (RAV) DE CUNDINAMARCA EN LA SEDE CENTRAL DE LA GOBERNACIÓN y LOS 96 MUNICIPIOS FOCALIZADOS EN EL MARCO DEL CONTRATO INTERADMINISTRATIVO No. STIC-CDCTI-174-2024 (FONDECUN 24-032).</t>
  </si>
  <si>
    <t>UNION TEMPORAL FUNDECUM 2025</t>
  </si>
  <si>
    <t>901.940.659-4</t>
  </si>
  <si>
    <t>11-45-101165475-1 / 11-40-101077731-1</t>
  </si>
  <si>
    <t>Julián Ricardo Camargo Castro</t>
  </si>
  <si>
    <t>https://community.secop.gov.co/Public/Tendering/ContractNoticePhases/View?PPI=CO1.PPI.38216832&amp;isFromPublicArea=True&amp;isModal=False</t>
  </si>
  <si>
    <t>2025-0359</t>
  </si>
  <si>
    <t>ARRENDAMIENTO DEL PISO 21 Y DOS PARQUEADEROS (No. 100 y No. 10), UBICADOS EN EL EDIFICIO CENTRO INTERNACIONAL ANTES EDIFICIO BAVARIA – DAVIVIENDA TORRE A, UBICADO EN LA AVENIDA CARRERA 10 No. 28 – 49, COMO PARTE DEL ESPACIO REQUERIDO PARA EL FUNCIONAMIENTO DE LAS OFICINAS DEL FONDO DE DESARROLLO DE PROYECTOS DE CUNDINAMARCA – FONDECÚN.</t>
  </si>
  <si>
    <t>https://community.secop.gov.co/Public/Tendering/ContractNoticePhases/View?PPI=CO1.PPI.39167808&amp;isFromPublicArea=True&amp;isModal=False</t>
  </si>
  <si>
    <t>ARL 29/09/2025 FALTA TIEMPO DE COBERTURA</t>
  </si>
  <si>
    <t>2025-0360</t>
  </si>
  <si>
    <t xml:space="preserve"> 25-013</t>
  </si>
  <si>
    <t>25 de septiembre</t>
  </si>
  <si>
    <t>11-46-101081433-0</t>
  </si>
  <si>
    <t>https://community.secop.gov.co/Public/Tendering/ContractNoticePhases/View?PPI=CO1.PPI.39169218&amp;isFromPublicArea=True&amp;isModal=False</t>
  </si>
  <si>
    <t>2025-0361</t>
  </si>
  <si>
    <t>39-46-101015442-0</t>
  </si>
  <si>
    <t>https://community.secop.gov.co/Public/Tendering/ContractNoticePhases/View?PPI=CO1.PPI.39266293&amp;isFromPublicArea=True&amp;isModal=False</t>
  </si>
  <si>
    <t>2025-0362</t>
  </si>
  <si>
    <t>360-47-994000046220-0</t>
  </si>
  <si>
    <t>https://community.secop.gov.co/Public/Tendering/ContractNoticePhases/View?PPI=CO1.PPI.39269021&amp;isFromPublicArea=True&amp;isModal=False</t>
  </si>
  <si>
    <t>2025-0363</t>
  </si>
  <si>
    <t>PRESTACIÓN DE SERVICIOS PARA EL DISEÑO E IMPLEMENTACIÓN DE UNA ESTRATEGIA INTEGRAL DE COMUNICACIÓN EN PLATAFORMAS DIGITALES DE CAMPAÑAS Y CONTENIDO INSTITUCIONAL DE LA GOBERNACIÓN DE CUNDINAMARCA, EN EL MARCO DEL CONTRATO INTERADMINISTRATIVO No. SGCC-CD-CI-831-2025 (FONDECÚN 25-007), SUSCRITO ENTRE EL DEPARTAMENTO DE CUNDINAMARCA - SECRETARÍA GENERAL Y DE CERCANÍA AL CIUDADANO Y EL FONDO DE DESARROLLO DE PROYECTOS DE CUNDINAMARCA - FONDECÚN.</t>
  </si>
  <si>
    <t>LOUD ROOM CREATIVE S.A.S.</t>
  </si>
  <si>
    <t>37-45-101051867-1</t>
  </si>
  <si>
    <t>https://community.secop.gov.co/Public/Tendering/ContractNoticePhases/View?PPI=CO1.PPI.39279684&amp;isFromPublicArea=True&amp;isModal=False</t>
  </si>
  <si>
    <t>2025-0364</t>
  </si>
  <si>
    <t>PRESTACIÓN DE SERVICIOS PROFESIONALES PARA LOS PROCESOS ADMINISTRATIVOS Y DE GESTIÓN DOCUMENTAL Y PROPIOS DE LA OFICINA ASESORA JURÍDICA DEL FONDO DE DESARROLLO DE PROYECTOS DE CUNDINAMARCA FONDECÚN.</t>
  </si>
  <si>
    <t>560-47-994000189601-0</t>
  </si>
  <si>
    <t>https://community.secop.gov.co/Public/Tendering/ContractNoticePhases/View?PPI=CO1.PPI.39297705&amp;isFromPublicArea=True&amp;isModal=False</t>
  </si>
  <si>
    <t>2025-0365</t>
  </si>
  <si>
    <t>PRESTACIÓN DE SERVICIOS LOGÍSTICOS PARA LA ADQUISICIÓN Y ENTREGA DE ELEMENTOS PARA LA DOTACIÓN DE CASAS O ESPACIOS UTILIZADOS PARA LAS MUJERES DEL DEPARTAMENTO DE CUNDINAMARCA EN DESARROLLO DEL CONTRATO INTERADMINISTRATIVO NO. SECRETARIA DE LA MUJER SM-CTI-225-2024 - FONDECUN (24-042).</t>
  </si>
  <si>
    <t>11-44-101254853-1 / 11-44-101254853-0</t>
  </si>
  <si>
    <t>https://community.secop.gov.co/Public/Tendering/ContractNoticePhases/View?PPI=CO1.PPI.39307491&amp;isFromPublicArea=True&amp;isModal=False</t>
  </si>
  <si>
    <t>ARL 05/10/2025 FALTA TIEMPO DE COBERTURA</t>
  </si>
  <si>
    <t>2025-0366</t>
  </si>
  <si>
    <t>PRESTAR SERVICIOS PROFESIONALES PARA ANALIZAR, OPTIMIZAR, GESTIONAR Y EVALUAR LOS DATOS DEL PROYECTO DE MEJORAMIENTO DE LA CALIDAD EDUCATIVA, EN EL MARCO DEL CONTRATO INTERADMINISTRATIVO NO. SE-CDCI-189-2025 (FONDECÚN 25-013), SUSCRITO ENTRE LA SECRETARÍA DE EDUCACIÓN DE CUNDINAMARCA Y EL FONDO DE DESARROLLO DE PROYECTOS DE CUNDINAMARCA.</t>
  </si>
  <si>
    <t>RUBEN DARIO CESPEDES SANTIS</t>
  </si>
  <si>
    <t>560-47-994000189626-0</t>
  </si>
  <si>
    <t>https://community.secop.gov.co/Public/Tendering/ContractNoticePhases/View?PPI=CO1.PPI.39325758&amp;isFromPublicArea=True&amp;isModal=False</t>
  </si>
  <si>
    <t>2025-0367</t>
  </si>
  <si>
    <t>PRESTACIÓN DE SERVICIOS COMO APOYO ADMINISTRATIVO EN EL MARCO DE LA EJECUCIÓN DEL CONTRATO INTERADMINISTRATIVO NO. CI202401411 (FONDECÚN 24-054), SUSCRITO ENTRE EL MUNICIPIO DE FUNZA Y EL FONDO DE DESARROLLO DE PROYECTOS DE CUNDINAMARCA – FONDECÚN.</t>
  </si>
  <si>
    <t>JESSICA VALENTINA MORALES MAHECHA</t>
  </si>
  <si>
    <t>560-47-994000189647-0</t>
  </si>
  <si>
    <t>https://community.secop.gov.co/Public/Tendering/ContractNoticePhases/View?PPI=CO1.PPI.39334101&amp;isFromPublicArea=True&amp;isModal=False</t>
  </si>
  <si>
    <t>Orden de Compra -145897</t>
  </si>
  <si>
    <t>2025-0368</t>
  </si>
  <si>
    <t>SUMINISTRO DEL SERVICIO INTEGRAL DE ASEO Y CAFETERIA DEL ACUERDO MARCO DE PRECIOS IV CCE - 126 - 2023 PARA EL FONDO DE DESARROLLO DE PROYECTOS DE CUNDINAMARCA - FONDECÚN</t>
  </si>
  <si>
    <t>CONSORCIO KIOS</t>
  </si>
  <si>
    <t>901.681.580-1_x000D_</t>
  </si>
  <si>
    <t xml:space="preserve">42-44-101161390 / 42-40-101049284 </t>
  </si>
  <si>
    <t>https://operaciones.colombiacompra.gov.co/tienda-virtual-del-estado-colombiano/ordenes-compra/145897</t>
  </si>
  <si>
    <t>ARL 08/09/2025 FALTA TIEMPO DE COBERTURA</t>
  </si>
  <si>
    <t>2025-0369</t>
  </si>
  <si>
    <t>LUIS FRANCISCO QUINCHE TORO</t>
  </si>
  <si>
    <t>560-47-994000189680-0</t>
  </si>
  <si>
    <t>https://community.secop.gov.co/Public/Tendering/ContractNoticePhases/View?PPI=CO1.PPI.39349221&amp;isFromPublicArea=True&amp;isModal=False</t>
  </si>
  <si>
    <t>2025-0370</t>
  </si>
  <si>
    <t>560-47-994000189670-0</t>
  </si>
  <si>
    <t>https://community.secop.gov.co/Public/Tendering/ContractNoticePhases/View?PPI=CO1.PPI.39350902&amp;isFromPublicArea=True&amp;isModal=False</t>
  </si>
  <si>
    <t>2025-0371</t>
  </si>
  <si>
    <t>PRESTACIÓN DE SERVICIOS PARA EL APOYO TECNICO, ADMINISTRATIVO Y FINANCIERO EN EL MARCO DE LA EJECUCIÓN DEL CONTRATO INTERADMINISTRATIVO No. 25-056 (FONDECÚN 25-011), SUSCRITO ENTRE LA CORPORACION SOCIAL DE CUNDINAMARCA Y EL FONDO DE DESARROLLO DE PROYECTOS DE CUNDINAMARCA – FONDECÚN.</t>
  </si>
  <si>
    <t>JUAN SEBATIAN CASTRO GARAY</t>
  </si>
  <si>
    <t>560-47-994000189669-0</t>
  </si>
  <si>
    <t>https://community.secop.gov.co/Public/Tendering/ContractNoticePhases/View?PPI=CO1.PPI.39365911&amp;isFromPublicArea=True&amp;isModal=False</t>
  </si>
  <si>
    <t>2025-0372</t>
  </si>
  <si>
    <t>PRESTACIÓN DE SERVICIOS PROFESIONALES COMO ESPECIALISTA EN HIDRÁULICA E HIDROLOGÍA, EN EL MARCO DE LA EJECUCIÓN DEL CONTRATO INTERADMINISTRATIVO NO. CI202401411 FONDECÚN 24-054, SUSCRITO ENTRE EL MUNICIPIO DE FUNZA Y EL FONDO DE DESARROLLO DE PROYECTOS DE CUNDINAMARCA – FONDECÚN</t>
  </si>
  <si>
    <t>62-47-101004139-0</t>
  </si>
  <si>
    <t>https://community.secop.gov.co/Public/Tendering/ContractNoticePhases/View?PPI=CO1.PPI.39363805&amp;isFromPublicArea=True&amp;isModal=False</t>
  </si>
  <si>
    <t>2025-0373</t>
  </si>
  <si>
    <t>PRESTACIÓN DE SERVICIOS DE APOYO A LA GESTIÓN EN EL DESARROLLO DE ACTIVIDADES RELACIONADAS CON LA RECOLECCIÓN DE DATOS, APLICACIÓN DE ENCUESTAS Y PROCESAMIENTO INICIAL DE INFORMACIÓN CORRESPONDIENTE AL PROYECTO "ALIMENTANDO CORAZONES 3.0" EN EL MARCO DE LA EJECUCIÓN DEL CONTRATO INTERADMINISTRATIVONO 1529 DE 2025 (FONDECÚN 25-009), SUSCRITO ENTRE EL MUNICIPIO DE SOACHA Y EL FONDO DE DESARROLLO DE PROYECTOS DE CUNDINAMARCA – FONDECUN.</t>
  </si>
  <si>
    <t>SANDRA PATRICIA JUEZ SANABRIA</t>
  </si>
  <si>
    <t>560-47-994000189690-0</t>
  </si>
  <si>
    <t>https://community.secop.gov.co/Public/Tendering/ContractNoticePhases/View?PPI=CO1.PPI.39360372&amp;isFromPublicArea=True&amp;isModal=False</t>
  </si>
  <si>
    <t>2025-0374</t>
  </si>
  <si>
    <t>ASOCIACIÓN PARA LA DISTRIBUCIÓN DE PRODUCTOS DEL MUNICIPIO DE FOSCA- ASODISTRIFOSCA.</t>
  </si>
  <si>
    <t>901.844.945-5</t>
  </si>
  <si>
    <t>https://community.secop.gov.co/Public/Tendering/ContractNoticePhases/View?PPI=CO1.PPI.39393916&amp;isFromPublicArea=True&amp;isModal=False</t>
  </si>
  <si>
    <t>2025-0375</t>
  </si>
  <si>
    <t>JOHANA CARRILLO RODRIGUEZ</t>
  </si>
  <si>
    <t>61-47-101008175-0</t>
  </si>
  <si>
    <t>https://community.secop.gov.co/Public/Tendering/ContractNoticePhases/View?PPI=CO1.PPI.39365768&amp;isFromPublicArea=True&amp;isModal=False</t>
  </si>
  <si>
    <t>2025-0376</t>
  </si>
  <si>
    <t>JOHAN STIVEN DICELIS CONTRERAS</t>
  </si>
  <si>
    <t>560-47-994000189688-0</t>
  </si>
  <si>
    <t>https://community.secop.gov.co/Public/Tendering/ContractNoticePhases/View?PPI=CO1.PPI.39367049&amp;isFromPublicArea=True&amp;isModal=False</t>
  </si>
  <si>
    <t>2025-0377</t>
  </si>
  <si>
    <t>PRESTACIÓN DE SERVICIOS LOGÍSTICOS PARA LA IMPLEMENTACIÓN DE UN SISTEMA EDUCATIVO DIGITAL, QUE INCLUYE LA SELECCIÓN DE BENEFICIARIOS, DESARROLLO DE CONTENIDO EDUCATIVO DIGITAL, ADQUISICIÓN DE HERRAMIENTAS TECNOLÓGICAS, CAPACITACIONES, OPERACIÓN DE TRANSPORTE Y DISTRIBUCIÓN EN EL MARCO DEL CONTRATO INTERADMINISTRATIVO NO. 25-056, (FONDECÚN 25-011), SUSCRITO ENTRE LA CORPORACIÓN SOCIAL DE CUNDINAMARCA Y EL FONDO DE DESARROLLO DE PROYECTOS DE CUNDINAMARCA - FONDECÚN.</t>
  </si>
  <si>
    <t>FUNDACIÓN EDITORIAL UNIDOS POR COLOMBIA</t>
  </si>
  <si>
    <t>901.192.574-7</t>
  </si>
  <si>
    <t>85-45-101084774-0 / 85-40-101063568-0</t>
  </si>
  <si>
    <t>https://community.secop.gov.co/Public/Tendering/ContractNoticePhases/View?PPI=CO1.PPI.39367347&amp;isFromPublicArea=True&amp;isModal=False</t>
  </si>
  <si>
    <t>CC-2025-006</t>
  </si>
  <si>
    <t>2025-0378</t>
  </si>
  <si>
    <t>ELABORAR LOS ESTUDIOS Y DISEÑOS DE LAS OBRAS QUE FORMAN PARTE DEL CENTRO DE EVOLUCIÓN DEPORTIVA CED Y LAS OBRAS COMPLEMENTARIAS DEL COLISEO ZONA F. EN EL MARCO DEL CONTRATO INTERADMINISTRATIVO CI202401410 (FONDECÚN 24-052), SUSCRITO ENTRE EL MUNICIPIO DE FUNZA Y EL FONDO DE DESARROLLO DE PROYECTOS DE CUNDINAMARCA – FONDECÚN.</t>
  </si>
  <si>
    <t>CONSORCIO ANILLO VIAL FUNZA</t>
  </si>
  <si>
    <t>901.933.611-2</t>
  </si>
  <si>
    <t>NB-100100140-1 / NB-100384849-1</t>
  </si>
  <si>
    <t>https://community.secop.gov.co/Public/Tendering/ContractNoticePhases/View?PPI=CO1.PPI.38025190&amp;isFromPublicArea=True&amp;isModal=False</t>
  </si>
  <si>
    <t>2025-0379</t>
  </si>
  <si>
    <t>COMERCIANTES DE PRODUCTOS AGRÍCOLAS DE CUNDINAMARCA - ASOCOPRAC</t>
  </si>
  <si>
    <t>901.810.225-4</t>
  </si>
  <si>
    <t>https://community.secop.gov.co/Public/Tendering/ContractNoticePhases/View?PPI=CO1.PPI.39430950&amp;isFromPublicArea=True&amp;isModal=False</t>
  </si>
  <si>
    <t>2025-0380</t>
  </si>
  <si>
    <t>WILLIAM GERARDO MORA SANCHEZ</t>
  </si>
  <si>
    <t>560-47-994000189732-0</t>
  </si>
  <si>
    <t>https://community.secop.gov.co/Public/Tendering/ContractNoticePhases/View?PPI=CO1.PPI.39407667&amp;isFromPublicArea=True&amp;isModal=False</t>
  </si>
  <si>
    <t>2025-0381</t>
  </si>
  <si>
    <t>JENNYFER RESTREPO BLANCO</t>
  </si>
  <si>
    <t>360-47-994000046516-1</t>
  </si>
  <si>
    <t>https://community.secop.gov.co/Public/Tendering/ContractNoticePhases/View?PPI=CO1.PPI.39407866&amp;isFromPublicArea=True&amp;isModal=False</t>
  </si>
  <si>
    <t>2025-0382</t>
  </si>
  <si>
    <t>PRESTAR SERVICIOS PROFESIONALES EN EL PROGRAMA DE EDUCACIÓN INCLUSIVA "LA ESCUELA PARA TODOS" EN EL MARCO DEL CONTRATO INTERADMINISTRATIVO SE-CD-CI-200-2025 (FONDECÚN 25-010) SUSCRITO ENTRE EL DEPARTAMENTO DE CUNDINAMARCA – SECRETARÍA DE EDUCACIÓN Y EL FONDO DE DESARROLLO DE PROYECTOS DE CUNDINAMARCA – FONDECÚN.</t>
  </si>
  <si>
    <t>ANGÉLICA LILIANA CUBILLOS CAICEDO</t>
  </si>
  <si>
    <t>360-47-994000046514-1</t>
  </si>
  <si>
    <t>https://community.secop.gov.co/Public/Tendering/ContractNoticePhases/View?PPI=CO1.PPI.39410398&amp;isFromPublicArea=True&amp;isModal=False</t>
  </si>
  <si>
    <t>2025-0383</t>
  </si>
  <si>
    <t>PRESTAR SERVICIOS DE FORTALECIMIENTO Y ACOMPAÑAMIENTO A LOS ESTUDIANTES DE BÁSICA PRIMARIA EN EL PROGRAMA DE "LECTOESCRITURA Y MATEMÁTICAS” EN EL MARCO DEL CONTRATO INTERADMINISTRATIVO SE-CD-CI-200-2025 (FONDECUN 25-010) SUSCRITO ENTRE EL DEPARTAMENTO DE CUNDINAMARCA – SECRETARÍA DE EDUCACIÓN Y EL FONDO DE DESARROLLO DE PROYECTOS DE CUNDINAMARCA – FONDECÚN.</t>
  </si>
  <si>
    <t>ANGIE PAOLA JIMÉNEZ MARTÍN</t>
  </si>
  <si>
    <t>360-47-994000046513-1</t>
  </si>
  <si>
    <t>https://community.secop.gov.co/Public/Tendering/ContractNoticePhases/View?PPI=CO1.PPI.39410622&amp;isFromPublicArea=True&amp;isModal=False</t>
  </si>
  <si>
    <t>2025-0384</t>
  </si>
  <si>
    <t>FABIOLA OBANDO RAMÍREZ</t>
  </si>
  <si>
    <t>21-45-101482317-1 / 21-45-101482317-2</t>
  </si>
  <si>
    <t>Leysmer Gutiérrez</t>
  </si>
  <si>
    <t>https://community.secop.gov.co/Public/Tendering/ContractNoticePhases/View?PPI=CO1.PPI.39410798&amp;isFromPublicArea=True&amp;isModal=False</t>
  </si>
  <si>
    <t>2025-0385</t>
  </si>
  <si>
    <t>MARILENE HERNÁNDEZ YÉPEZ</t>
  </si>
  <si>
    <t>21-45-101482194-1 / 21-45-101482194-2</t>
  </si>
  <si>
    <t>https://community.secop.gov.co/Public/Tendering/ContractNoticePhases/View?PPI=CO1.PPI.39411421&amp;isFromPublicArea=True&amp;isModal=False</t>
  </si>
  <si>
    <t>2025-0386</t>
  </si>
  <si>
    <t>JOHN FERNEY LADINO MORENO</t>
  </si>
  <si>
    <t>360-47-994000046515-1</t>
  </si>
  <si>
    <t>https://community.secop.gov.co/Public/Tendering/ContractNoticePhases/View?PPI=CO1.PPI.39412057&amp;isFromPublicArea=True&amp;isModal=False</t>
  </si>
  <si>
    <t>2025-0387</t>
  </si>
  <si>
    <t>VIVIANA MORALES GONZALEZ</t>
  </si>
  <si>
    <t>21-45-101482193-1</t>
  </si>
  <si>
    <t>https://community.secop.gov.co/Public/Tendering/ContractNoticePhases/View?PPI=CO1.PPI.39412626&amp;isFromPublicArea=True&amp;isModal=False</t>
  </si>
  <si>
    <t>2025-0388</t>
  </si>
  <si>
    <t>PRESTAR SERVICIOS PROFESIONALES COMO LÍDER PARA EL SEGUIMIENTO DEL PROGRAMA DE "LECTOESCRITURA Y MATEMÁTICAS" EN EL MARCO DEL CONTRATO INTERADMINISTRATIVO SE-CD-CI-200-2025 (FONDECÚN 25-010) SUSCRITO ENTRE EL DEPARTAMENTO DE CUNDINAMARCA – SECRETARÍA DE EDUCACIÓN Y EL FONDO DE DESARROLLO DE PROYECTOS DE CUNDINAMARCA – FONDECÚN.</t>
  </si>
  <si>
    <t>VIVIANA MARLENY RAMÍREZ CALDERÓN</t>
  </si>
  <si>
    <t>360-47-994000046517-1</t>
  </si>
  <si>
    <t>https://community.secop.gov.co/Public/Tendering/ContractNoticePhases/View?PPI=CO1.PPI.39412689&amp;isFromPublicArea=True&amp;isModal=False</t>
  </si>
  <si>
    <t>RECURSOS MIXTOS</t>
  </si>
  <si>
    <t>2025-0389</t>
  </si>
  <si>
    <t>PRESTACIÓN DE SERVICIOS APOYO A LA GESTIÓN EN EL MARCO DE LA EJECUCIÓN DEL CONTRATO INTERADMINISTRATIVO Nº ACODER-CDCTI-587-2024 (FONDECÚN 24-051) Y SUS DERIVADOS SUSCRITO ENTRE AGENCIA DE COMERCIALIZACIÓN Y DE COMPETIVIDAD PARA EL DESAROLLO REGIONAL-ACODER Y EL FONDO DE DESARROLLO DE PROYECTOS DE CUNDINAMARCA – FONDECUN.</t>
  </si>
  <si>
    <t>ANA MARÍA ROJAS GIRALDO</t>
  </si>
  <si>
    <t>20250564 / 20250565</t>
  </si>
  <si>
    <t>18-47-101010415</t>
  </si>
  <si>
    <t>https://community.secop.gov.co/Public/Tendering/ContractNoticePhases/View?PPI=CO1.PPI.39419519&amp;isFromPublicArea=True&amp;isModal=False</t>
  </si>
  <si>
    <t>2025-0390</t>
  </si>
  <si>
    <t>CARMEN JOHANA RODELO MORENO</t>
  </si>
  <si>
    <t>21-45-101482363-0 / 21-45-101482363-2</t>
  </si>
  <si>
    <t>https://community.secop.gov.co/Public/Tendering/ContractNoticePhases/View?PPI=CO1.PPI.39462993&amp;isFromPublicArea=True&amp;isModal=False</t>
  </si>
  <si>
    <t>ARL13/09/2025 FALTA TIEMPO DE COBERTURA</t>
  </si>
  <si>
    <t>2025-0391</t>
  </si>
  <si>
    <t>RESTACIÓN DE SERVICIOS PROFESIONALES PARA LA REALIZACIÓN DE PIEZAS AUDIOVISUALES REQUERIDAS EN EL MARCO DEL CONTRATO INTERADMINISTRATIVO NO. STM-CDCVI-271-2024 (FONDECÚN 24-036) SUSCRITO ENTRE EL DEPARTAMENTO DE CUNDINAMARCA- SECRETARÍA DE MOVILIDAD CONTEMPORÁNEA Y EL FONDO DE DESARROLLO DE PROYECTOS DE CUNDINAMARCA- FONDECUN.</t>
  </si>
  <si>
    <t>KEVIN JOAN GUERRERO SILVA</t>
  </si>
  <si>
    <t>560-47-994000189757-0</t>
  </si>
  <si>
    <t>https://community.secop.gov.co/Public/Tendering/ContractNoticePhases/View?PPI=CO1.PPI.39437138&amp;isFromPublicArea=True&amp;isModal=False</t>
  </si>
  <si>
    <t>2025-0392</t>
  </si>
  <si>
    <t>17-46-101052613</t>
  </si>
  <si>
    <t>https://community.secop.gov.co/Public/Tendering/ContractNoticePhases/View?PPI=CO1.PPI.39442103&amp;isFromPublicArea=True&amp;isModal=False</t>
  </si>
  <si>
    <t>Orden de Compra-146088</t>
  </si>
  <si>
    <t>2025-0393</t>
  </si>
  <si>
    <t>PRESTACIÓN DEL SERVICIO DE CONECTIVIDAD A INTERNET PARA EL FONDO DE DESARROLLO DE PROYECTOS DE CUNDINAMARCA – FONDECÚN, BAJO EL ACUERDO MARCO CCE-SNG-AMP-003-2024.</t>
  </si>
  <si>
    <t>Ingeniería e Infraestructura de Colombia SAS - INGFRACOL SAS</t>
  </si>
  <si>
    <t>900.381.761-5</t>
  </si>
  <si>
    <t>CV-100050799</t>
  </si>
  <si>
    <t>https://operaciones.colombiacompra.gov.co/tienda-virtual-del-estado-colombiano/ordenes-compra/146088</t>
  </si>
  <si>
    <t>2025-0394</t>
  </si>
  <si>
    <t>NATALIA ANDREA FERIA BEJARANO</t>
  </si>
  <si>
    <t>61-47-101008205-0</t>
  </si>
  <si>
    <t>https://community.secop.gov.co/Public/Tendering/ContractNoticePhases/View?PPI=CO1.PPI.39464101&amp;isFromPublicArea=True&amp;isModal=False</t>
  </si>
  <si>
    <t>2025-0395</t>
  </si>
  <si>
    <t>PRESTACIÓN DE SERVICIOS PARA LA REALIZACIÓN DE TALLERES DE PROMOCIÓN DE LA GESTIÓN EMOCIONAL Y LA REDUCCIÓN DEL ESTRÉS CON DIRECTIVOS, ORIENTADORES Y DOCENTES EN EL MARCO DEL CONTRATO INTERADMINISTRATIVO NO. SE-CDCI-189 – 2025 (FONDECÚN 25-013) SUSCRITO ENTRE EL FONDO DE DESARROLLO DE PROYECTOS DE CUNDINAMARCA Y LA SECRETARÍA DE EDUCACIÓN DE CUNDINAMARCA.</t>
  </si>
  <si>
    <t>21-45-101482590-0</t>
  </si>
  <si>
    <t>https://community.secop.gov.co/Public/Tendering/ContractNoticePhases/View?PPI=CO1.PPI.39465100&amp;isFromPublicArea=True&amp;isModal=False</t>
  </si>
  <si>
    <t>2025-0396</t>
  </si>
  <si>
    <t>PRESTAR SERVICIOS PARA CAPACITAR EN EL DISEÑO DE PLANES DE MEJORAMIENTO QUE ESTABLEZCAN ESTRATEGIAS PEDAGÓGICAS ENFOCADAS EN LOS APRENDIZAJES DE MAYOR DIFICULTAD DE LOS ESTUDIANTES CON LOS DOCENTES DE LAS INSTITUCIONES EDUCATIVAS FOCALIZADAS EN EL MARCO DEL CONTRATO INTERADMINISTRATIVO No. SE-CD-CI-189-2025 (FONDECÚN 25-013) SUSCRITO ENTRE LA SECRETARÍA DE EDUCACIÓN DE CUNDINAMARCA Y EL FONDO DE DESARROLLO DE PROYECTOS DE CUNDINAMARCA – FONDECÚN.</t>
  </si>
  <si>
    <t>FUNDACIÓN DE EDUCACIÓN SUPERIOR SAN JOSÉ</t>
  </si>
  <si>
    <t>860.524.219-5</t>
  </si>
  <si>
    <t>21-45-101482600-0</t>
  </si>
  <si>
    <t>https://community.secop.gov.co/Public/Tendering/ContractNoticePhases/View?PPI=CO1.PPI.39466567&amp;isFromPublicArea=True&amp;isModal=False</t>
  </si>
  <si>
    <t>2025-0397</t>
  </si>
  <si>
    <t>PRESTACIÓN DE SERVICIOS DE APOYO A LA GESTIÓN EN EL DESARROLLO DE ACTIVIDADES RELACIONADAS CON LA RECOLECCIÓN DE DATOS, APLICACIÓN DE ENCUESTAS Y PROCESAMIENTO INICIAL DE INFORMACIÓN CORRESPONDIENTE AL PROYECTO "ALIMENTANDO CORAZONES 3.0" EN EL MARCO DE LA EJECUCIÓN DEL CONTRATO  INTERADMINISTRATIVONO 1529 DE 2025 (FONDECÚN 25-009), SUSCRITO ENTRE EL MUNICIPIO DE SOACHA Y EL FONDO DE DESARROLLO DE PROYECTOS DE CUNDINAMARCA – FONDECUN.</t>
  </si>
  <si>
    <t>MARIA ESTELA ZULUAGA GUERRERO</t>
  </si>
  <si>
    <t>560-47-994000189792-0</t>
  </si>
  <si>
    <t>https://community.secop.gov.co/Public/Tendering/ContractNoticePhases/View?PPI=CO1.PPI.39466042&amp;isFromPublicArea=True&amp;isModal=False</t>
  </si>
  <si>
    <t>2025-0398</t>
  </si>
  <si>
    <t>PRESTAR SERVICIOS PARA FORTALECER Y POTENCIAR LOS PROCESOS DE DESARROLLO PERSONAL Y PROFESIONAL, LA GESTIÓN DE EQUIPO Y LIDERAZGO DE LOS RECTORES, COORDINADORES Y ORIENTADORES DE LAS INSTITUCIONES EDUCATIVAS FOCALIZADAS EN EL MARCO DEL CONTRATO INTERADMINISTRATIVO No. SE-CD-CI-189-2025 (FONDECÚN 25-013), CELEBRADO ENTRE FONDECUN Y LA SECRETARÍA DE EDUCACIÓN.</t>
  </si>
  <si>
    <t>CSC-100054350-1</t>
  </si>
  <si>
    <t>https://community.secop.gov.co/Public/Tendering/ContractNoticePhases/View?PPI=CO1.PPI.39467012&amp;isFromPublicArea=True&amp;isModal=False</t>
  </si>
  <si>
    <t>2025-0399</t>
  </si>
  <si>
    <t>PRESTAR SERVICIOS PARA CAPACITAR Y FORMAR DIRECTIVOS, DOCENTES Y ORIENTADORES CON EL FIN DE FORTALECER SUS COMPETENCIAS PEDAGÓGICAS Y ARTICULAR EL
MODELO PEDAGÓGICO CON ESTRATEGIAS DE ENSEÑANZA QUE TIENDAN A MEJORAR EL RENDIMIENTO ACADÉMICO Y EL CLIMA ESCOLAR EN LAS INSTITUCIONES FOCALIZADAS, EN EL MARCO DEL CONTRATO INTERADMINISTRATIVO No. SE-CDCI-189-2025 (FONDECÚN 25-013) ENTRE FONDECUN Y LA SECRETARÍA DE EDUCACIÓN DE CUNDINAMARCA.</t>
  </si>
  <si>
    <t>860.075.558-1</t>
  </si>
  <si>
    <t>2070506-1</t>
  </si>
  <si>
    <t>https://community.secop.gov.co/Public/Tendering/ContractNoticePhases/View?PPI=CO1.PPI.39485480&amp;isFromPublicArea=True&amp;isModal=False</t>
  </si>
  <si>
    <t>CC-2025-003</t>
  </si>
  <si>
    <t>2025-0400</t>
  </si>
  <si>
    <t>ELABORAR EL ESTUDIO DE LAS ALTERNATIVAS DE ALIMENTACIÓN INTERURBANA DE TRANSPORTE PÚBLICO DE PASAJEROS AL SISTEMA FERROVIARIO DE REGIOTRAM DE OCCIDENTE EN SUS MUNICIPIOS DE INFLUENCIA DIRECTA E INDIRECTA, EN EL MARCO DE EJECUCIÓN DEL CONTRATO INTERADMINISTRATIVO No. STM- CDCTI-287-2024 DE 2024 (FONDECUN 24-035).</t>
  </si>
  <si>
    <t>CONSORCIO CC REGIOTRAM</t>
  </si>
  <si>
    <t>901.942.739-4</t>
  </si>
  <si>
    <t>11-45-101166394-0 / 11-40-101078298-0</t>
  </si>
  <si>
    <t>https://community.secop.gov.co/Public/Tendering/ContractNoticePhases/View?PPI=CO1.PPI.37368376&amp;isFromPublicArea=True&amp;isModal=False</t>
  </si>
  <si>
    <t>IP-002-2025</t>
  </si>
  <si>
    <t>2025-0401</t>
  </si>
  <si>
    <t>REALIZAR LA INTERVENCIÓN CIVIL, ADECUACIONES ELÉCTRICAS, MECÁNICAS E HIDRÁULICAS Y SUMINISTRO DE BIENES EN LA SEDE “LA CASONA” DE LA GERENCIA DEPARTAMENTAL COLEGIADA DE NORTE DE SANTANDER EN EL MARCO DEL CONTRATO INTERADMINISTRATIVO 1075 DE 2022 (FONDECÚN 22-037) SUSCRITO ENTRE LA CONTRALORÍA GENERAL DE LA REPÚBLICA Y EL FONDO DE DESARROLLO DE PROYECTOS DE CUNDINAMARCA – FONDECÚN.</t>
  </si>
  <si>
    <t>DRV INGENIERÍA S.A.S.</t>
  </si>
  <si>
    <t>900.616.793-1</t>
  </si>
  <si>
    <t>11-45-101166379-0 / 11-40-101078308-0</t>
  </si>
  <si>
    <t>https://community.secop.gov.co/Public/Tendering/ContractNoticePhases/View?PPI=CO1.PPI.38516756&amp;isFromPublicArea=True&amp;isModal=False</t>
  </si>
  <si>
    <t>2025-0402</t>
  </si>
  <si>
    <t>DIANA PAOLA SEGURA SOLER</t>
  </si>
  <si>
    <t>560-47-994000189853-0</t>
  </si>
  <si>
    <t>https://community.secop.gov.co/Public/Tendering/ContractNoticePhases/View?PPI=CO1.PPI.39517768&amp;isFromPublicArea=True&amp;isModal=False</t>
  </si>
  <si>
    <t>2025-0403</t>
  </si>
  <si>
    <t>ASOCIACIÓN AGROLUCANOS</t>
  </si>
  <si>
    <t>901.721.345-8</t>
  </si>
  <si>
    <t>https://community.secop.gov.co/Public/Tendering/ContractNoticePhases/View?PPI=CO1.PPI.39598649&amp;isFromPublicArea=True&amp;isModal=False</t>
  </si>
  <si>
    <t>2025-0404</t>
  </si>
  <si>
    <t>BRAYAN STEVEN RODRIGUEZ GUERRERO</t>
  </si>
  <si>
    <t>560-47-994000189870-0</t>
  </si>
  <si>
    <t>https://community.secop.gov.co/Public/Tendering/ContractNoticePhases/View?PPI=CO1.PPI.39525769&amp;isFromPublicArea=True&amp;isModal=False</t>
  </si>
  <si>
    <t>2025-0405</t>
  </si>
  <si>
    <t>560-47-994000189863-0</t>
  </si>
  <si>
    <t>https://community.secop.gov.co/Public/Tendering/ContractNoticePhases/View?PPI=CO1.PPI.39525712&amp;isFromPublicArea=True&amp;isModal=False</t>
  </si>
  <si>
    <t>2025-0406</t>
  </si>
  <si>
    <t>560-47-994000189880-0</t>
  </si>
  <si>
    <t>https://community.secop.gov.co/Public/Tendering/ContractNoticePhases/View?PPI=CO1.PPI.39525887&amp;isFromPublicArea=True&amp;isModal=False</t>
  </si>
  <si>
    <t>CC 2025-009 - Interventoría anillo vial funza</t>
  </si>
  <si>
    <t>2025-0407</t>
  </si>
  <si>
    <t>REALIZAR LA INTERVENTORÍA INTEGRAL AL CONTRATO DE CONSULTORÍA CUYO OBJETO ES ELABORAR LOS ESTUDIOS Y DISEÑOS DEL ANILLO VIAL (INCLUYENDO CICLORRUTA EN UN COSTADO) EN EL MUNICIPIO DE FUNZA, DEPARTAMENTO DE CUNDINAMARCA, EN EL MARCO DEL CONTRATO INTERADMINISTRATIVO ICCU-923 DE 2024 (FONDECÚN 24-057), SUSCRITO ENTRE EL INSTITUTO DE CAMINOS Y CONSTRUCCIONES DE CUNDINAMARCA (ICCU) Y EL FONDO DE DESARROLLO DE PROYECTOS DE CUNDINAMARCA (FONDECÚN).</t>
  </si>
  <si>
    <t>CONSORCIO INTERDISEÑOS FUNZA</t>
  </si>
  <si>
    <t>901.940.759-2</t>
  </si>
  <si>
    <t>72588-0 / 79078-0</t>
  </si>
  <si>
    <t>https://community.secop.gov.co/Public/Tendering/ContractNoticePhases/View?PPI=CO1.PPI.38551873&amp;isFromPublicArea=True&amp;isModal=False</t>
  </si>
  <si>
    <t>2025-0408</t>
  </si>
  <si>
    <t>ASOCIACIÓN DE PRODUCTORES AGROPECUARIOS MAGDALENA CENTRO - EMPROCAF</t>
  </si>
  <si>
    <t>https://community.secop.gov.co/Public/Tendering/OpportunityDetail/Index?noticeUID=CO1.NTC.8168716&amp;isFromPublicArea=True&amp;isModal=False</t>
  </si>
  <si>
    <t>2025-0409</t>
  </si>
  <si>
    <t>TANIA PAOLA ACUÑA BERNAL</t>
  </si>
  <si>
    <t>560-47-994000189907-0</t>
  </si>
  <si>
    <t>https://community.secop.gov.co/Public/Tendering/ContractNoticePhases/View?PPI=CO1.PPI.39569558&amp;isFromPublicArea=True&amp;isModal=False</t>
  </si>
  <si>
    <t>ARL 14/10/2025 FALTA TIEMPO DE COBERTURA</t>
  </si>
  <si>
    <t>2025-0410</t>
  </si>
  <si>
    <t>PRESTAR SERVICIOS PROFESIONALES PARA GESTIONAR, ARTICULAR, CONCERTAR, REALIZAR EL SEGUIMIENTO Y LA EVALUACIÓN DE LA IMPLEMENTACIÓN DE LOS COMPONENTES DEL PROYECTO DE MEJORAMIENTO DE LA CALIDAD EDUCATIVA EN LAS INSTITUCIONES EDUCATIVAS ASIGNADAS, EN EL MARCO DEL CONTRATO INTERADMINISTRATIVO SE-CDCI-189-2025
(FONDECÚN 25-013), SUSCRITO ENTRE LA SECRETARÍA DE EDUCACIÓN DE CUNDINAMARCA Y EL FONDO DE DESARROLLO DE PROYECTOS DE CUNDINAMARCA – FONDECÚN.</t>
  </si>
  <si>
    <t>KATHERINE MORENO RUSINQUE</t>
  </si>
  <si>
    <t>560-47-994000189922-0</t>
  </si>
  <si>
    <t>https://community.secop.gov.co/Public/Tendering/ContractNoticePhases/View?PPI=CO1.PPI.39594882&amp;isFromPublicArea=True&amp;isModal=False</t>
  </si>
  <si>
    <t>2025-0411</t>
  </si>
  <si>
    <t xml:space="preserve"> 24-051</t>
  </si>
  <si>
    <t>RAFAEL EDUARDO ROMERO ACOSTA</t>
  </si>
  <si>
    <t xml:space="preserve"> 20250474 - 20250475</t>
  </si>
  <si>
    <t>20250601 - 20250602</t>
  </si>
  <si>
    <t>360-47-994000046751-0</t>
  </si>
  <si>
    <t>https://community.secop.gov.co/Public/Tendering/ContractNoticePhases/View?PPI=CO1.PPI.39592447&amp;isFromPublicArea=True&amp;isModal=False</t>
  </si>
  <si>
    <t>2025-0412</t>
  </si>
  <si>
    <t>ASOCIACIÓN AGROSUMAZ-AGROSUMAZ</t>
  </si>
  <si>
    <t>https://community.secop.gov.co/Public/Tendering/ContractNoticePhases/View?PPI=CO1.PPI.39624583&amp;isFromPublicArea=True&amp;isModal=False</t>
  </si>
  <si>
    <t>2025-0413</t>
  </si>
  <si>
    <t>CONTRATAR EL SERVICIO DE MANTENIMIENTO PREVENTIVO Y/O CORRECTIVO A MONTO AGOTABLE DE MOTOCICLETAS EN LA EJECUCION DEL CONTRATO INTERADMINISTRATIVO NO. STM-CDCVI-271-2024 (FONDECÚN 24-036) SUSCRITO ENTRE LA SECRETARÍA DE TRANSPORTE Y MOVILIDAD y EL FONDO DE DESARROLLO DE PROYECTOS DE CUNDINAMARCA FONDECÚN.</t>
  </si>
  <si>
    <t>GRUPO MOTORRAD S.A.S.</t>
  </si>
  <si>
    <t>900.910.573-8</t>
  </si>
  <si>
    <t>65-40-101082104-0 / 65-45-101092930-0</t>
  </si>
  <si>
    <t>https://community.secop.gov.co/Public/Tendering/ContractNoticePhases/View?PPI=CO1.PPI.39619917&amp;isFromPublicArea=True&amp;isModal=False</t>
  </si>
  <si>
    <t>2025-0414</t>
  </si>
  <si>
    <t>PRESTAR SERVICIOS PROFESIONALES EN EL PROGRAMA DE EDUCACIÓN INCLUSIVA LA ESCUELA ES PARA TODOS EN EL MARCO DEL CONTRATO INTERADMINISTRATIVO SE-CD-CI-200-2025 (FONDECÚN 25-010) SUSCRITO ENTRE EL DEPARTAMENTO DE CUNDINAMARCA SECRETARÍA DE EDUCACIÓN Y EL FONDO DE DESARROLLO DE PROYECTOS DE CUNDINAMARCA.</t>
  </si>
  <si>
    <t>ANGELA URIBE BARAJAS</t>
  </si>
  <si>
    <t>360-47-994000046843-0</t>
  </si>
  <si>
    <t>https://community.secop.gov.co/Public/Tendering/ContractNoticePhases/View?PPI=CO1.PPI.39633523&amp;isFromPublicArea=True&amp;isModal=False</t>
  </si>
  <si>
    <t>ARL 27/05/2025 FALTA TIEMPO DE COBERTURA</t>
  </si>
  <si>
    <t>2025-0415</t>
  </si>
  <si>
    <t>PRESTAR SERVICIOS PROFESIONALES EN EL PROGRAMA DE EDUCACIÓN INCLUSIVA LA ESCUELA ES PARA TODOS EN EL MARCO DEL CONTRATO INTERADMINISTRATIVO SE-CD-CI-200-2025 (FONDECUN 25-010) SUSCRITO ENTRE EL DEPARTAMENTO DE CUNDINAMARCA SECRETARÍA DE EDUCACIÓN Y EL FONDO DE DESARROLLO DE PROYECTOS DE CUNDINAMARCA.</t>
  </si>
  <si>
    <t>ANA MARÍA ZAMORA TRUJILLO</t>
  </si>
  <si>
    <t>360-47-994000046852-0</t>
  </si>
  <si>
    <t>https://community.secop.gov.co/Public/Tendering/ContractNoticePhases/View?PPI=CO1.PPI.39632435&amp;isFromPublicArea=True&amp;isModal=False</t>
  </si>
  <si>
    <t>2025-0416</t>
  </si>
  <si>
    <t>SANDRA PATRICIA MARTIN MORA</t>
  </si>
  <si>
    <t>360-47-994000046894-0</t>
  </si>
  <si>
    <t>https://community.secop.gov.co/Public/Tendering/ContractNoticePhases/View?PPI=CO1.PPI.39632196&amp;isFromPublicArea=True&amp;isModal=False</t>
  </si>
  <si>
    <t>CC 2025-007 - GrupoHospitales</t>
  </si>
  <si>
    <t>2025-0417</t>
  </si>
  <si>
    <t>ELABORAR LOS ESTUDIOS Y DISEÑOS PARA LA CONSTRUCCIÓN DEL GRUPO 1 DE INFRAESTRUCTURA HOSPITALARIA DE LOS CENTROS DE ATENCIÓN DE LA RED PÚBLICA DEPARTAMENTAL, EN EL MARCO DEL CONTRATO INTERADMINISTRATIVO SS-CDCTI-1380-2024 (FONDECÚN 24-045), SUSCRITO ENTRE LA SECRETARÍA DE SALUD DE CUNDINAMARCA, EL INSTITUTO DE INFRAESTRUCTURA Y CONCESIONES DEL DEPARTAMENTO DE CUNDINAMARCA (ICCU) Y EL FONDO DE DESARROLLO DE PROYECTOS DE CUNDINAMARCA (FONDECÚN)</t>
  </si>
  <si>
    <t>UNIÓN TEMPORAL SALUD RZM</t>
  </si>
  <si>
    <t>901.942.410-7</t>
  </si>
  <si>
    <t>21-45-101483492-1</t>
  </si>
  <si>
    <t>https://community.secop.gov.co/Public/Tendering/ContractNoticePhases/View?PPI=CO1.PPI.38151937&amp;isFromPublicArea=True&amp;isModal=False</t>
  </si>
  <si>
    <t>CC 2025-008 - CONSORCIO SAN ANTONIO</t>
  </si>
  <si>
    <t>2025-0418</t>
  </si>
  <si>
    <t>CONSORCIO SAN ANTONIO</t>
  </si>
  <si>
    <t>901.942.005-7</t>
  </si>
  <si>
    <t>CMZ-100003761-0 / CMZ-100013345-0</t>
  </si>
  <si>
    <t>https://community.secop.gov.co/Public/Tendering/ContractNoticePhases/View?PPI=CO1.PPI.38436721&amp;isFromPublicArea=True&amp;isModal=False</t>
  </si>
  <si>
    <t>2025-0419</t>
  </si>
  <si>
    <t>PRESTACIÓN DE SERVICIOS LOGÍSTICOS PARA LA EJECUCIÓN DEL PROYECTO DEL GRUPO ESPECIAL PARA LA PROMOCIÓN DE LA CULTURA CONTRA LA ILEGALIDAD – GEPCI, EN EL MARCO DEL CONTRATO INTERADMINISTRATIVO No SH-CD-CI-196-2025 (FONDECÚN 25-003), CELEBRADO ENTRE LA SECRETARÍA DE HACIENDA DEL DEPARTAMENTO DE CUNDINAMARCA Y EL FONDO DE DESARROLLO DE PROYECTOS DE CUNDINAMARCA - FONDECUN.</t>
  </si>
  <si>
    <t>901.557.038-9</t>
  </si>
  <si>
    <t>14-40-101073262-0</t>
  </si>
  <si>
    <t>https://community.secop.gov.co/Public/Tendering/ContractNoticePhases/View?PPI=CO1.PPI.39659443&amp;isFromPublicArea=True&amp;isModal=False</t>
  </si>
  <si>
    <t>2025-0420</t>
  </si>
  <si>
    <t>JENNY TATIANA MAPE MICAN</t>
  </si>
  <si>
    <t>560-47-994000190057-0</t>
  </si>
  <si>
    <t>https://community.secop.gov.co/Public/Tendering/ContractNoticePhases/View?PPI=CO1.PPI.39659157&amp;isFromPublicArea=True&amp;isModal=False</t>
  </si>
  <si>
    <t>2025-0421</t>
  </si>
  <si>
    <t>ANGELA VIVIANA BORDA ZAMBRANO</t>
  </si>
  <si>
    <t>560-47-994000190047-0</t>
  </si>
  <si>
    <t>https://community.secop.gov.co/Public/Tendering/ContractNoticePhases/View?PPI=CO1.PPI.39660743&amp;isFromPublicArea=True&amp;isModal=False</t>
  </si>
  <si>
    <t>2025-0422</t>
  </si>
  <si>
    <t>PRESTACIÓN DE SERVICIOS DE APOYO A LA GESTIÓN PARA EL DISEÑO E IMPLEMENTACIÓN DE ESTRATEGIAS DE COMUNICACIÓN DEL FONDO DEDESARROLLO DE PROYECTOS DE CUNDINAMARCA - FONDECUN.</t>
  </si>
  <si>
    <t>61-46-101033858-0</t>
  </si>
  <si>
    <t>https://community.secop.gov.co/Public/Tendering/ContractNoticePhases/View?PPI=CO1.PPI.39665120&amp;isFromPublicArea=True&amp;isModal=False</t>
  </si>
  <si>
    <t>2025-0423</t>
  </si>
  <si>
    <t>PRESTACIÓN DE SERVICIOS PROFESIONALES COMO COORDINADOR GENERAL DE PROYECTOS EN LA EJECUCIÓN DEL CONTRATO INTERADMINISTRATIVO Nº ACIDC-CI-513-2024 (FONDECÚN 24-037) Y SUS DERIVADOS SUSCRITO ENTRE AGENCIA DE COMERCIALIZACIÓN E INNOVACIÓN PARA EL DESARROLLO DE CUNDINAMARCA Y EL FONDO DE DESARROLLO DE PROYECTOS DE CUNDINAMARCA – FONDECUN.</t>
  </si>
  <si>
    <t>JHON ALEXANDER MARTINEZ TRIANA</t>
  </si>
  <si>
    <t>360-47-994000046880-0</t>
  </si>
  <si>
    <t>https://community.secop.gov.co/Public/Tendering/ContractNoticePhases/View?PPI=CO1.PPI.39674529&amp;isFromPublicArea=True&amp;isModal=False</t>
  </si>
  <si>
    <t>Orden de Compra-146577</t>
  </si>
  <si>
    <t>2025-0424</t>
  </si>
  <si>
    <t>ADQUISICIÓN DE SERVICIO DEMANTENIMIENTO PREVENTIVO Y CORRECTIVOINCLUIDAS AUTOPARTES, MANO DE OBRA; У ADQUISICIÓN DE AUTOPARTES A TRAVÉS DELACUERDO MARCO CCE-286-AMP-2020, PARA LOS VEHÍCULOS DE LA ENTIDAD DE MARCA TOYOTA PRADO Y TOYOTA FORTUNER.</t>
  </si>
  <si>
    <t>MORARCI GROUP SAS</t>
  </si>
  <si>
    <t>900.110.012-5</t>
  </si>
  <si>
    <t>BQ-100102990-0</t>
  </si>
  <si>
    <t>https://operaciones.colombiacompra.gov.co/tienda-virtual-del-estado-colombiano/ordenes-compra/146577</t>
  </si>
  <si>
    <t>2025-0425</t>
  </si>
  <si>
    <t>ASOCIACIÓN DE PRODUCTORES AGROPECUARIOS DE GUTIERREZ- ASOCHUNTIVA</t>
  </si>
  <si>
    <t>900.691.730-7</t>
  </si>
  <si>
    <t>https://community.secop.gov.co/Public/Tendering/ContractNoticePhases/View?PPI=CO1.PPI.39814110&amp;isFromPublicArea=True&amp;isModal=False</t>
  </si>
  <si>
    <t>2025-0426</t>
  </si>
  <si>
    <t>SUMINISTRO AL FONDO DE DESARROLLO DE PROYECTOS DE CUNDINAMARCA “FONDECUN” DE PRODUCTOS ALIMENTICIOS Y/O ABARROTES DE ORIGEN CUNDINAMARQUÉS EN LA ESTRATEGIA “COMPRAMOS TU COSECHA” EN EL MARCO DEL CONTRATO INTERADMINISTRATIVO ACIDC-CI-513-2024 (FONDECÚN 24-037) SUSCRITO ENTRE AGENCIA DE COMERCIALIZACIÓN Y COMPETITIVIDAD PARA EL DESARROLLO REGIONAL- ACODER Y EL FONDO DE DESARROLLO DE PROYECTOS DE CUNDINAMARCA FONDECUN</t>
  </si>
  <si>
    <t>ASOCIACION DE PRODUCTORES AGROPECUARIOS MAGDALENA CENTRO - EMPROCAF</t>
  </si>
  <si>
    <t>https://community.secop.gov.co/Public/Tendering/ContractNoticePhases/View?PPI=CO1.PPI.39824632&amp;isFromPublicArea=True&amp;isModal=False</t>
  </si>
  <si>
    <t>2025-0427</t>
  </si>
  <si>
    <t>YEIMI CAROLINA BALLEN PRIETO</t>
  </si>
  <si>
    <t>360-47-994000047041-0</t>
  </si>
  <si>
    <t>https://community.secop.gov.co/Public/Tendering/ContractNoticePhases/View?PPI=CO1.PPI.39732259&amp;isFromPublicArea=True&amp;isModal=False</t>
  </si>
  <si>
    <t>2025-0428</t>
  </si>
  <si>
    <t>DEISSY EMILIANA VARILA GÓMEZ</t>
  </si>
  <si>
    <t>360-47-994000047009-0</t>
  </si>
  <si>
    <t>https://community.secop.gov.co/Public/Tendering/ContractNoticePhases/View?PPI=CO1.PPI.39733031&amp;isFromPublicArea=True&amp;isModal=False</t>
  </si>
  <si>
    <t>2025-0429</t>
  </si>
  <si>
    <t>ASOCIACIÓN DE EMPRENDEDORES DEL CAMPO - ASOCAMPS</t>
  </si>
  <si>
    <t>901.888.419-1</t>
  </si>
  <si>
    <t>https://community.secop.gov.co/Public/Tendering/ContractNoticePhases/View?PPI=CO1.PPI.39838054&amp;isFromPublicArea=True&amp;isModal=False</t>
  </si>
  <si>
    <t>2025-0430</t>
  </si>
  <si>
    <t>LACTEOS DE UNE CUNDINAMARCA - LACTO UNE</t>
  </si>
  <si>
    <t>901.814.637-3</t>
  </si>
  <si>
    <t>https://community.secop.gov.co/Public/Tendering/ContractNoticePhases/View?PPI=CO1.PPI.39841018&amp;isFromPublicArea=True&amp;isModal=False</t>
  </si>
  <si>
    <t>2025-0431</t>
  </si>
  <si>
    <t>https://community.secop.gov.co/Public/Tendering/ContractNoticePhases/View?PPI=CO1.PPI.39824673&amp;isFromPublicArea=True&amp;isModal=False</t>
  </si>
  <si>
    <t>2025-0432</t>
  </si>
  <si>
    <t>ASOCIACIÓN DE PRODUCTORES AGROPECUARIOS - ASOAGROVIVO</t>
  </si>
  <si>
    <t>901.766.273-1</t>
  </si>
  <si>
    <t>https://community.secop.gov.co/Public/Tendering/ContractNoticePhases/View?PPI=CO1.PPI.39883708&amp;isFromPublicArea=True&amp;isModal=False</t>
  </si>
  <si>
    <t>2025-0433</t>
  </si>
  <si>
    <t>ASOCIACIÓN AGROPECUARIA DE PRODUCTORES CAMPESINOS - AGROTEC</t>
  </si>
  <si>
    <t>901.847.655-8</t>
  </si>
  <si>
    <t>https://community.secop.gov.co/Public/Tendering/ContractNoticePhases/View?PPI=CO1.PPI.39884456&amp;isFromPublicArea=True&amp;isModal=False</t>
  </si>
  <si>
    <t>SAMC-SI-001-2025</t>
  </si>
  <si>
    <t>2025-0434</t>
  </si>
  <si>
    <t>ALQUILER DE EQUIPOS DE COMPUTO Y PERIFÉRICOS CON INSTALACIÓN, CONFIGURACIÓN Y MANTENIMIENTO PARA EL FONDO DE DESARROLLO DE PROYECTOS DE CUNDINAMARCA – FONDECÚN</t>
  </si>
  <si>
    <t>NECSOFTPC SAS.</t>
  </si>
  <si>
    <t>NB-100382715-0 / NB-100387394-0</t>
  </si>
  <si>
    <t>https://community.secop.gov.co/Public/Tendering/ContractNoticePhases/View?PPI=CO1.PPI.39062750&amp;isFromPublicArea=True&amp;isModal=False</t>
  </si>
  <si>
    <t>2025-0435</t>
  </si>
  <si>
    <t>ASOCIACIÓN DE PRODUCTORES AGROPECUARIOS ASOAGROVIVO</t>
  </si>
  <si>
    <t>https://community.secop.gov.co/Public/Tendering/ContractNoticePhases/View?PPI=CO1.PPI.39909255&amp;isFromPublicArea=True&amp;isModal=False</t>
  </si>
  <si>
    <t>2025-0436</t>
  </si>
  <si>
    <t>ASOCIACIÓN DE COMERCIANTES DE PRODUCTOS AGRICOLAS DE CUNDINAMARCA - ASOCOPRAC</t>
  </si>
  <si>
    <t>https://community.secop.gov.co/Public/Tendering/ContractNoticePhases/View?PPI=CO1.PPI.39909589&amp;isFromPublicArea=True&amp;isModal=False</t>
  </si>
  <si>
    <t>2025-0437</t>
  </si>
  <si>
    <t>SUMINISTRO AL FONDO DE DESARROLLO DE PROYECTOS DE CUNDINAMARCA "FONDECUN" DE PRODUCTOS ALIMENTICIOS Y/O ABARROTES DE ORIGEN CUNDINAMARQUÉS EN LA ESTRATEGIA "COMPRAMOS TU COSECHA" EN EL MARCO DEL CONTRATO INTERADMINISTRATIVO ACIDC-CI-513-2024 (FONDECÚN 24-037) SUSCRITO ENTRE AGENCIA DE COMERCIALIZACIÓN Y COMPETITIVIDAD PARA EL DESARROLLO REGIONAL- ACODER Y EL FONDO DE DESARROLLO DE PROYECTOS DE CUNDINAMARCA FONDECUN</t>
  </si>
  <si>
    <t>ASOCIACIÓN AGROPECUARIA DE PRODUCTORES CAMPECINOS AGRO TEC</t>
  </si>
  <si>
    <t>https://community.secop.gov.co/Public/Tendering/ContractNoticePhases/View?PPI=CO1.PPI.39909655&amp;isFromPublicArea=True&amp;isModal=False</t>
  </si>
  <si>
    <t>2025-0438</t>
  </si>
  <si>
    <t>ASOCIACIÓN DE GANADEROS Y PRODUCTORES PROMOVIENDO DESARROLLO INTEGRAL DE TOCAIMA - ASOGANPRODITO</t>
  </si>
  <si>
    <t>901.922.949-9</t>
  </si>
  <si>
    <t>https://community.secop.gov.co/Public/Tendering/ContractNoticePhases/View?PPI=CO1.PPI.39910176&amp;isFromPublicArea=True&amp;isModal=False</t>
  </si>
  <si>
    <t>2025-0439</t>
  </si>
  <si>
    <t>21-46-101116364-0</t>
  </si>
  <si>
    <t>https://community.secop.gov.co/Public/Tendering/ContractNoticePhases/View?PPI=CO1.PPI.39843615&amp;isFromPublicArea=True&amp;isModal=False</t>
  </si>
  <si>
    <t>ARL 29/10/2025 FALTA TIEMPO DE COBERTURA</t>
  </si>
  <si>
    <t>2025-0440</t>
  </si>
  <si>
    <t>360-47-994000047118-0</t>
  </si>
  <si>
    <t>https://community.secop.gov.co/Public/Tendering/ContractNoticePhases/View?PPI=CO1.PPI.39842248&amp;isFromPublicArea=True&amp;isModal=False</t>
  </si>
  <si>
    <t>2025-0441</t>
  </si>
  <si>
    <t>24-032</t>
  </si>
  <si>
    <t>PRESTAR EL SERVICIO DE INTERNET SATELITAL PARA INSTITUCIONES PÚBLICAS UBICADAS EN EL DEPARTAMENTO DE CUNDINAMARCA EN EL MARCO DEL CONTRATO INTERADMINISTRATIVO NO. STIC-CDCTI-174-2024 (FONDECÚN 24-032), CELEBRADO ENTRE EL DEPARTAMENTO DE CUNDINAMARCA – SECRETARÍA DE TECNOLOGÍAS DE LA INFORMACIÓN Y LAS COMUNICACIONES Y EL FONDO DE DESARROLLO DE PROYECTOS DE CUNDINAMARCA – FONDECÚN</t>
  </si>
  <si>
    <t>VISIÓN SATELITAL COMUNICACIONES S.A.S.</t>
  </si>
  <si>
    <t>11-45-101167306-0 / 11-40-101078854-0</t>
  </si>
  <si>
    <t>https://community.secop.gov.co/Public/Tendering/ContractNoticePhases/View?PPI=CO1.PPI.39849324&amp;isFromPublicArea=True&amp;isModal=False</t>
  </si>
  <si>
    <t>2025-0442</t>
  </si>
  <si>
    <t>PRESTACIÓN DE SERVICIOS LOGÍSTICOS PARA LA PREPRODUCCIÓN, PRODUCCIÓN, REALIZACIÓN Y POSTPRODUCCIÓN DEL EVENTO CONMEMORATIVO “PREMIOS ANTONIO NARIÑO”, EN EL MARCO DEL CONTRATO INTERADMINISTRATIVO NO. SGCC-CD-CI-831-2025 (FONDECÚN 25-007), SUSCRITO ENTRE EL DEPARTAMENTO DE CUNDINAMARCA - SECRETARÍA GENERAL Y DE CERCANÍA AL CIUDADANO Y EL FONDO DE DESARROLLO DE PROYECTOS DE CUNDINAMARCA - FONDECÚN.</t>
  </si>
  <si>
    <t>BF PRODUCCIONES S.A.S.</t>
  </si>
  <si>
    <t>901.464.348-7</t>
  </si>
  <si>
    <t>11-40-101078753-0 / 11-45-101167122-0</t>
  </si>
  <si>
    <t>https://community.secop.gov.co/Public/Tendering/ContractNoticePhases/View?PPI=CO1.PPI.39850068&amp;isFromPublicArea=True&amp;isModal=False</t>
  </si>
  <si>
    <t>2025-0443</t>
  </si>
  <si>
    <t>DANIEL JOSÉ ORTIZ CASTRO</t>
  </si>
  <si>
    <t>https://community.secop.gov.co/Public/Tendering/ContractNoticePhases/View?PPI=CO1.PPI.39849587&amp;isFromPublicArea=True&amp;isModal=False</t>
  </si>
  <si>
    <t>CC-2025-014 Interventoria Hospitales</t>
  </si>
  <si>
    <t>2025-0444</t>
  </si>
  <si>
    <t>REALIZAR LA INTERVENTORÍA INTEGRAL A LOS CONTRATOS DE CONSULTORÍA QUE SUSCRIBIRÁ FONDECÚN PARA LA ELABORACIÓN DE LOS ESTUDIOS Y DISEÑOS PARA LA CONSTRUCCIÓN DE INFRAESTRUCTURA HOSPITALARIA DE LA RED PÚBLICA DEPARTAMENTAL, EN EL MARCO DEL CONTRATO INTERADMINISTRATIVO SS-CDCTI-1380-2024 (FONDECÚN 24-045), SUSCRITO ENTRE LA SECRETARÍA DE SALUD DE CUNDINAMARCA, EL INSTITUTO DE INFRAESTRUCTURA Y CONCESIONES DEL DEPARTAMENTO DE CUNDINAMARCA (ICCU) Y EL FONDO DE DESARROLLO DE PROYECTOS DE CUNDINAMARCA (FONDECÚN).</t>
  </si>
  <si>
    <t>ALIANZA INTEGRAL DE PROYECTOS S.A.S. BIC</t>
  </si>
  <si>
    <t>901.506.750-7</t>
  </si>
  <si>
    <t>11-45-101167267-0 / 11-40-101078832-0 / 11-40-101078832-1</t>
  </si>
  <si>
    <t>https://community.secop.gov.co/Public/Tendering/ContractNoticePhases/View?PPI=CO1.PPI.38918384&amp;isFromPublicArea=True&amp;isModal=False</t>
  </si>
  <si>
    <t>2025-0445</t>
  </si>
  <si>
    <t>PRESTACIÓN DE SERVICIOS PROFESIONALES COMO ABOGADO EN EL MARCO DEL CONTRATO INTERADMINISTRATIVO N° ACIDC-CI-513-2024 / (FONDECÚN 24-037), Y SUS DERIVADOS. SUSCRITO ENTRE AGENCIA DE COMERCIALIZACIÓN E INNOVACIÓN PARA EL DESARROLLO DE CUNDINAMARCA Y EL FONDO DE DESARROLLO DE PROYECTOS DE CUNDINAMARCA FONDECUN.</t>
  </si>
  <si>
    <t>CAROLINA LOZANO FIGUEROA</t>
  </si>
  <si>
    <t>18-47-101010579-0</t>
  </si>
  <si>
    <t>https://community.secop.gov.co/Public/Tendering/ContractNoticePhases/View?PPI=CO1.PPI.39892142&amp;isFromPublicArea=True&amp;isModal=False</t>
  </si>
  <si>
    <t>CC-2025-017</t>
  </si>
  <si>
    <t>2025-0446</t>
  </si>
  <si>
    <t>REALIZAR LA REVISIÓN INTEGRAL Y VIABILIDAD DE LOS PROYECTOS DE INFRAESTRUCTURA VERTICAL EN EL MARCO DEL CONTRATO INTERADMINISTRATIVO No. 291 DE 2025 (FONDECUN 25-014) SUSCRITO ENTRE EL INSTITUTO DE CAMINOS Y CONSTRUCCIONES DE CUNDINAMARCA – ICCU Y EL FONDO DE DESARROLLO DE PROYECTOS DE CUNDINAMARCA- FONDECÚN.</t>
  </si>
  <si>
    <t>CONSORCIO ESKUADRA</t>
  </si>
  <si>
    <t>901.948.233-7</t>
  </si>
  <si>
    <t>M-100266555-1 / M-100266555-0</t>
  </si>
  <si>
    <t>https://community.secop.gov.co/Public/Tendering/ContractNoticePhases/View?PPI=CO1.PPI.39203630&amp;isFromPublicArea=True&amp;isModal=False</t>
  </si>
  <si>
    <t>2025-0447</t>
  </si>
  <si>
    <t>https://community.secop.gov.co/Public/Tendering/ContractNoticePhases/View?PPI=CO1.PPI.39910100&amp;isFromPublicArea=True&amp;isModal=False</t>
  </si>
  <si>
    <t>2025-0448</t>
  </si>
  <si>
    <t>360-47-994000047246-1</t>
  </si>
  <si>
    <t>https://community.secop.gov.co/Public/Tendering/ContractNoticePhases/View?PPI=CO1.PPI.39906095&amp;isFromPublicArea=True&amp;isModal=False</t>
  </si>
  <si>
    <t>2025-0449</t>
  </si>
  <si>
    <t>PRESTACIÓN DE SERVICIOS PROFESIONALES COMO ABOGADO EN EL MARCO DEL CONTRATO INTERADMINISTRATIVO N° STIC-CDCTI-174-2024 (FONDECÚN 24- 032), Y SUS DERIVADOS, SUSCRITO ENTRE EL DEPARTAMENTO DE CUNDINAMARCA - SECRETARÍA DE TECNOLOGÍAS DE LA INFORMACIÓN Y LAS COMUNICACIONES Y EL FONDO DE DESARROLLO DE PROYECTOS DE CUNDINAMARCA – FONDECÚN.</t>
  </si>
  <si>
    <t>ERIKA ALEXANDRA OLAYA SANDOVAL</t>
  </si>
  <si>
    <t>310-47-994000016024-0</t>
  </si>
  <si>
    <t>https://community.secop.gov.co/Public/Tendering/ContractNoticePhases/View?PPI=CO1.PPI.39907977&amp;isFromPublicArea=True&amp;isModal=False</t>
  </si>
  <si>
    <t>2025-0450</t>
  </si>
  <si>
    <t>CBC-100067371-0</t>
  </si>
  <si>
    <t>https://community.secop.gov.co/Public/Tendering/ContractNoticePhases/View?PPI=CO1.PPI.39910115&amp;isFromPublicArea=True&amp;isModal=False</t>
  </si>
  <si>
    <t>CC 2025-015</t>
  </si>
  <si>
    <t>2025-0451</t>
  </si>
  <si>
    <t>REALIZAR LA INTERVENTORÍA TÉCNICA, ADMINISTRATIVA, FINANCIERA Y JURÍDICA AL CONTRATO DE CONSULTORÍA CUYO OBJETO ES ELABORAR LOS ESTUDIOS Y DISEÑOS DE LAS OBRAS QUE FORMAN PARTE DEL CENTRO DE EVOLUCIÓN DEPORTIVA CED Y LAS OBRAS COMPLEMENTARIAS DEL COLISEO ZONA F. EN EL MARCO DEL CONTRATO INTERADMINISTRATIVO CI202401410 (FONDECÚN 24-052), SUSCRITO ENTRE EL MUNICIPIO DE FUNZA Y EL FONDO DE DESARROLLO DE PROYECTOS DE CUNDINAMARCA – FONDECÚN..</t>
  </si>
  <si>
    <t>CONSORCIO COLOSO</t>
  </si>
  <si>
    <t>901.947.974-1</t>
  </si>
  <si>
    <t>M-100066886-0 / M-100266625-0</t>
  </si>
  <si>
    <t>https://community.secop.gov.co/Public/Tendering/ContractNoticePhases/View?PPI=CO1.PPI.39006997&amp;isFromPublicArea=True&amp;isModal=False</t>
  </si>
  <si>
    <t>2025-0452</t>
  </si>
  <si>
    <t>PRESTACIÓN DE SERVICIOS PROFESIONALES PARA LA GERENCIA INTEGRAL Y/O SUPERVISIÓN DE CONTRATOS INTERADMINISTRATIVOS SUSCRITOS POR EL FONDO DE DESARROLLO DE PROYECTOS DE CUNDINAMARCA FONDECÚN.</t>
  </si>
  <si>
    <t>20250481 / 20250476</t>
  </si>
  <si>
    <t>20250663 / 20250664</t>
  </si>
  <si>
    <t>11-47-101034818-0</t>
  </si>
  <si>
    <t>https://community.secop.gov.co/Public/Tendering/ContractNoticePhases/View?PPI=CO1.PPI.39950339&amp;isFromPublicArea=True&amp;isModal=False</t>
  </si>
  <si>
    <t>2025-0453</t>
  </si>
  <si>
    <t>25-015</t>
  </si>
  <si>
    <t>PRESTACIÓN DE SERVICIOS PARA LA PROGRAMACIÓN Y EJECUCIÓN DE ESTRATEGIAS DE COMUNICACIÓN DE LA SECRETARÍA DE HACIENDA, MEDIANTE CANALES Y PLATAFORMAS DE COMUNICACIÓN MASIVA, ORIENTADAS A LA PROMOCIÓN DE PLANES COMERCIALES, LA CONSOLIDACIÓN DE ALIANZAS ESTRATÉGICAS Y EL APOYO OPERATIVO, EN CUMPLIMIENTO DE LA LÍNEA ESTRATÉGICA 'BIEN GOBERNAR' DEL PLAN DE DESARROLLO DEPARTAMENTAL, EN EL MARCO DE LA EJECUCION DEL CONTRATO INTERADMINISTRATIVO No. SH-CD-CI-252-2025 (FONDECUN 25-015).</t>
  </si>
  <si>
    <t>14-45-101124446-0</t>
  </si>
  <si>
    <t>https://community.secop.gov.co/Public/Tendering/ContractNoticePhases/View?PPI=CO1.PPI.39955638&amp;isFromPublicArea=True&amp;isModal=False</t>
  </si>
  <si>
    <t>2025-0454</t>
  </si>
  <si>
    <t>25-019</t>
  </si>
  <si>
    <t>PRESTACIÓN DE SERVICIOS LOGÍSTICOS PARA LA OPERACIÓN DE LOS EVENTOS PROGRAMADOS: 1. CONGRESO INTERNACIONAL DEL CONTROL DEL ENTRENAMIENTO DEPORTIVO, 2. CAMPAMENTOS "EXPLORADORES POR CUNDINAMARCA", 3. CAMPAMENTOS REGIONALES, 4. JUEGOS DEPORTIVOS Y RECREATIVOS COMUNALES DE CUNDINAMARCA Y 5. ACTIVIDAD FÍSICA CUNDINAMARCA EN MOVIMIENTO, EN EL MARCO DEL CONTRATO INTERADMINISTRATIVO NO. CI-0465-2025, (FONDECÚN 25-019), SUSCRITO ENTRE EL DEPARTAMENTO DE CUNDINAMARCA -INSTITUTO DEPARTAMENTAL PARA LA RECREACIÓN Y EL DEPORTE DE CUNDINAMARCA INDEPORTES Y EL FONDO DE DESARROLLO DE PROYECTOS DE CUNDINAMARCA - FONDECÚN.</t>
  </si>
  <si>
    <t>11-45-101167490-0 / 11-40-101078928-0</t>
  </si>
  <si>
    <t>https://community.secop.gov.co/Public/Tendering/ContractNoticePhases/View?PPI=CO1.PPI.39956412&amp;isFromPublicArea=True&amp;isModal=False</t>
  </si>
  <si>
    <t>2025-0455</t>
  </si>
  <si>
    <t>PRESTACIÓN DE SERVICIOS DE APOYO A LA GESTIÓN ADMINISTRATIVA EN LAS ACTIVIDADES DE LA GERENCIA GENERAL DEL FONDO DE DESARROLLO DE PROYECTOS DE CUNDINAMARCA – FONDECÚN</t>
  </si>
  <si>
    <t>21-46-101116604-0</t>
  </si>
  <si>
    <t>https://community.secop.gov.co/Public/Tendering/ContractNoticePhases/View?PPI=CO1.PPI.39976379&amp;isFromPublicArea=True&amp;isModal=False</t>
  </si>
  <si>
    <t>2025-0456</t>
  </si>
  <si>
    <t>PRESTACIÓN DE SERVICIOS PARA LA PROGRAMACIÓN Y EJECUCIÓN DE ESTRATEGIAS DE COMUNICACIÓN DE LA SECRETARÍA DE HACIENDA, MEDIANTE VALLAS Y MUPIS, ORIENTADAS A LA PROMOCIÓN DE PLANES COMERCIALES, LA CONSOLIDACIÓN DE ALIANZAS ESTRATÉGICAS Y EL APOYO OPERATIVO, EN CUMPLIMIENTO DE LA LÍNEA ESTRATÉGICA 'BIEN GOBERNAR' DEL PLAN DE DESARROLLO DEPARTAMENTAL, EN EL MARCO DE LA EJECUCION DEL CONTRATO INTERADMINISTRATIVO No. SH-CD-CI-252-2025 (FONDECUN 25-015).</t>
  </si>
  <si>
    <t>IRIS PRESSE S.A.S</t>
  </si>
  <si>
    <t>901.312.359-6</t>
  </si>
  <si>
    <t>625-74-994000000996-0 / 625-47-994000002624-0</t>
  </si>
  <si>
    <t>https://community.secop.gov.co/Public/Tendering/ContractNoticePhases/View?PPI=CO1.PPI.39980048&amp;isFromPublicArea=True&amp;isModal=False</t>
  </si>
  <si>
    <t>2025-0457</t>
  </si>
  <si>
    <t>CLAUDIA JEANET BUITRAGO SALINAS</t>
  </si>
  <si>
    <t>360-47-994000047332-0</t>
  </si>
  <si>
    <t>https://community.secop.gov.co/Public/Tendering/ContractNoticePhases/View?PPI=CO1.PPI.40007941&amp;isFromPublicArea=True&amp;isModal=False</t>
  </si>
  <si>
    <t>ARL 13/06/2025 FALTA TIEMPO DE COBERTURA</t>
  </si>
  <si>
    <t>2025-0458</t>
  </si>
  <si>
    <t>HEIDY ALEXANDRA RODRIGUEZ ACUÑA</t>
  </si>
  <si>
    <t>360-47-994000047357-0</t>
  </si>
  <si>
    <t>https://community.secop.gov.co/Public/Tendering/ContractNoticePhases/View?PPI=CO1.PPI.40007678&amp;isFromPublicArea=True&amp;isModal=False</t>
  </si>
  <si>
    <t>CC 2025-013</t>
  </si>
  <si>
    <t>2025-0459</t>
  </si>
  <si>
    <t>24-055</t>
  </si>
  <si>
    <t>ACTUALIZAR LOS ESTUDIOS Y DISEÑOS PARA LA RECUPERACIÓN Y ADECUACIÓN DEL PATRIMONIO HISTÓRICO CULTURAL PALACIO DE SAN FRANCISCO EN BOGOTÁ D.C., EN EL MARCO DEL CONTRATO INTERADMINISTRATIVO ICCU-860 DE 2024 (FONDECÚN 24-055), SUSCRITO ENTRE EL INSTITUTO DE INFRAESTRUCTURA Y CONCESIONES DEL DEPARTAMENTO DE CUNDINAMARCA “ICCU” Y EL FONDO DE DESARROLLO DE PROYECTOS DE CUNDINAMARCA – FONDECÚN.</t>
  </si>
  <si>
    <t>CONSORCIO CRL 2025</t>
  </si>
  <si>
    <t>901.948.755-1</t>
  </si>
  <si>
    <t>NB-100101552-1 / NB-100101552-2 / NB-100389781-1</t>
  </si>
  <si>
    <t>https://community.secop.gov.co/Public/Tendering/ContractNoticePhases/View?PPI=CO1.PPI.38641845&amp;isFromPublicArea=True&amp;isModal=False</t>
  </si>
  <si>
    <t>CC 2025-012</t>
  </si>
  <si>
    <t>2025-0460</t>
  </si>
  <si>
    <t>25-008</t>
  </si>
  <si>
    <t>ELABORAR EL ESTUDIO DE CONEXIÓN DE LOS FLUJOS DE MOVILIDAD ENTRE FUNZA, REGIÓN Y EL AEROPUERTO EL DORADO EN EL MARCO DEL CONTRATO INTERADMINISTRATIVO CD-0020-2025 (FONDECÚN 25-008), SUSCRITO ENTRE EL MUNICIPIO DE FUNZA Y EL FONDO DE DESARROLLO DE PROYECTOS DE CUNDINAMARCA – FONDECÚN</t>
  </si>
  <si>
    <t>CONSORCIO CONEXIÓN CIT</t>
  </si>
  <si>
    <t>901.948.725-9</t>
  </si>
  <si>
    <t>310-74-994000005807-5 / 310-47-994000016266-2</t>
  </si>
  <si>
    <t>https://community.secop.gov.co/Public/Tendering/ContractNoticePhases/View?PPI=CO1.PPI.38626889&amp;isFromPublicArea=True&amp;isModal=False</t>
  </si>
  <si>
    <t>2025-0461</t>
  </si>
  <si>
    <t>ASOCIACIÓN DE PRODUCTORES DE LACTEOS, FRUTAS, HUEVOS, CARNICOS, PANELA, LEGUMBRES, TUBERCULOS Y VERDURAS FRESCOS DE LA PROVINCIA DEL GUALIVA- ASOPROGUALIVA DEL MUNICIPIO DE NOCAIMA</t>
  </si>
  <si>
    <t>901.834.736-1</t>
  </si>
  <si>
    <t>https://community.secop.gov.co/Public/Tendering/ContractNoticePhases/View?PPI=CO1.PPI.40125532&amp;isFromPublicArea=True&amp;isModal=False</t>
  </si>
  <si>
    <t>ARL 03/09/2025 FALTA TIEMPO DE COBERTURA</t>
  </si>
  <si>
    <t>2025-0462</t>
  </si>
  <si>
    <t>PRESTACIÓN DE SERVICIOS PROFESIONALES COMO SUPERVISOR TÉCNICO EN EL MARCO DEL CONTRATO INTERADMINISTRATIVO SS-CDCTI-1380-2024 (FONDECÚN 24-045) SUSCRITO ENTRE EL DEPARTAMENTO DE CUNDINAMARCA SECRETARÍA DE SALUD Y EL FONDO DE DESARROLLO DE PROYECTOS DE CUNDINAMARCA FONDECÚN</t>
  </si>
  <si>
    <t>HERNANDO GONZALEZ BERNAL</t>
  </si>
  <si>
    <t>33-45-101137274-1</t>
  </si>
  <si>
    <t>https://community.secop.gov.co/Public/Tendering/ContractNoticePhases/View?PPI=CO1.PPI.40050879&amp;isFromPublicArea=True&amp;isModal=False</t>
  </si>
  <si>
    <t>2025-0463</t>
  </si>
  <si>
    <t>PRESTACIÓN DE SERVICIOS DE APOYO PARA LA GENERACIÓN DE LOS INSUMOS DE ALISTAMIENTO PRECONTRACTUAL REQUERIDOS PARA LA CONTRATACIÓN DEL COMPONENTE II EN EL MARCO DEL CONTRATO INTERADMINISTRATIVO No. CD-005-2025 (FONDECÚN 25-001) SUSCRITO ENTRE EL MUNICIPIO DE FUNZA Y EL FONDO DE DESARROLLO DE PROYECTOS DE CUNDINAMARCA – FONDECÚN</t>
  </si>
  <si>
    <t>MCM ASOCIADOS S.A.S.</t>
  </si>
  <si>
    <t>900.993.306-3</t>
  </si>
  <si>
    <t>360-47-994000047394-0 / 360-74-994000010991-0</t>
  </si>
  <si>
    <t>https://community.secop.gov.co/Public/Tendering/ContractNoticePhases/View?PPI=CO1.PPI.40054084&amp;isFromPublicArea=True&amp;isModal=False</t>
  </si>
  <si>
    <t>2025-0464</t>
  </si>
  <si>
    <t>24- 032</t>
  </si>
  <si>
    <t>PRESTACIÓN DE SERVICIOS PROFESIONALES COMO ESPECIALISTA FINANCIERO EN EL MARCO DEL CONTRATO INTERADMINISTRATIVO N° STIC-CDCTI-174-2024 (FONDECÚN 24- 032), Y SUS DERIVADOS, SUSCRITO ENTRE EL DEPARTAMENTO DE CUNDINAMARCA - SECRETARÍA DE TECNOLOGÍAS DE LA INFORMACIÓN Y LAS COMUNICACIONES Y EL FONDO DE DESARROLLO DE PROYECTOS DE CUNDINAMARCA – FONDECÚN.</t>
  </si>
  <si>
    <t>41-47-101008038-0</t>
  </si>
  <si>
    <t>Erika Alexandra Olaya Sandoval</t>
  </si>
  <si>
    <t>https://community.secop.gov.co/Public/Tendering/ContractNoticePhases/View?PPI=CO1.PPI.40119954&amp;isFromPublicArea=True&amp;isModal=False</t>
  </si>
  <si>
    <t>Orden de Compra-147529</t>
  </si>
  <si>
    <t>2025-0465</t>
  </si>
  <si>
    <t>SERVICIO DE RENOVACIÓN DEMEMBRESÍA Y ANUALIDAD ANTE LACNIC DELPOOL DE DIRECCIONES IPV6 PREFIJO /48, ANOMBRE DEL FONDO DE DESARROLLO DEPROYECTOS DE CUNDINAMARCA – FONDECÚN.</t>
  </si>
  <si>
    <t>INGFRACOL SAS</t>
  </si>
  <si>
    <t>CV100051509</t>
  </si>
  <si>
    <t>https://operaciones.colombiacompra.gov.co/tienda-virtual-del-estado-colombiano/ordenes-compra/147529</t>
  </si>
  <si>
    <t>ARL 16/09/2025 FALTA TIEMPO DE COBERTURA</t>
  </si>
  <si>
    <t>2025-0466</t>
  </si>
  <si>
    <t>PRESTACIÓN DE SERVICIOS PROFESIONALES PARA LA GERENCIA Y/O SUPERVISIÓN DEL CONTRATO INTERADMINISTRATIVO N° STIC-CDCTI-174-2024 (FONDECÚN 24-032), Y SUS DERIVADOS, SUSCRITO ENTRE EL DEPARTAMENTO DE CUNDINAMARCA - SECRETARÍA DE TECNOLOGÍAS DE LA INFORMACIÓN Y LAS COMUNICACIONES Y EL FONDO DE DESARROLLO DE PROYECTOS DE CUNDINAMARCA – FONDECÚN.</t>
  </si>
  <si>
    <t>VALENTIN EDUARDO BARAJAS SANTOS</t>
  </si>
  <si>
    <t>11-47-101035153-0</t>
  </si>
  <si>
    <t>https://community.secop.gov.co/Public/Tendering/ContractNoticePhases/View?PPI=CO1.PPI.40132009&amp;isFromPublicArea=True&amp;isModal=False</t>
  </si>
  <si>
    <t>2025-0467</t>
  </si>
  <si>
    <t>PRESTACIÓN DE SERVICIOS PROFESIONALES COMO DISEÑADOR GRÁFICO EN EL MARCO DEL CONTRATO INTERADMINISTRATIVO NO. STM-CDCVI-271-2024 (FONDECÚN 24-036) SUSCRITO ENTRE EL DEPARTAMENTO DE CUNDINAMARCA - SECRETARÍA DE MOVILIDAD CONTEMPORÁNEA Y EL FONDO DE DESARROLLO DE PROYECTOS DE CUNDINAMARCA – FONDECUN</t>
  </si>
  <si>
    <t>MAIRA ALEXANDRA CELIS JIMÉNEZ</t>
  </si>
  <si>
    <t>560-47-994000190651-0</t>
  </si>
  <si>
    <t>https://community.secop.gov.co/Public/Tendering/ContractNoticePhases/View?PPI=CO1.PPI.40134361&amp;isFromPublicArea=True&amp;isModal=False</t>
  </si>
  <si>
    <t>SAMC-001-2025</t>
  </si>
  <si>
    <t>2025-0468</t>
  </si>
  <si>
    <t>PRESTAR EL SERVICIO DE ALMACENAMIENTO, CUSTODIA, PRÉSTAMO, DIGITALIZACIÓN Y  CONSULTA DEL ARCHIVO CENTRAL DEL FONDO DE DESARROLLO DE PROYECTOS DE CUNDINAMARCA - FONDECÚN</t>
  </si>
  <si>
    <t>UNIÓN TEMPORAL GESTIÓN DOCUMENTAL COLOMBIA</t>
  </si>
  <si>
    <t>901.955.934-0</t>
  </si>
  <si>
    <t>NB-100101670-2 / NB-100390064-2 / NB-100387435-0</t>
  </si>
  <si>
    <t>https://community.secop.gov.co/Public/Tendering/ContractNoticePhases/View?PPI=CO1.PPI.39136286&amp;isFromPublicArea=True&amp;isModal=False</t>
  </si>
  <si>
    <t>COMPRAVENTA 2025-0569</t>
  </si>
  <si>
    <t>2025-0469</t>
  </si>
  <si>
    <t>COMPRAVENTA DE ELEMENTOS DE DOTACIÓN Y MATERIAL LOGISTICO PARA EL GRUPO DE GESTORES DE MOVILIDAD EN EL MARCO DE LA EJECUCION DEL CONTRATO INTERADMINISTRATIVO No. CI20240559 (FONDECÚN 24-008), SUSCRITO ENTRE EL MUNICIPIO DE FUNZA Y EL FONDO DE DESARROLLO DE PROYECTOS DE CUNDINAMARCA – FONDECÚN.</t>
  </si>
  <si>
    <t>COM COMPANY S.A.S.</t>
  </si>
  <si>
    <t>901.904.565-8</t>
  </si>
  <si>
    <t>39-47-101003855-0</t>
  </si>
  <si>
    <t>https://community.secop.gov.co/Public/Tendering/ContractNoticePhases/View?PPI=CO1.PPI.40137287&amp;isFromPublicArea=True&amp;isModal=False</t>
  </si>
  <si>
    <t>2025-0470</t>
  </si>
  <si>
    <t>PRESTACIÓN DE SERVICIOS PROFESIONALES COMO SUPERVISOR EN EL MARCO DEL CONTRATO INTERADMINISTRATIVO DCC.DGR.CTO-INTER-040-2024 (FONDECUN 24-010),
SUSCRITO ENTRE LA DEFENSA CIVIL COLOMBIANA Y EL FONDO DE DESARROLLO DE PROYECTOS DE CUNDINAMARCA - FONDECUN.</t>
  </si>
  <si>
    <t>360-47-994000047517-0</t>
  </si>
  <si>
    <t>https://community.secop.gov.co/Public/Tendering/ContractNoticePhases/View?PPI=CO1.PPI.40161055&amp;isFromPublicArea=True&amp;isModal=False</t>
  </si>
  <si>
    <t>2025-0471</t>
  </si>
  <si>
    <t>SUMINISTRO AL FONDO DE DESARROLLO DE PROYECTOS DE CUNDINAMARCA “FONDECÚN” DE PRODUCTOS ALIMENTICIOS Y/O ABARROTES DE ORIGEN CUNDINAMARQUÉS EN LA ESTRATEGIA
“COMPRAMOS TU COSECHA” EN EL MARCO DEL CONTRATO INTERADMINISTRATIVO ACIDC-CI-513-2024 (FONDECÚN 24- 037) SUSCRITO ENTRE AGENCIA DE COMERCIALIZACIÓN Y COMPETITIVIDAD PARA EL DESARROLLO REGIONAL- ACODER Y EL FONDO DE DESARROLLO DE PROYECTOS DE CUNDINAMARCA – FONDECUN</t>
  </si>
  <si>
    <t>ASOCIACIÓN DE PRODUCTORES DE FRIJOL Y SAGU DE GUTIERREZ-ASOFRISAGUT</t>
  </si>
  <si>
    <t>832.011.016-3</t>
  </si>
  <si>
    <t>https://community.secop.gov.co/Public/Tendering/ContractNoticePhases/View?PPI=CO1.PPI.40251360&amp;isFromPublicArea=True&amp;isModal=False</t>
  </si>
  <si>
    <t>2025-0472</t>
  </si>
  <si>
    <t>SUMINISTRO AL FONDO DE DESARROLLO DE PROYECTOS DE CUNDINAMARCA “FONDECÚN” DE PRODUCTOS AGROPECUARIOS FRESCOS Y/O TRANSFORMADOS, DE ORIGEN CUNDINAMARQUÉS Y/O REGIÓN METROPOLITANA - RMBC, EN EL MARCO DEL CONTRATO INTERADMINISTRATIVO ACODER - CDCTI - 587 -2024 (FONDECUN 24-051), SUSCRITO ENTRE LA AGENCIA DE COMERCIALIZACIÓN Y COMPETITIVIDA
D PARA EL DESARROLLO REGIONAL – ACODER Y EL FONDO DE DESARROLLO DE PROYECTOS DE CUNDINAMARCA – FONDECÚN.</t>
  </si>
  <si>
    <t>ASOCIACIÓN DE PRODUCTORES AVÍCOLAS DE CHOACHÍ - ASOAVIJUMBO</t>
  </si>
  <si>
    <t>https://community.secop.gov.co/Public/Tendering/ContractNoticePhases/View?PPI=CO1.PPI.40268492&amp;isFromPublicArea=True&amp;isModal=False</t>
  </si>
  <si>
    <t>CC-2025-020</t>
  </si>
  <si>
    <t>2025-0473</t>
  </si>
  <si>
    <t>REALIZAR LA INTERVENTORÍA INTEGRAL AL CONTRATO DE CONSULTORÍA CUYO OBJETO ES ELABORAR EL ESTUDIO DE CONEXIÓN DE LOS FLUJOS DE MOVILIDAD ENTRE FUNZA, REGIÓN Y EL AEROPUERTO EL DORADO EN EL MARCO DEL CONTRATO INTERADMINISTRATIVO CD-0020-2025 (FONDECÚN 25-008), SUSCRITO ENTRE EL MUNICIPIO DE FUNZA Y EL FONDO DE DESARROLLO DE PROYECTOS DE CUNDINAMARCA – FONDECÚN.._x000D_</t>
  </si>
  <si>
    <t>PAVIMENTOS Y GEOTECNIA S.A.S.</t>
  </si>
  <si>
    <t>900.135.636-9</t>
  </si>
  <si>
    <t>310-47-994000016366-0</t>
  </si>
  <si>
    <t>https://community.secop.gov.co/Public/Tendering/ContractNoticePhases/View?PPI=CO1.PPI.39591654&amp;isFromPublicArea=True&amp;isModal=False</t>
  </si>
  <si>
    <t>2025-0474</t>
  </si>
  <si>
    <t>KAREN HAZBLEIDY DÍAZ MILLÁN</t>
  </si>
  <si>
    <t>360-47-994000047559-0</t>
  </si>
  <si>
    <t>https://community.secop.gov.co/Public/Tendering/ContractNoticePhases/View?PPI=CO1.PPI.40177649&amp;isFromPublicArea=True&amp;isModal=False</t>
  </si>
  <si>
    <t>2025-0475</t>
  </si>
  <si>
    <t>LAURA DANIELA OSPINA DONCEL</t>
  </si>
  <si>
    <t>17-45-101054865-0</t>
  </si>
  <si>
    <t>https://community.secop.gov.co/Public/Tendering/ContractNoticePhases/View?PPI=CO1.PPI.40178210&amp;isFromPublicArea=True&amp;isModal=False</t>
  </si>
  <si>
    <t>2025-0476</t>
  </si>
  <si>
    <t>PRESTACIÓN DE SERVICIOS PROFESIONALES COMO SUPERVISOR EN EL MARCO DEL CONTRATO INTERADMINISTRATIVO DERIVADO NÚMERO 038 DE 2025 (FONDECUN 25-012), SUSCRITO ENTRE LA DEFENSA CIVIL COLOMBIANA Y EL FONDO DE DESARROLLO DE PROYECTOS DE CUNDINAMARCA – FONDECUN.</t>
  </si>
  <si>
    <t>NB-100390108-1</t>
  </si>
  <si>
    <t>https://community.secop.gov.co/Public/Tendering/ContractNoticePhases/View?PPI=CO1.PPI.40176942&amp;isFromPublicArea=True&amp;isModal=False</t>
  </si>
  <si>
    <t>2025-0477</t>
  </si>
  <si>
    <t>ASOCIACIÓN DE PRODUCTORES AGROPECUARIOS AMBIENTALES CLARAVAL CHUSCALES - AGROACES</t>
  </si>
  <si>
    <t>901.646.879-8</t>
  </si>
  <si>
    <t>https://community.secop.gov.co/Public/Tendering/ContractNoticePhases/View?PPI=CO1.PPI.40252742&amp;isFromPublicArea=True&amp;isModal=False</t>
  </si>
  <si>
    <t>2025-0478</t>
  </si>
  <si>
    <t>25-017</t>
  </si>
  <si>
    <t>PRESTACIÓN DE SERVICIOS PROFESIONALES PARA REALIZAR LA GESTIÓN JURÍDICA PREDIAL EN EL MARCO DE LA EJECUCIÓN DEL CONTRATO INTERADMINISTRATIVO NO. SAG-CD-CI-133-2025 FONDECÚN 25-017, SUSCRITO ENTRE EL DEPARTAMENTO DE CUNDINAMARCA SECRETARIA DEL AGROCAMPESINADO Y EL FONDO DE DESARROLLO DE PROYECTOS DE CUNDINAMARCA FONDECÚN.</t>
  </si>
  <si>
    <t>AIDEE JEANETTE LORA PINEDA</t>
  </si>
  <si>
    <t>11-45-101168507-0</t>
  </si>
  <si>
    <t>https://community.secop.gov.co/Public/Tendering/ContractNoticePhases/View?PPI=CO1.PPI.40208942&amp;isFromPublicArea=True&amp;isModal=False</t>
  </si>
  <si>
    <t>2025-0479</t>
  </si>
  <si>
    <t>PRESTACIÓN DE SERVICIOS PROFESIONALES PARA EL ANÁLISIS DEL IMPACTO SOCIAL EN EL MARCO DE LA EJECUCIÓN DEL CONTRATO INTERADMINISTRATIVO NO. SAG-CD-CI-133-2025 FONDECÚN 25-017, SUSCRITO ENTRE EL DEPARTAMENTO DE CUNDINAMARCA SECRETARIA DEL AGROCAMPESINADO Y EL FONDO DE DESARROLLO DE PROYECTOS DE CUNDINAMARCA -FONDECÚN</t>
  </si>
  <si>
    <t>BERTHA YAZMÍN HERNÁNDEZ</t>
  </si>
  <si>
    <t>11-47-101035294-0</t>
  </si>
  <si>
    <t>https://community.secop.gov.co/Public/Tendering/ContractNoticePhases/View?PPI=CO1.PPI.40208953&amp;isFromPublicArea=True&amp;isModal=False</t>
  </si>
  <si>
    <t>2025-0480</t>
  </si>
  <si>
    <t>PRESTACIÓN DE SERVICIOS PROFESIONALES PARA EL ANÁLISIS DEL COMPONENTE ELÉCTRICO EN EL MARCO DE LA EJECUCIÓN DEL CONTRATO INTERADMINISTRATIVO NO. SAG-CD-CI-133-2025 FONDECÚN 25-017, SUSCRITO ENTRE EL DEPARTAMENTO DE CUNDINAMARCA SECRETARIA DEL AGROCAMPESINADO Y EL FONDO DE DESARROLLO DE PROYECTOS DE CUNDINAMARCA FONDECÚN.</t>
  </si>
  <si>
    <t>JAMES EDUARDO SABALA RIOS</t>
  </si>
  <si>
    <t>14-47-101043038-0</t>
  </si>
  <si>
    <t>https://community.secop.gov.co/Public/Tendering/ContractNoticePhases/View?PPI=CO1.PPI.40209615&amp;isFromPublicArea=True&amp;isModal=False</t>
  </si>
  <si>
    <t>2025-0481</t>
  </si>
  <si>
    <t>PRESTACIÓN DE SERVICIOS PROFESIONALES PARA EL ANÁLISIS DEL IMPACTO AMBIENTAL DE LAS CONDICIONES TECNICAS PARA LA CONSTRUCCIÓN DEL SISTEMA AÉREO EN EL MARCO DE LA EJECUCIÓN DEL CONTRATO INTERADMINISTRATIVO NO. SAG-CD-CI-133-2025 FONDECÚN 25-017, SUSCRITO ENTRE EL DEPARTAMENTO DE CUNDINAMARCA SECRETARIA DEL AGROCAMPESINADO Y EL FONDO DE DESARROLLO DE PROYECTOS DE CUNDINAMARCA FONDECÚN.</t>
  </si>
  <si>
    <t>625-47-994000002686-0</t>
  </si>
  <si>
    <t>https://community.secop.gov.co/Public/Tendering/ContractNoticePhases/View?PPI=CO1.PPI.40209377&amp;isFromPublicArea=True&amp;isModal=False</t>
  </si>
  <si>
    <t>2025-0482</t>
  </si>
  <si>
    <t>PRESTACIÓN DE SERVICIOS PROFESIONALES PARA EL ANÁLISIS DE LAS CONDICIONES TÉCNICAS PARA LA CONSTRUCCIÓN DEL SISTEMA AÉREO EN EL MARCO DE LA EJECUCIÓN DEL CONTRATO INTERADMINISTRATIVO NO. SAG-CD-CI-133-2025 FONDECÚN 25-017, SUSCRITO ENTRE EL DEPARTAMENTO DE CUNDINAMARCA SECRETARIA DEL AGROCAMPESINADO Y EL FONDO DE DESARROLLO DE PROYECTOS DE CUNDINAMARCA FONDECÚN.</t>
  </si>
  <si>
    <t>EDGAR JHOAN LOPEZ RIVEROS</t>
  </si>
  <si>
    <t>360-47-994000047589-0</t>
  </si>
  <si>
    <t>https://community.secop.gov.co/Public/Tendering/ContractNoticePhases/View?PPI=CO1.PPI.40208975&amp;isFromPublicArea=True&amp;isModal=False</t>
  </si>
  <si>
    <t>2025-0483</t>
  </si>
  <si>
    <t>PRESTACIÓN DE SERVICIOS PROFESIONALES PARA EL ANÁLISIS MECÁNICO ESTRUCTURAL DE LAS CONDICIONES TECNICAS PARA LA CONSTRUCCIÓN DEL SISTEMA AÉREO EN EL MARCO DE LA EJECUCIÓN DEL CONTRATO INTERADMINISTRATIVO NO. SAG-CD-CI-133-2025 FONDECÚN 25-017, SUSCRITO ENTRE EL DEPARTAMENTO DE CUNDINAMARCA SECRETARIA DEL AGROCAMPESINADO Y EL FONDO DE DESARROLLO DE PROYECTOS DE CUNDINAMARCA FONDECÚN.</t>
  </si>
  <si>
    <t>PABLO ABEL GIL SOTO</t>
  </si>
  <si>
    <t>360-47-994000047614-0</t>
  </si>
  <si>
    <t>https://community.secop.gov.co/Public/Tendering/ContractNoticePhases/View?PPI=CO1.PPI.40209397&amp;isFromPublicArea=True&amp;isModal=False</t>
  </si>
  <si>
    <t>2025-0484</t>
  </si>
  <si>
    <t>ASOCIACIÓN LLANOLAC TABIO</t>
  </si>
  <si>
    <t>901.926.100-1</t>
  </si>
  <si>
    <t>https://community.secop.gov.co/Public/Tendering/ContractNoticePhases/View?PPI=CO1.PPI.40501080&amp;isFromPublicArea=True&amp;isModal=False</t>
  </si>
  <si>
    <t>2025-0485</t>
  </si>
  <si>
    <t>25-018</t>
  </si>
  <si>
    <t>PRESTACIÓN DE SERVICIOS PROFESIONALES COMO LÍDER TÉCNICO EN EL MARCO DEL CONTRATO INTERADMINISTRATIVO IDECUT-386-2025 (FONDECÚN 25-018) SUSCRITO ENTRE EL INSTITUTO DEPARTAMENTAL DE CULTURA Y TURISMO DE CUNDINAMARCA –IDECUT Y EL FONDO DE DESARROLLO DE PROYECTOS DE CUNDINAMARCA – FONDECÚN.</t>
  </si>
  <si>
    <t>21-47-101049288-0</t>
  </si>
  <si>
    <t>https://community.secop.gov.co/Public/Tendering/ContractNoticePhases/View?PPI=CO1.PPI.40209976&amp;isFromPublicArea=True&amp;isModal=False</t>
  </si>
  <si>
    <t>2025-0486</t>
  </si>
  <si>
    <t>NELSON FEDERICO VEGA RAMIREZ</t>
  </si>
  <si>
    <t>05 de febrero</t>
  </si>
  <si>
    <t>560-47-994000190717-0</t>
  </si>
  <si>
    <t>https://community.secop.gov.co/Public/Tendering/ContractNoticePhases/View?PPI=CO1.PPI.40208650&amp;isFromPublicArea=True&amp;isModal=False</t>
  </si>
  <si>
    <t>2025-0487</t>
  </si>
  <si>
    <t>PRESTACIÓN DE SERVICIOS PROFESIONALES PARA LA COMUNICACIÓN ESTRATÉGICA DE LAS ACTIVIDADES ADELANTADAS EN EL MARCO DEL CONTRATO INTERADMINISTRATIVO NO. STM-CDCVI-271-2024 (FONDECÚN 24-036) SUSCRITO ENTRE EL DEPARTAMENTO DE CUNDINAMARCA - SECRETARÍA DE MOVILIDAD CONTEMPORÁNEA Y EL FONDO DE DESARROLLO DE PROYECTOS DE CUNDINAMARCA - FONDECUN</t>
  </si>
  <si>
    <t>MILADY RODRIGUEZ LOPEZ</t>
  </si>
  <si>
    <t>560-47-994000190749-0</t>
  </si>
  <si>
    <t>https://community.secop.gov.co/Public/Tendering/ContractNoticePhases/View?PPI=CO1.PPI.40239199&amp;isFromPublicArea=True&amp;isModal=False</t>
  </si>
  <si>
    <t>CC-2025-016 consultoría hospitalaria Grupo 2</t>
  </si>
  <si>
    <t>2025-0488</t>
  </si>
  <si>
    <t>ELABORAR LOS ESTUDIOS Y DISEÑOS PARA LA CONSTRUCCIÓN DEL GRUPO 2 DE INFRAESTRUCTURA HOSPITALARIA DE LOS CENTROS DE ATENCIÓN DE LA RED PÚBLICA DEPARTAMENTAL, EN EL MARCO DEL CONTRATO INTERADMINISTRATIVO SS-CDCTI-1380-2024 (FONDECÚN 24-045), SUSCRITO ENTRE LA SECRETARÍA DE SALUD DE CUNDINAMARCA, EL INSTITUTO DE INFRAESTRUCTURA Y CONCESIONES DEL DEPARTAMENTO DE CUNDINAMARCA (ICCU) Y EL FONDO DE DESARROLLO DE PROYECTOS DE CUNDINAMARCA (FONDECÚN)</t>
  </si>
  <si>
    <t>CONSORCIO DISEÑOS HOSPITALARIOS</t>
  </si>
  <si>
    <t>901.949.475-7</t>
  </si>
  <si>
    <t>11-45-101168611-0 / 11-40-101079671-0</t>
  </si>
  <si>
    <t>https://community.secop.gov.co/Public/Tendering/ContractNoticePhases/View?PPI=CO1.PPI.39162725&amp;isFromPublicArea=True&amp;isModal=False</t>
  </si>
  <si>
    <t>CC-2025-019</t>
  </si>
  <si>
    <t>2025-0489</t>
  </si>
  <si>
    <t>CONTRATAR LA INTERVENTORÍA PARA LA CONSULTORIA PARA REALIZAR LOS ESTUDIOS PARA ESTABLECER ESQUEMAS ALTERNATIVOS DE FINANCIACIÓN PARA EL DESARROLLO Y MEJORAMIENTO DE LA INFRAESTRUCTURA DE TRANSPORTE Y SISTEMAS DE TRANSPORTE PÚBLICO EN EL DEPARTAMENTO DE CUNDINAMARCA, EN EL MARCO DE EJECUCIÓN DEL CONTRATO INTERADMINISTRATIVO No STM.CDCVI-259-2024 (FONDECUN 24-021).</t>
  </si>
  <si>
    <t>INCOPLAN IN S.A.S</t>
  </si>
  <si>
    <t>901.472.564-5</t>
  </si>
  <si>
    <t>65-40-101082617-1 / 65-45-101093482-0</t>
  </si>
  <si>
    <t>https://community.secop.gov.co/Public/Tendering/ContractNoticePhases/View?PPI=CO1.PPI.39366905&amp;isFromPublicArea=True&amp;isModal=False</t>
  </si>
  <si>
    <t xml:space="preserve">ARL 11/09/2025 FALTA TIEMPO DE COBERTURA </t>
  </si>
  <si>
    <t>2025-0490</t>
  </si>
  <si>
    <t>PRESTACIÓN DE SERVICIOS PROFESIONALES PARA LA GERENCIA INTEGRAL Y APOYO A LA SUPERVISIÓN DE CONTRATOS INTERADMINISTRATIVOS SUSCRITOS POR EL FONDO DE DESARROLLO DE PROYECTOS DE CUNDINAMARCA – FONDECÚN.</t>
  </si>
  <si>
    <t>560-47-994000190775-0</t>
  </si>
  <si>
    <t>https://community.secop.gov.co/Public/Tendering/ContractNoticePhases/View?PPI=CO1.PPI.40265756&amp;isFromPublicArea=True&amp;isModal=False</t>
  </si>
  <si>
    <t xml:space="preserve">ARL 23/10/2025 FALTA TIEMPO DE COBERTURA </t>
  </si>
  <si>
    <t>2025-0491</t>
  </si>
  <si>
    <t>PAOLA MARGARITA MARTINEZ SIERRA</t>
  </si>
  <si>
    <t>17-46-101053455-0</t>
  </si>
  <si>
    <t>https://community.secop.gov.co/Public/Tendering/ContractNoticePhases/View?PPI=CO1.PPI.40269214&amp;isFromPublicArea=True&amp;isModal=False</t>
  </si>
  <si>
    <t>2025-0492</t>
  </si>
  <si>
    <t>ANGELA YURANY HERNÁNDEZ GUTIÉRREZ</t>
  </si>
  <si>
    <t>360-47-994000047725-0</t>
  </si>
  <si>
    <t>https://community.secop.gov.co/Public/Tendering/ContractNoticePhases/View?PPI=CO1.PPI.40279396&amp;isFromPublicArea=True&amp;isModal=False</t>
  </si>
  <si>
    <t xml:space="preserve">ARL 30/10/2025 FALTA TIEMPO DE COBERTURA </t>
  </si>
  <si>
    <t>2025-0493</t>
  </si>
  <si>
    <t>BRAYAN ESTIVEN GÁMEZ ESPITIA</t>
  </si>
  <si>
    <t>360-47-994000047794-0</t>
  </si>
  <si>
    <t>https://community.secop.gov.co/Public/Tendering/ContractNoticePhases/View?PPI=CO1.PPI.40390920&amp;isFromPublicArea=True&amp;isModal=False</t>
  </si>
  <si>
    <t>2025-0494</t>
  </si>
  <si>
    <t>SUMINISTRO AL FONDO DE DESARROLLO DE PROYECTOS DE CUNDINAMARCA "FONDECÚN" DE PRODUCTOS AGROPECUARIOS FRESCOS Y/O TRANSFORMADOS, DE ORIGEN CUNDINAMARQUÉS Y/O REGIÓN METROPOLITANA - RMBC, EN EL MARCO DEL CONTRATO INTERADMINISTRATIVO ACODER-CDCTI-587-2024 (FONDECUN 24-051), SUSCRITO ENTRE LA AGENCIA DE COMERCIALIZACIÓN Y COMPETITIVIDAD PARA EL DESARROLLO REGIONAL - ACODER Y EL FONDO DE DESARROLLO DE PROYECTOS DE CUNDINAMARCA - FONDECÚN.</t>
  </si>
  <si>
    <t>https://community.secop.gov.co/Public/Tendering/ContractNoticePhases/View?PPI=CO1.PPI.40367433&amp;isFromPublicArea=True&amp;isModal=False</t>
  </si>
  <si>
    <t>2025-0495</t>
  </si>
  <si>
    <t>18-44-101107377-0</t>
  </si>
  <si>
    <t>https://community.secop.gov.co/Public/Tendering/ContractNoticePhases/View?PPI=CO1.PPI.40363354&amp;isFromPublicArea=True&amp;isModal=False</t>
  </si>
  <si>
    <t>2025-0496</t>
  </si>
  <si>
    <t>11-46-101083922-0</t>
  </si>
  <si>
    <t>https://community.secop.gov.co/Public/Tendering/ContractNoticePhases/View?PPI=CO1.PPI.40363968&amp;isFromPublicArea=True&amp;isModal=False</t>
  </si>
  <si>
    <t>2025-0497</t>
  </si>
  <si>
    <t>JEIMY CATHERIN GARZÓN SUATERNA</t>
  </si>
  <si>
    <t>YADID FERNANDA CASTRO CETINA</t>
  </si>
  <si>
    <t>360-47-994000047981-0</t>
  </si>
  <si>
    <t>https://community.secop.gov.co/Public/Tendering/ContractNoticePhases/View?PPI=CO1.PPI.40368291&amp;isFromPublicArea=True&amp;isModal=False</t>
  </si>
  <si>
    <t>2025-0498</t>
  </si>
  <si>
    <t>PRESTACIÓN DE SERVICIOS PROFESIONALES PARA APOYAR LA GESTIÓN FINANCIERA DE LOS PROYECTOS ADELANTADOS POR LA SUBGERENCIA TÈCNICA DEL FONDO DE DESARROLLO DE PROYECTOS DE CUNDINAMARCA – FONDECÚN.</t>
  </si>
  <si>
    <t>REINA CAROLINA BARON ROCHA</t>
  </si>
  <si>
    <t>20250546 - 20250547 - 20250578</t>
  </si>
  <si>
    <t>20250753 - 20250754 - 20250755</t>
  </si>
  <si>
    <t>21-47-101049542-0</t>
  </si>
  <si>
    <t>https://community.secop.gov.co/Public/Tendering/ContractNoticePhases/View?PPI=CO1.PPI.40370605&amp;isFromPublicArea=True&amp;isModal=False</t>
  </si>
  <si>
    <t>2025-0499</t>
  </si>
  <si>
    <t>JEIMY ISABEL HOYOS BRAUSIN</t>
  </si>
  <si>
    <t>360-47-994000048030-0</t>
  </si>
  <si>
    <t>https://community.secop.gov.co/Public/Tendering/ContractNoticePhases/View?PPI=CO1.PPI.40419793&amp;isFromPublicArea=True&amp;isModal=False</t>
  </si>
  <si>
    <t>2025-0500</t>
  </si>
  <si>
    <t>PRESTACIÓN DE SERVICIOS DE APOYO A LA GESTIÓN EN LAS ACTIVIDADES DEL AREA DE TESORERÍA DE LA SUBGERENCIA ADMINISTRATIVA Y FINANCIERA DEL FONDO DE DESARROLLO DE PROYECTOS DE CUNDINAMARCA – FONDECÚN.</t>
  </si>
  <si>
    <t>21-46-101117377-0</t>
  </si>
  <si>
    <t>https://community.secop.gov.co/Public/Tendering/ContractNoticePhases/View?PPI=CO1.PPI.40417270&amp;isFromPublicArea=True&amp;isModal=False</t>
  </si>
  <si>
    <t>2025-0501</t>
  </si>
  <si>
    <t>PRESTACIÓN DE SERVICIOS PROFESIONALES COMO SUPERVISOR DEL PROYECTO EN EL MARCO DE LA EJECUCIÓN DEL CONTRATO INTERADMINISTRATIVO No. ACIDC-CI-513-2024 (FONDECÚN 24-037) Y SUS DERIVADOS SUSCRITO ENTRE AGENCIA DE COMERCIALIZACIÓN Y COMPETITIVIDAD PARA EL DESARROLLO REGIONAL - ACODER Y EL FONDO DE DESARROLLO DE CUNDINAMARCA Y EL FONDO DE DESARROLLO DE PROYECTOS DE CUNDINAMARCA – FONDECUN.</t>
  </si>
  <si>
    <t>11-46-101084093-0</t>
  </si>
  <si>
    <t>https://community.secop.gov.co/Public/Tendering/ContractNoticePhases/View?PPI=CO1.PPI.40454504&amp;isFromPublicArea=True&amp;isModal=False</t>
  </si>
  <si>
    <t>2025-0502</t>
  </si>
  <si>
    <t>LYDA JOHANA QUIROGA CABRA</t>
  </si>
  <si>
    <t>360-47-994000048134-0</t>
  </si>
  <si>
    <t>https://community.secop.gov.co/Public/Tendering/ContractNoticePhases/View?PPI=CO1.PPI.40502039&amp;isFromPublicArea=True&amp;isModal=False</t>
  </si>
  <si>
    <t>2025-0503</t>
  </si>
  <si>
    <t>COOPERATIVA DEPARTAMENTAL CAFETERA DE CUNDINAMARCA EN TOMA DE POSESION- COODECAFEC</t>
  </si>
  <si>
    <t>830.090.449-9</t>
  </si>
  <si>
    <t>https://community.secop.gov.co/Public/Tendering/ContractNoticePhases/View?PPI=CO1.PPI.40512220&amp;isFromPublicArea=True&amp;isModal=False</t>
  </si>
  <si>
    <t>2025-0504</t>
  </si>
  <si>
    <t>SANDRA LUCY BARRAGÁN OLAYA</t>
  </si>
  <si>
    <t>360-47-994000048123-0</t>
  </si>
  <si>
    <t>https://community.secop.gov.co/Public/Tendering/ContractNoticePhases/View?PPI=CO1.PPI.40511373&amp;isFromPublicArea=True&amp;isModal=False</t>
  </si>
  <si>
    <t>2025-0505</t>
  </si>
  <si>
    <t>SUMINISTRO AL FONDO DE DESARROLLO DE PROYECTOS DE CUNDINAMARCA “FONDECÚN” DE PRODUCTOS AGROPECUARIOS FRESCOS Y/O TRANSFORMADOS, DE ORIGEN CUNDINAMARQUÉS Y/O REGIÓN METROPOLITANA - RMBC, EN EL MARCO DEL CONTRATO INTERADMINISTRATIVO ACODER-CDCTI-587-2024 (FONDECUN 24-051), SUSCRITO ENTRE LA AGENCIA DE
COMERCIALIZACIÓN Y COMPETITIVIDAD PARA EL DESARROLLO REGIONAL – ACODER Y EL FONDO DE DESARROLLO DE PROYECTOS DE CUNDINAMARCA – FONDECÚN.</t>
  </si>
  <si>
    <t>ASOCIACIÓN LLANOLAC TABIO - LLANOLAC</t>
  </si>
  <si>
    <t>https://community.secop.gov.co/Public/Tendering/ContractNoticePhases/View?PPI=CO1.PPI.40536723&amp;isFromPublicArea=True&amp;isModal=False</t>
  </si>
  <si>
    <t>2025-0506</t>
  </si>
  <si>
    <t>CLARA MARIA PLAZAS MORENO</t>
  </si>
  <si>
    <t>20250518 / 20250525</t>
  </si>
  <si>
    <t>20250795 - 20250796</t>
  </si>
  <si>
    <t>18-47-101010851-0</t>
  </si>
  <si>
    <t>https://community.secop.gov.co/Public/Tendering/ContractNoticePhases/View?PPI=CO1.PPI.40598849&amp;isFromPublicArea=True&amp;isModal=False</t>
  </si>
  <si>
    <t>2025-0507</t>
  </si>
  <si>
    <t>18-47-101010826-0</t>
  </si>
  <si>
    <t>https://community.secop.gov.co/Public/Tendering/ContractNoticePhases/View?PPI=CO1.PPI.40519212&amp;isFromPublicArea=True&amp;isModal=False</t>
  </si>
  <si>
    <t>2025-0508</t>
  </si>
  <si>
    <t>PRESTAR SERVICIOS PROFESIONALES EN EL MARCO DEL CONTRATO INTERADMINISTRATIVO SH-CD-CI-196-2025 (FONDECUN - 25-003) SUSCRITO ENTRE EL DEPARTAMENTO DE CUNDINAMARCA– SECRETARÍA HACIENDA Y EL FONDO DE DESARROLLO DE PROYECTOS DE CUNDINAMARCA – FONDECÚN.</t>
  </si>
  <si>
    <t>ADRIANA MARÍA ESCOBAR CASTELLANOS</t>
  </si>
  <si>
    <t>https://community.secop.gov.co/Public/Tendering/ContractNoticePhases/View?PPI=CO1.PPI.40534482&amp;isFromPublicArea=True&amp;isModal=False</t>
  </si>
  <si>
    <t>2025-0509</t>
  </si>
  <si>
    <t>25-023</t>
  </si>
  <si>
    <t>PRESTACIÓN DE SERVICIOS PROFESIONALES COMO GERENTE Y/O SUPERVISOR EN EL MARCO DEL CONTRATO INTERADMINISTRATIVO CD-0042-2025 (FONDECÚN 25-023) SUSCRITO ENTRE EL MUNICIPIO DE FUNZA Y EL FONDO DE DESARROLLO DE PROYECTOS DE CUNDINAMARCA – FONDECÚN.</t>
  </si>
  <si>
    <t>DIEGO FERNANDO TORRES RINCÓN</t>
  </si>
  <si>
    <t>39-47-101003893-0</t>
  </si>
  <si>
    <t>https://community.secop.gov.co/Public/Tendering/ContractNoticePhases/View?PPI=CO1.PPI.40532651&amp;isFromPublicArea=True&amp;isModal=False</t>
  </si>
  <si>
    <t>2025-0510</t>
  </si>
  <si>
    <t>25-020</t>
  </si>
  <si>
    <t>PRESTACIÓN DE SERVICIOS LOGISTICOS PARA EL DESARROLLO DEL PROYECTO DE PROMOCION Y FORTALECIMIENTO DE LOS DERECHOS HUMANOS, LAS INICIATIVAS Y POLITICA DE PAZ, LA PROTECCION DE LA POBLACION EN RIESGO DE CALLE Y HABITANTE DE CALLE, LA RESOCIALIZACION Y REINSERCION DE LAS PERSONAS PRIVADAS DE LA LIBERTAD Y LA IMPLEMENTACION DE LA POLITICA DE LIBERTAD RELIGIOSA EN EL DEPARTAMENTO DE CUNDINAMARCA EN EL MARCO DE EJECUCION DEL CONTRATO INTERADMINISTRATIVO NO. SGSC-CD-CI-325-2025 CELEBRADO ENTRE DEPARTAMENTO DE CUNDINAMARCA SECRETARIA DE GOBIERNO Y SEGURIDAD CIUDADANA Y EL FONDO DE DESARROLLO DE PROYECTOS DE CUNDINAMARCA (FONDECUN).</t>
  </si>
  <si>
    <t>INVERSIONES KJNV S.A.S.</t>
  </si>
  <si>
    <t>901.242.591-8</t>
  </si>
  <si>
    <t>17-45-101054960-0 / 17-40-101030668-0</t>
  </si>
  <si>
    <t>https://community.secop.gov.co/Public/Tendering/ContractNoticePhases/View?PPI=CO1.PPI.40535204&amp;isFromPublicArea=True&amp;isModal=False</t>
  </si>
  <si>
    <t>2025-0511</t>
  </si>
  <si>
    <t>PRESTACIÓN DE SERVICIOS DE APOYO A LA GESTIÓN PARA APOYAR LA ELABORACIÓN Y REVISIÓN DE DOCUMENTOS CONTABLES Y DEMÁS ACTIVIDADES QUE REQUIERA EL ÁREA CONTABLE DE LA SUBGERENCIA ADMINISTRATIVA Y FINANCIERA DEL FONDO DE DESARROLLO DE PROYECTOS DE CUNDINAMARCA - FONDECÚN.</t>
  </si>
  <si>
    <t>560-47-994000191174-0</t>
  </si>
  <si>
    <t>https://community.secop.gov.co/Public/Tendering/ContractNoticePhases/View?PPI=CO1.PPI.40548275&amp;isFromPublicArea=True&amp;isModal=False</t>
  </si>
  <si>
    <t>2025-0512</t>
  </si>
  <si>
    <t>PRESTACIÓN DE SERVICIOS PROFESIONALES, EN LO RELACIONADO CON ELABORACIÓN DE DOCUMENTOS CONTABLES, REVISIÓN Y ANÁLISIS DE LA INFORMACIÓN QUE SOPORTA LAS TRANSACCIONES DE LA ENTIDAD PARA LA EMISIÓN DE SUS ESTADOS FINANCIEROS, LIQUIDACIÓN DE IMPUESTOS Y DEMÁS ACTIVIDADES QUE REQUIERA EL ÁREA CONTABLE DE LA SUBGERENCIA ADMINISTRATIVA Y FINANCIERA DEL FONDO DE DESARROLLO DE PROYECTOS DE CUNDINAMARCA – FONDECÚN.</t>
  </si>
  <si>
    <t>560-47-994000191181-0</t>
  </si>
  <si>
    <t>https://community.secop.gov.co/Public/Tendering/ContractNoticePhases/View?PPI=CO1.PPI.40548930&amp;isFromPublicArea=True&amp;isModal=False</t>
  </si>
  <si>
    <t>2025-0513</t>
  </si>
  <si>
    <t>ASOCIACIÓN DE MUJERES CAMPESINAS DEL CORREGIMIENTO UNO DE SOACHA - AMECCUS</t>
  </si>
  <si>
    <t>901.089.645-1</t>
  </si>
  <si>
    <t>https://community.secop.gov.co/Public/Tendering/ContractNoticePhases/View?PPI=CO1.PPI.40665176&amp;isFromPublicArea=True&amp;isModal=False</t>
  </si>
  <si>
    <t>2025-0514</t>
  </si>
  <si>
    <t>18-47-101010842-0</t>
  </si>
  <si>
    <t>https://community.secop.gov.co/Public/Tendering/ContractNoticePhases/View?PPI=CO1.PPI.40586616&amp;isFromPublicArea=True&amp;isModal=False</t>
  </si>
  <si>
    <t>2025-0515</t>
  </si>
  <si>
    <t>18-47-101010840-0</t>
  </si>
  <si>
    <t>https://community.secop.gov.co/Public/Tendering/ContractNoticePhases/View?PPI=CO1.PPI.40586937&amp;isFromPublicArea=True&amp;isModal=False</t>
  </si>
  <si>
    <t>2025-0516</t>
  </si>
  <si>
    <t>21-46-101117661-0</t>
  </si>
  <si>
    <t>https://community.secop.gov.co/Public/Tendering/ContractNoticePhases/View?PPI=CO1.PPI.40605646&amp;isFromPublicArea=True&amp;isModal=False</t>
  </si>
  <si>
    <t>2025-0517</t>
  </si>
  <si>
    <t>25-021</t>
  </si>
  <si>
    <t>REALIZAR LAS INTERVENCIONES Y SUMINISTROS NECESARIOS PARA GARANTIZAR EL FUNCIONAMIENTO ADECUADO DE LA NUEVA SEDE DE LA AGENCIA CATASTRAL DE CUNDINAMARCA EN BOGOTÁ EN EL MARCO DEL CONTRATO INTERADMINISTRATIVO NO. CD-ACC-CON-INT-001-2025 (FONDECUN 25-021), CELEBRADO ENTRE EL LA AGENCIA CATASTRAL DE CUNDINAMARCA Y EL FONDO DE DESARROLLO DE PROYECTOS DE CUNDINAMARCA – FONDECÚN.</t>
  </si>
  <si>
    <t>SOCIEDAD PARA LA INNOVACION TECNOLÓGICA DE LA INGENIERÍA S.A.S – SIGLA: SOILDÉX S.A.S.</t>
  </si>
  <si>
    <t>901.677.837-1</t>
  </si>
  <si>
    <t>21-45-101488076-1 / 21-40-101258127-1</t>
  </si>
  <si>
    <t>https://community.secop.gov.co/Public/Tendering/ContractNoticePhases/View?PPI=CO1.PPI.40602029&amp;isFromPublicArea=True&amp;isModal=False</t>
  </si>
  <si>
    <t>2025-0518</t>
  </si>
  <si>
    <t>PRESTACIÓN DE SERVICIOS LOGÍSTICOS PARA ACTIVIDADES Y EVENTOS EN EL MARCO DEL CONTRATO INTERADMINISTRATIVO SE-CD-CI-200-2025 (FONDECÚN 25-010) SUSCRITO ENTRE EL DEPARTAMENTO DE CUNDINAMARCA – SECRETARÍA DE EDUCACIÓN Y EL FONDO DE DESARROLLO DE PROYECTOS DE CUNDINAMARCA – FONDECÚN.</t>
  </si>
  <si>
    <t>11-40-101080262-0 / 11-45-101169508-0</t>
  </si>
  <si>
    <t>https://community.secop.gov.co/Public/Tendering/ContractNoticePhases/View?PPI=CO1.PPI.40641409&amp;isFromPublicArea=True&amp;isModal=False</t>
  </si>
  <si>
    <t>2025-0519</t>
  </si>
  <si>
    <t>PRESTACIÓN DE SERVICIOS PROFESIONALES COMO ESPECIALISTA FINANCIERO DE LA SUBGERENCIA TÉCNICA DEL FONDO DE DESARROLLO DE PROYECTOS DE CUNDINAMARCA- FONDECUN.</t>
  </si>
  <si>
    <t>05 de junio</t>
  </si>
  <si>
    <t>20250526 - 20250520</t>
  </si>
  <si>
    <t>20250805 -  20250804</t>
  </si>
  <si>
    <t>360-47-994000048273-1</t>
  </si>
  <si>
    <t>https://community.secop.gov.co/Public/Tendering/ContractNoticePhases/View?PPI=CO1.PPI.40654283&amp;isFromPublicArea=True&amp;isModal=False</t>
  </si>
  <si>
    <t>CC-2025-021</t>
  </si>
  <si>
    <t>2025-0520</t>
  </si>
  <si>
    <t>REALIZAR LA INTERVENTORIA ADMINISTRATIVA, TÉCNICA, FINANCIERA Y JURÍDICA A LA INTERVENCIÓN CIVIL, ADECUACIONES ELÉCTRICAS, MECÁNICAS E HIDRAULICAS Y SUMINISTRO DE BIENES EN LA SEDE “LA CASONA” DE LA GERENCIA DEPARTAMENTAL COLEGIADA DE NORTE DE SANTANDER EN EL MARCO DEL CONTRATO INTERADMINISTRATIVO 1075 DE 2022 (FONDECÚN 22-037) SUSCRITO ENTRE LA CONTRALORÍA GENERAL DE LA REPÚBLICA Y EL FONDO DE DESARROLLO DE PROYECTOS DE CUNDINAMARCA – FONDECÚN.</t>
  </si>
  <si>
    <t>CONSORCIO INTER CGR</t>
  </si>
  <si>
    <t>901.959.583-7</t>
  </si>
  <si>
    <t>21-47-101050231-0 / 21-40-101258545-0</t>
  </si>
  <si>
    <t>https://community.secop.gov.co/Public/Tendering/ContractNoticePhases/View?PPI=CO1.PPI.39713189&amp;isFromPublicArea=True&amp;isModal=False</t>
  </si>
  <si>
    <t>2025-0521</t>
  </si>
  <si>
    <t>COMPRAVENTA, INSTALACIÓN DE UN ASCENSOR, Y ADECUACIÓNES CIVILES Y ELÉCTRICAS PARA SU CORRECTO FUNCIONAMIENTO Y OPERABILIDAD PARA LA SEDE DE LA GERENCIA DEPARTAMENTAL COLEGIADA DE NORTE DE SANTANDER EN EL MARCO DEL CONTRATO INTERADMINISTRATIVO 1543 DE 2023 (FONDECÚN 23-021) SUSCRITO ENTRE LA CONTRALORÍA GENERAL DE LA REPÚBLICA Y EL FONDO DE DESARROLLO DE PROYECTOS DE CUNDINAMARCA – FONDECÚN.</t>
  </si>
  <si>
    <t>INVERSIONES DACCAR S.A.S.</t>
  </si>
  <si>
    <t>901.178.759-4</t>
  </si>
  <si>
    <t>560-74-994000035428-0 / 560-47-994000191324-0</t>
  </si>
  <si>
    <t>https://community.secop.gov.co/Public/Tendering/ContractNoticePhases/View?PPI=CO1.PPI.40660645&amp;isFromPublicArea=True&amp;isModal=False</t>
  </si>
  <si>
    <t>2025-0522</t>
  </si>
  <si>
    <t>18-47-101010885-0</t>
  </si>
  <si>
    <t>https://community.secop.gov.co/Public/Tendering/ContractNoticePhases/View?PPI=CO1.PPI.40660637&amp;isFromPublicArea=True&amp;isModal=False</t>
  </si>
  <si>
    <t>2025-0523</t>
  </si>
  <si>
    <t>560-47-994000191306-0</t>
  </si>
  <si>
    <t>https://community.secop.gov.co/Public/Tendering/ContractNoticePhases/View?PPI=CO1.PPI.40661760&amp;isFromPublicArea=True&amp;isModal=False</t>
  </si>
  <si>
    <t>2025-0524</t>
  </si>
  <si>
    <t>PRESTACIÓN DE SERVICIOS PROFESIONALES COMO INGENIERO ESPECIALISTA EN EL MARCO DEL CONTRATO INTERADMINISTRATIVO N° STIC-CDCTI-174-2024 (FONDECÚN 24- 032), Y SUS DERIVADOS, SUSCRITO ENTRE EL DEPARTAMENTO DE CUNDINAMARCA - SECRETARÍA DE TECNOLOGÍAS DE LA INFORMACIÓN Y LAS COMUNICACIONES Y EL FONDO DE DESARROLLO DE PROYECTOS DE CUNDINAMARCA – FONDECÚN.</t>
  </si>
  <si>
    <t>310-47-994000016734-0</t>
  </si>
  <si>
    <t>https://community.secop.gov.co/Public/Tendering/ContractNoticePhases/View?PPI=CO1.PPI.40667728&amp;isFromPublicArea=True&amp;isModal=False</t>
  </si>
  <si>
    <t>2025-0525</t>
  </si>
  <si>
    <t>ASOCIACIÓN AGROPECUARIA TRANSFORMANDO EL CAMPO- AGROTCA</t>
  </si>
  <si>
    <t>901.858.790-1</t>
  </si>
  <si>
    <t>https://community.secop.gov.co/Public/Tendering/ContractNoticePhases/View?PPI=CO1.PPI.40750768&amp;isFromPublicArea=True&amp;isModal=False</t>
  </si>
  <si>
    <t>2025-0526</t>
  </si>
  <si>
    <t>PRESTACION DE SERVICIOS PARA LA SELECCIÓN Y CONTRATACIÓN DEL PERSONAL DEL PROYECTO DENOMINADO " FUNZA- MOVILIDAD INTELIGENTE" EN EL MARCO DE LA EJECUCIÓN DEL CONTRATO INTERADMINISTRATIVO No. CD00422025 DE 2025 (FONDECÚN 25-023 ) SUSCRITO ENTRE EL MUNICIPIO DE FUNZA Y EL FONDO DE DESARROLLO DE PROYECTOS DE CUNDINAMARCA- FONDECÚN.</t>
  </si>
  <si>
    <t>TEMPORAL S.A.S.</t>
  </si>
  <si>
    <t>860.030.811-5</t>
  </si>
  <si>
    <t>NB-100103030-0 / NB-100394172-0</t>
  </si>
  <si>
    <t>https://community.secop.gov.co/Public/Tendering/ContractNoticePhases/View?PPI=CO1.PPI.40685690&amp;isFromPublicArea=True&amp;isModal=False</t>
  </si>
  <si>
    <t>2025-0527</t>
  </si>
  <si>
    <t>560-47-994000191371-0</t>
  </si>
  <si>
    <t>https://community.secop.gov.co/Public/Tendering/ContractNoticePhases/View?PPI=CO1.PPI.40707436&amp;isFromPublicArea=True&amp;isModal=False</t>
  </si>
  <si>
    <t>2025-0528</t>
  </si>
  <si>
    <t>ESTEFANY JOHANA BAENA MENDOZA</t>
  </si>
  <si>
    <t>360-47-994000048369-0</t>
  </si>
  <si>
    <t>https://community.secop.gov.co/Public/Tendering/ContractNoticePhases/View?PPI=CO1.PPI.40640735&amp;isFromPublicArea=True&amp;isModal=False</t>
  </si>
  <si>
    <t>2025-0529</t>
  </si>
  <si>
    <t>62-46-101014029-0</t>
  </si>
  <si>
    <t>https://community.secop.gov.co/Public/Tendering/ContractNoticePhases/View?PPI=CO1.PPI.40715236&amp;isFromPublicArea=True&amp;isModal=False</t>
  </si>
  <si>
    <t>2025-0530</t>
  </si>
  <si>
    <t xml:space="preserve"> 23-021</t>
  </si>
  <si>
    <t>ADQUISICIÓN E INSTALACIÓN DEL SISTEMA DE CLIMATIZACION Y ACONDICIONAMIENTO DE AIRE DE LA GERENCIA DEPARTAMENTAL COLEGIADA DE META EN EL MARCO DEL CONTRATO INTERADMINISTRATIVO 1543 DE 2023 (FONDECÚN 23-021) SUSCRITO ENTRE LA CONTRALORÍA GENERAL DE LA REPÚBLICA Y EL FONDO DE DESARROLLO DE PROYECTOS DE CUNDINAMARCA – FONDECÚN</t>
  </si>
  <si>
    <t>PWS COLOMBIA S.A.S.</t>
  </si>
  <si>
    <t>901.742.245-1</t>
  </si>
  <si>
    <t>14-40-101074356-1 / 14-45-101125666-1</t>
  </si>
  <si>
    <t>https://community.secop.gov.co/Public/Tendering/ContractNoticePhases/View?PPI=CO1.PPI.40718020&amp;isFromPublicArea=True&amp;isModal=False</t>
  </si>
  <si>
    <t>2025-0531</t>
  </si>
  <si>
    <t>25-016</t>
  </si>
  <si>
    <t>PRESTACIÓN DE SERVICIOS PROFESIONALES ESPECIALIZADOS PARA REALIZAR LAS ACTIVIDADES TÉCNICAS, LOGÍSTICAS Y ADMINISTRATIVAS NECESARIAS PARA LA IMPLEMENTACIÓN DEL PLAN DE SOSTENIBILIDAD FINANCIERA, EN EL MARCO DEL CONTRATO INTERADMINISTRATIVO No. SS-CD-CI-604-2025 (FONDECUN 25-016) SUSCRITO ENTRE LA SECRETARÍA DE SALUD Y EL FONDO DE DESARROLLO DE PROYECTOS DE CUNDINAMARCA- FONDECÚN.</t>
  </si>
  <si>
    <t>PRICEWATERHOUSECOOPERS ASESORES GERENCIALES S.A.S.</t>
  </si>
  <si>
    <t>860.046.645-9</t>
  </si>
  <si>
    <t>93493-1 / 26916-1</t>
  </si>
  <si>
    <t>https://community.secop.gov.co/Public/Tendering/ContractNoticePhases/View?PPI=CO1.PPI.40725049&amp;isFromPublicArea=True&amp;isModal=False</t>
  </si>
  <si>
    <t>2025-0532</t>
  </si>
  <si>
    <t>18-47-101010899-0</t>
  </si>
  <si>
    <t>https://community.secop.gov.co/Public/Tendering/ContractNoticePhases/View?PPI=CO1.PPI.40751956&amp;isFromPublicArea=True&amp;isModal=False</t>
  </si>
  <si>
    <t>2025-0533</t>
  </si>
  <si>
    <t>SUMINISTRO AL FONDO DE DESARROLLO DE PROYECTOS DE CUNDINAMARCA "FONDECUN" DE PRODUCTOS ALIMENTICIOS Y/O ABARROTES DE ORIGEN CUNDINAMARQUÉS EN LA ESTRATEGIA "COMPRAMOS TU COSECHA" EN EL MARCO DEL CONTRATO INTERADMINISTRATIVO ACIDC-CI-513-2024 (FONDECUN 24-037) SUSCRITO ENTRE LA AGENCIA DE COMERCIALIZACIÓN  Y COMPETITIVIDAD PARA EL DESARROLLO REGIONAL - ACODER Y EL FONDO DE DESARROLLO DE PROYECTOS DE CUNDINAMARCA –FONDECUN.</t>
  </si>
  <si>
    <t>ASOCIACIÓN DE PRODUCTORES AGROPECUARIOS Y CAFICULTORES DE GUTIERREZ - ASPROCAFE GUTIERREZ</t>
  </si>
  <si>
    <t>901.871.785-8</t>
  </si>
  <si>
    <t>https://community.secop.gov.co/Public/Tendering/ContractNoticePhases/View?PPI=CO1.PPI.40814429&amp;isFromPublicArea=True&amp;isModal=False</t>
  </si>
  <si>
    <t>IP-003-2025</t>
  </si>
  <si>
    <t>2025-0534</t>
  </si>
  <si>
    <t>ADQUISICIÓN, INSTALACIÓN Y REALIZACIÓN DE INTERVENCIONES CIVILES Y ELÉCTRICAS PARA EL SISTEMA DE AIRE ACONDICIONADO Y VENTILACIÓN MECÁNICA DE AIRE EN LA GERENCIA DEPARTAMENTAL COLEGIADA DE ATLÁNTICO EN EL MARCO DEL CONTRATO INTERADMINISTRATIVO 1543 DE 2023 (FONDECÚN 23-021) SUSCRITO ENTRE LA CONTRALORÍA GENERAL DE LA REPÚBLICA Y EL FONDO DE DESARROLLO DE PROYECTOS DE CUNDINAMARCA – FONDECÚN</t>
  </si>
  <si>
    <t>CONSORCIO SAN FRANCISCO</t>
  </si>
  <si>
    <t>901.961.542-1</t>
  </si>
  <si>
    <t>33-40-101086309-0</t>
  </si>
  <si>
    <t>https://community.secop.gov.co/Public/Tendering/ContractNoticePhases/View?PPI=CO1.PPI.39592426&amp;isFromPublicArea=True&amp;isModal=False</t>
  </si>
  <si>
    <t>ARREGLAR LA FECHA DE FINALIZACIÓN DE ACTA DE INICIO 23/10/2025</t>
  </si>
  <si>
    <t>2025-0535</t>
  </si>
  <si>
    <t>18-47-101010900-0</t>
  </si>
  <si>
    <t>https://community.secop.gov.co/Public/Tendering/ContractNoticePhases/View?PPI=CO1.PPI.40752477&amp;isFromPublicArea=True&amp;isModal=False</t>
  </si>
  <si>
    <t>CORREGIR LA FECHA DEL ACTA DE INICIO 30/07/2025</t>
  </si>
  <si>
    <t>2025-0536</t>
  </si>
  <si>
    <t>25-022</t>
  </si>
  <si>
    <t>PRESTACIÓN DE SERVICIOS PARA LA DIVULGACIÓN Y DIFUSIÓN DE CONTENIDO INSTITUCIONAL DE LA GOBERNACION DE CUNDINAMARCA EN EL MARCO DEL CONTRATO No. SGCC-CD-CI-972-2025 (FONDECÚN 25-022), SUSCRITO ENTRE EL DEPARTAMENTO DE CUNDINAMARCA - SECRETARÍA GENERAL Y DE CERCANÍA AL CIUDADANO Y EL FONDO DE DESARROLLO DE PROYECTOS DE CUNDINAMARCA - FONDECÚN.</t>
  </si>
  <si>
    <t>CASA EDITORIAL EL TIEMPO S.A.</t>
  </si>
  <si>
    <t>860.001.022-7</t>
  </si>
  <si>
    <t>18-40-101079289-1 / 18-45-101183957-1</t>
  </si>
  <si>
    <t>https://community.secop.gov.co/Public/Tendering/ContractNoticePhases/View?PPI=CO1.PPI.40758184&amp;isFromPublicArea=True&amp;isModal=False</t>
  </si>
  <si>
    <t>2025-0537</t>
  </si>
  <si>
    <t>PRESTACIÓN DE SERVICIOS PARA LA DIFUSIÓN DE CONTENIDO INSTITUCIONAL DE LA GOBERNACION DE CUNDINAMARCA EN EL MARCO DEL CONTRATO No. SGCC-CD-CI-972-2025 (FONDECÚN 25-022), SUSCRITO ENTRE EL DEPARTAMENTO DE CUNDINAMARCA - SECRETARÍA GENERAL Y DE CERCANÍA AL CIUDADANO Y EL FONDO DE DESARROLLO DE PROYECTOS DE CUNDINAMARCA - FONDECÚN.</t>
  </si>
  <si>
    <t>2072620-1</t>
  </si>
  <si>
    <t>https://community.secop.gov.co/Public/Tendering/ContractNoticePhases/View?PPI=CO1.PPI.40758795&amp;isFromPublicArea=True&amp;isModal=False</t>
  </si>
  <si>
    <t>2025-0538</t>
  </si>
  <si>
    <t>360-47-994000048500-0</t>
  </si>
  <si>
    <t>https://community.secop.gov.co/Public/Tendering/ContractNoticePhases/View?PPI=CO1.PPI.40782827&amp;isFromPublicArea=True&amp;isModal=False</t>
  </si>
  <si>
    <t>2025-0539</t>
  </si>
  <si>
    <t>PRESTACIÓN DE SERVICIOS PROFESIONALES PARA APOYAR LA ELABORACIÓN TÉCNICA DE ESTUDIOS PREVIOS, ASÍ COMO LA EVALUACIÓN DE PROCESOS Y EL APOYO A LA SUPERVISIÓN DE PROYECTOS DEL FONDO DE DESARROLLO DE PROYECTOS DE
CUNDINAMARCA FONDECÚN</t>
  </si>
  <si>
    <t>21-46-101117973-0</t>
  </si>
  <si>
    <t>https://community.secop.gov.co/Public/Tendering/ContractNoticePhases/View?PPI=CO1.PPI.40794779&amp;isFromPublicArea=True&amp;isModal=False</t>
  </si>
  <si>
    <t>2025-0540</t>
  </si>
  <si>
    <t>PRESTACIÓN DE SERVICIOS PROFESIONALES COMO LÍDER TÉCNICO EN EL MARCO DEL CONTRATO INTERADMINISTRATIVO CD-005-2025 (FONDECÚN 25-001) SUSCRITO ENTRE EL MUNICIPIO DE FUNZA Y EL FONDO DE DESARROLLO DE PROYECTOS DE CUNDINAMARCA – FONDECÚN.</t>
  </si>
  <si>
    <t>CARLOS ANDRÉS GARCIA MURCIA</t>
  </si>
  <si>
    <t>11-47-101036300-0</t>
  </si>
  <si>
    <t>https://community.secop.gov.co/Public/Tendering/ContractNoticePhases/View?PPI=CO1.PPI.40796773&amp;isFromPublicArea=True&amp;isModal=False</t>
  </si>
  <si>
    <t>2025-0541</t>
  </si>
  <si>
    <t>REALIZAR LA INTERVENTORIA ADMINISTRATIVA, TÉCNICA, FINANCIERA Y JURÍDICA A LA ADQUISICIÓN, INSTALACIÓN Y REALIZACIÓN DE INTERVENCIONES CIVILES Y ELÉCTRICAS PARA EL SISTEMA DE AIRE ACONDICIONADO Y VENTILACIÓN MECÁNICA DE AIRE EN LA GERENCIA DEPARTAMENTAL COLEGIADA DE ATLÁNTICO EN EL MARCO DEL CONTRATO INTERADMINISTRATIVO 1543 DE 2023 (FONDECÚN 23-021) SUSCRITO ENTRE LA CONTRALORÍA GENERAL DE LA REPÚBLICA Y EL FONDO DE DESARROLLO DE PROYECTOS DE CUNDINAMARCA – FONDECÚN.</t>
  </si>
  <si>
    <t>CONSORCIO CONTROL ATLÁNTICO INBIO</t>
  </si>
  <si>
    <t>901.959.604-3</t>
  </si>
  <si>
    <t>21-45-101488887-0 / 21-40-101258629-0</t>
  </si>
  <si>
    <t>ARL 14/11/2025  FALTA TIEMPO DE COBERTURA</t>
  </si>
  <si>
    <t>2025-0542</t>
  </si>
  <si>
    <t>PRESTACIÓN DE SERVICIOS PROFESIONALES COMO GERENTE EN EL MARCO DEL CONTRATO INTERADMINISTRATIVO N° ICCU 923-2024 (FONDECÚN 24-057) SUSCRITO ENTRE EL IINSTITUTO DE INFRAESTRUCTURA Y CONCESIONES DE CUNDINAMARCA ICCU Y EL FONDO DE DESARROLLO DE PROYECTOS DE CUNDINAMARCA – FONDECUN.</t>
  </si>
  <si>
    <t>FRANCY CECILIA FONSECA RINCÓN</t>
  </si>
  <si>
    <t>560-47-994000191505-0</t>
  </si>
  <si>
    <t>https://community.secop.gov.co/Public/Tendering/ContractNoticePhases/View?PPI=CO1.PPI.40815387&amp;isFromPublicArea=True&amp;isModal=False</t>
  </si>
  <si>
    <t>2025-0543</t>
  </si>
  <si>
    <t>ASOCIACIÓN ECOSECHA DEL MUNICIPIO DE SASAIMA</t>
  </si>
  <si>
    <t>901.799.475-2</t>
  </si>
  <si>
    <t>https://community.secop.gov.co/Public/Tendering/ContractNoticePhases/View?PPI=CO1.PPI.40865230&amp;isFromPublicArea=True&amp;isModal=False</t>
  </si>
  <si>
    <t>2025-0544</t>
  </si>
  <si>
    <t>25-024</t>
  </si>
  <si>
    <t>PRESTACIÓN DE SERVICIOS PARA LA REALIZACIÓN DE GUIAS TURISTICAS INTERACTIVAS Y EL SUMINISTRO DE IMPRESIONES EN EL MARCO DEL CONTRATO INTERADMINISTRATIVO No. IDECUT-442-2025 (FONDECÚN 25-024) SUSCRITO ENTRE EL INSTITUTO DEPARTAMENTAL DE CULTURA Y TURISMO Y FONDO DE DESARROLLO DE PROYECTO DE CUNDINAMARCA - FONDECÚN.</t>
  </si>
  <si>
    <t>QUILLANGO EDITORES S.A.S.</t>
  </si>
  <si>
    <t>901.306.746-9</t>
  </si>
  <si>
    <t>560-47-994000191544-0</t>
  </si>
  <si>
    <t>https://community.secop.gov.co/Public/Tendering/ContractNoticePhases/View?PPI=CO1.PPI.40825297&amp;isFromPublicArea=True&amp;isModal=False</t>
  </si>
  <si>
    <t>2025-0545</t>
  </si>
  <si>
    <t>PRESTACIÓN DE SERVICIOS COMO APOYO ADMINISTRATIVO EN EL MARCO DEL CONTRATO INTERADMINISTRATIVO CD-0042- 2025 (FONDECÚN 25-023) SUSCRITO ENTRE EL MUNICIPIO DE FUNZA Y EL FONDO DE DESARROLLO DE PROYECTOS DE CUNDINAMARCA FONDECÚN</t>
  </si>
  <si>
    <t>JUAN DAVID MORA JIMENEZ</t>
  </si>
  <si>
    <t>39-47-101003926-0</t>
  </si>
  <si>
    <t>https://community.secop.gov.co/Public/Tendering/ContractNoticePhases/View?PPI=CO1.PPI.40843472&amp;isFromPublicArea=True&amp;isModal=False</t>
  </si>
  <si>
    <t>2025-0546</t>
  </si>
  <si>
    <t>PRESTACIÓN DE SERVICIOS PROFESIONALES COMO LÍDER TÉCNICO EN EL MARCO DEL CONTRATO INTERADMINISTRATIVO No. STM.CDCVI-259-2024 (FONDECÚN 24-021), SUSCRITO ENTRE EL INSTITUTO DE CAMINOS Y CONSTRUCCIONES DE CUNDINAMARCA ICCU, LA SECRETARÍA DE MOVILIDAD CONTEMPORÁNEA Y EL FONDO DE DESARROLLO DE PROYECTOS DE CUNDINAMARCA- FONDECÚN</t>
  </si>
  <si>
    <t>KATHERIN ALONSO GAONA</t>
  </si>
  <si>
    <t>14-47-101043635-0</t>
  </si>
  <si>
    <t>https://community.secop.gov.co/Public/Tendering/ContractNoticePhases/View?PPI=CO1.PPI.40853244&amp;isFromPublicArea=True&amp;isModal=False</t>
  </si>
  <si>
    <t>2025-0547</t>
  </si>
  <si>
    <t>PRESTACIÓN DE SERVICIOS PARA LA DIFUSIÓN DE CONTENIDO INSTITUCIONAL DE LA GOBERNACION DE CUNDINAMARCA EN MEDIO IMPRESO Y DIGITAL, EN EL MARCO DEL CONTRATO No. SGCC-CD-CI-972-2025 (FONDECÚN 25-022), SUSCRITO ENTRE EL DEPARTAMENTO DE CUNDINAMARCA - SECRETARÍA GENERAL Y DE CERCANÍA AL CIUDADANO Y EL FONDO DE DESARROLLO DE PROYECTOS DE CUNDINAMARCA - FONDECÚN.</t>
  </si>
  <si>
    <t>COMUNICAN S.A</t>
  </si>
  <si>
    <t>https://community.secop.gov.co/Public/Tendering/ContractNoticePhases/View?PPI=CO1.PPI.40852970&amp;isFromPublicArea=True&amp;isModal=False</t>
  </si>
  <si>
    <t>2025-0548</t>
  </si>
  <si>
    <t>PRESTACIÓN DE SERVICIOS PARA LA EJECUCIÓN DE LA ESTRATEGIA DE COMUNICACIÓN BTL DE LA SECRETARÍA DE HACIENDA, ORIENTADA A LA PROMOCIÓN DE PLANES COMERCIALES, LA CONSOLIDACIÓN DE ALIANZAS ESTRATÉGICAS Y EL APOYO OPERATIVO, EN CUMPLIMIENTO DE LA LÍNEA ESTRATÉGICA BIEN GOBERNAR DEL PLAN DE DESARROLLO DEPARTAMENTAL, EN EL MARCO DE LA EJECUCION DEL CONTRATO
INTERADMINISTRATIVO NO. SH-CD-CI-252-2025 (FONDECUN 25-015).</t>
  </si>
  <si>
    <t>TREBOL GLOBAL GROUP S.A.S</t>
  </si>
  <si>
    <t>11-40-101080634-0 / 11-47-101036381-0</t>
  </si>
  <si>
    <t>https://community.secop.gov.co/Public/Tendering/ContractNoticePhases/View?PPI=CO1.PPI.40864160&amp;isFromPublicArea=True&amp;isModal=False</t>
  </si>
  <si>
    <t>2025-0549</t>
  </si>
  <si>
    <t>560-47-994000191552-0</t>
  </si>
  <si>
    <t>https://community.secop.gov.co/Public/Tendering/ContractNoticePhases/View?PPI=CO1.PPI.40870707&amp;isFromPublicArea=True&amp;isModal=False</t>
  </si>
  <si>
    <t>2025-0550</t>
  </si>
  <si>
    <t>REALIZAR LAS INTERVENCIONES DE OBRA CIVIL, ELECTRICA Y PUESTA EN MARCHA DEL SISTEMA HVAC EN LA SEDE DE LA GERENCIA DEPARTAMENTAL COLEGIADA DE META EN EL MARCO DEL CONTRATO INTERADMINISTRATIVO 1543 DE 2022
(FONDECÚN 23-021) SUSCRITO ENTRE LA CONTRALORÍA GENERAL DE LA REPÚBLICA Y EL FONDO DE DESARROLLO DE PROYECTOS DE CUNDINAMARCA – FONDECÚN.</t>
  </si>
  <si>
    <t>CIVILTEC OBRA CIVIL S.A.S.</t>
  </si>
  <si>
    <t>901.530.586-6</t>
  </si>
  <si>
    <t>14-45-101125903-0</t>
  </si>
  <si>
    <t>https://community.secop.gov.co/Public/Tendering/ContractNoticePhases/View?PPI=CO1.PPI.40867931&amp;isFromPublicArea=True&amp;isModal=False</t>
  </si>
  <si>
    <t>2025-0551</t>
  </si>
  <si>
    <t>PRESTACIÓN DE SERVICIOS PROFESIONALES PARA LA GESTIÓN Y ACOMPAÑAMIENTO EN LAS ACTIVIDADES ADMINISTRATIVAS NECESARIAS PARA LA CONSECUCIÓN DE NUEVOS NEGOCIOS Y EL SEGUIMIENTO A LOS PROYECTOS A CARGO DE LA SUBGERENCIA TÉCNICA DE FONDECÚN.</t>
  </si>
  <si>
    <t>11-46-101084912-0</t>
  </si>
  <si>
    <t>https://community.secop.gov.co/Public/Tendering/ContractNoticePhases/View?PPI=CO1.PPI.40871129&amp;isFromPublicArea=True&amp;isModal=False</t>
  </si>
  <si>
    <t>2025-0552</t>
  </si>
  <si>
    <t>PRESTACIÓN DE SERVICIOS PARA REALIZAR ACTIVIDADES DE PRODUCCIÓN MUSICAL, CAPACITACIÓN Y EVALUACIÓN DE PROCESOS MUSICALES, CON EL FIN GENERAR PROCESOS DE SENSIBILIZACIÓN, TRANSFORMACIÓN Y MUSICALIZACIÓN EN EL DEPARTAMENTO DE CUNDINAMARCA, EN EL MARCO DEL CONTRATO INTERADMINISTRATIVO No. IDECUT-442-2025 (Fondecún 25-024). SUSCRITO ENTRE EL INSTITUTO DEPARTAMENTAL DE CULTURA Y TURISMO Y FONDO DE DESARROLLO DE PROYECTO DE CUNDINAMARCA - FONDECÚN.</t>
  </si>
  <si>
    <t>ASOCIACION NACIONAL DE DIRECTORES DE BANDAS MUSICALES</t>
  </si>
  <si>
    <t>900.367.731-6</t>
  </si>
  <si>
    <t>21-40-101258904-0 / 21-45-101489364-0</t>
  </si>
  <si>
    <t>https://community.secop.gov.co/Public/Tendering/ContractNoticePhases/View?PPI=CO1.PPI.40960971&amp;isFromPublicArea=True&amp;isModal=False</t>
  </si>
  <si>
    <t>IPMC-004-2025</t>
  </si>
  <si>
    <t>2025-0553</t>
  </si>
  <si>
    <t>CONTRATAR LA ADQUISICIÓN DE LICENCIAS DEL FIREWALL DE SEGURIDAD DEL FONDO DE DESARROLLO DE PROYECTOS DE CUNDINAMARCA - FONDECUN.</t>
  </si>
  <si>
    <t>UNIK SOLUCIONES CORPORATIVAS</t>
  </si>
  <si>
    <t>900.852.937-6</t>
  </si>
  <si>
    <t>https://community.secop.gov.co/Public/Tendering/ContractNoticePhases/View?PPI=CO1.PPI.40534275&amp;isFromPublicArea=True&amp;isModal=False</t>
  </si>
  <si>
    <t>2025-0554</t>
  </si>
  <si>
    <t>SUMINISTRO AL FONDO DE DESARROLLO DE PROYECTOS DE CUNDINAMARCA “FONDECÚN” DE PRODUCTOS AGROPECUARIOS FRESCOS Y/O TRANSFORMADOS, DE ORIGEN CUNDINAMARQUÉS Y/O REGIÓN METROPOLITANA - RMBC, EN EL MARCO DEL CONTRATO INTERADMINISTRATIVO ACODER-CDCTI-587-2024 (FONDECUN 24-051), SUSCRITO ENTRE LA AGENCIA DE COMERCIALIZACIÓN Y COMPETITIVIDAD PARA EL DESARROLLO REGIONAL – ACODER Y EL FONDO DE
DESARROLLO DE PROYECTOS DE CUNDINAMARCA – FONDECÚN.</t>
  </si>
  <si>
    <t>ASOCIACIÓN AGROPECUARIA TRANSFORMANDO EL CAMPO - AGROTCA</t>
  </si>
  <si>
    <t>https://community.secop.gov.co/Public/Tendering/ContractNoticePhases/View?PPI=CO1.PPI.40982655&amp;isFromPublicArea=True&amp;isModal=False</t>
  </si>
  <si>
    <t>2025-0555</t>
  </si>
  <si>
    <t>18-47-101010949-0</t>
  </si>
  <si>
    <t>https://community.secop.gov.co/Public/Tendering/ContractNoticePhases/View?PPI=CO1.PPI.40916802&amp;isFromPublicArea=True&amp;isModal=False</t>
  </si>
  <si>
    <t>2025-0556</t>
  </si>
  <si>
    <t>PRESTACIÓN DE SERVICIOS PROFESIONALES COMO COORDINADOR TÉCNICO DE LOS CONTRATOS INTERADMINISTRATIVOS SUSCRITOS ENTRE LA UNIDAD DE SERVICIOS PENITENCIARIOS Y CARCELARIOS - USPEC Y EL FONDO DE DESARROLLO DE PROYECTOS DE CUNDINAMARCA- FONDECÚN</t>
  </si>
  <si>
    <t>JAIME ANDRÉS FONSECA GONZALEZ</t>
  </si>
  <si>
    <t>Maria Clara Jovel</t>
  </si>
  <si>
    <t>https://community.secop.gov.co/Public/Tendering/ContractNoticePhases/View?PPI=CO1.PPI.40912759&amp;isFromPublicArea=True&amp;isModal=False</t>
  </si>
  <si>
    <t>2025-0557</t>
  </si>
  <si>
    <t>360-47-994000048680-0</t>
  </si>
  <si>
    <t>https://community.secop.gov.co/Public/Tendering/ContractNoticePhases/View?PPI=CO1.PPI.40919351&amp;isFromPublicArea=True&amp;isModal=False</t>
  </si>
  <si>
    <t>2025-0558</t>
  </si>
  <si>
    <t>PRESTACIÓN DE SERVICIOS DE APOYO A LA GESTIÓN DOCUMENTAL EN EL MARCO DE LA EJECUCIÓN DEL CONTRATO INTERADMINISTRATIVO SM CTI-225-2024 FONDECÚN
24-042.</t>
  </si>
  <si>
    <t>47-47-101003614-3</t>
  </si>
  <si>
    <t>https://community.secop.gov.co/Public/Tendering/ContractNoticePhases/View?PPI=CO1.PPI.40912661&amp;isFromPublicArea=True&amp;isModal=False</t>
  </si>
  <si>
    <t>2025-0559</t>
  </si>
  <si>
    <t>PRESTACIÓN DE SERVICIOS PROFESIONALES PARA LA REALIZACIÓN DE ACTIVIDADES COMUNICATIVAS, ADMINISTRATIVAS Y DE SEGUIMIENTO EN EL MARCO DE LA EJECUCIÓN DEL CONTRATO INTERADMINISTRATIVO SM – CTI-225-2024 – FONDECÚN 24- 042.</t>
  </si>
  <si>
    <t>JEIMY PAOLA OBREGOSO RODRIGUEZ</t>
  </si>
  <si>
    <t>47-47-101003611-3</t>
  </si>
  <si>
    <t>https://community.secop.gov.co/Public/Tendering/ContractNoticePhases/View?PPI=CO1.PPI.40913507&amp;isFromPublicArea=True&amp;isModal=False</t>
  </si>
  <si>
    <t>2025-0560</t>
  </si>
  <si>
    <t>560-47 -94000191596-0</t>
  </si>
  <si>
    <t>https://community.secop.gov.co/Public/Tendering/ContractNoticePhases/View?PPI=CO1.PPI.40914180&amp;isFromPublicArea=True&amp;isModal=False</t>
  </si>
  <si>
    <t>2025-0561</t>
  </si>
  <si>
    <t>360-47-994000048707-0</t>
  </si>
  <si>
    <t>https://community.secop.gov.co/Public/Tendering/ContractNoticePhases/View?PPI=CO1.PPI.40925213&amp;isFromPublicArea=True&amp;isModal=False</t>
  </si>
  <si>
    <t>2025-0562</t>
  </si>
  <si>
    <t>ANGELA LISETH ACOSTA LOSADA</t>
  </si>
  <si>
    <t>560-47-994000191626-0</t>
  </si>
  <si>
    <t>https://community.secop.gov.co/Public/Tendering/ContractNoticePhases/View?PPI=CO1.PPI.40926260&amp;isFromPublicArea=True&amp;isModal=False</t>
  </si>
  <si>
    <t>2025-0563</t>
  </si>
  <si>
    <t xml:space="preserve">ASOCIACIÓN ECOSECHA DEL MUNICIPIO DE SASAIMA - ECOSECHA </t>
  </si>
  <si>
    <t>https://community.secop.gov.co/Public/Tendering/ContractNoticePhases/View?PPI=CO1.PPI.41013851&amp;isFromPublicArea=True&amp;isModal=False</t>
  </si>
  <si>
    <t>2025-0564</t>
  </si>
  <si>
    <t>PRESTACIÓN DE SERVICIOS PARA LA GESTIÓN INMOBILIARIA, EN EL MARCO DEL CONTRATO INTERADMINISTRATIVO No. 038 de 2025 (FONDECÚN 25-012), SUSCRITO ENTRE LA DEFENSA CIVIL COLOMBIANA Y EL FONDO DE DESARROLLO DE PROYECTOS DE CUNDINAMARCA – FONDECÚN.</t>
  </si>
  <si>
    <t>GESTION RURAL INTEGRAL S.A.S.</t>
  </si>
  <si>
    <t>901.232.644-7</t>
  </si>
  <si>
    <t>360-47-994000048839-0</t>
  </si>
  <si>
    <t>https://community.secop.gov.co/Public/Tendering/ContractNoticePhases/View?PPI=CO1.PPI.40950561&amp;isFromPublicArea=True&amp;isModal=False</t>
  </si>
  <si>
    <t>2025-0565</t>
  </si>
  <si>
    <t>COOPERATIVA MULTIACTIVA AGROPECUARIA DE GUAYABETAL-COOMAGU</t>
  </si>
  <si>
    <t>900.952.079-0</t>
  </si>
  <si>
    <t>https://community.secop.gov.co/Public/Tendering/ContractNoticePhases/View?PPI=CO1.PPI.41058491&amp;isFromPublicArea=True&amp;isModal=False</t>
  </si>
  <si>
    <t>2025-0566</t>
  </si>
  <si>
    <t>PRESTACIÓN DE SERVICIOS PROFESIONALES PARA EL APOYO TÉCNICO A LA SUPERVISIÓN DE LOS CONTRATOS QUE SE DERIVEN DE LOS CONTRATOS INTERADMINISTRATIVOS SUSCRITOS ENTRE LA UNIDAD DE SERVICIOS PENITENCIARIOS Y CARCELARIOS-USPEC Y EL FONDO DE DESARROLLO DE PROYECTOS DE CUNDINAMARCA FONDECUN</t>
  </si>
  <si>
    <t>CARLOS JAVIER VEGA CONTRERAS</t>
  </si>
  <si>
    <t>01 de enero</t>
  </si>
  <si>
    <t>https://community.secop.gov.co/Public/Tendering/ContractNoticePhases/View?PPI=CO1.PPI.40942621&amp;isFromPublicArea=True&amp;isModal=False</t>
  </si>
  <si>
    <t>2025-0567</t>
  </si>
  <si>
    <t>PRESTACIÓN DE SERVICIOS PARA LA REALIZACIÒN DEL ANÁLISIS DE ESTADO ACTUAL, ASÍ COMO EL MANTENIMIENTO PREVENTIVO Y CORRECTIVO DE LOS ELEMENTOS DE SEÑALIZACIÓN DE LAS RUTAS DE BICITURISMO A CARGO DE LA REGIÓN ADMINISTRATIVA Y DE PLANEACIÓN ESPECIAL RAP-E REGIÓN CENTRAL EN EL MARCO DE LA EJECUCIÓN DEL CONTRATO INTERADMINISTRATIVO No.CD-CI-78-2024 (FONDECÚN 24-016).</t>
  </si>
  <si>
    <t>TECHWORKS CUNDINAMARCA S.A.S</t>
  </si>
  <si>
    <t>900.569.214-7</t>
  </si>
  <si>
    <t>57-54-101001401-1 / 57-46-101009170-1</t>
  </si>
  <si>
    <t>https://community.secop.gov.co/Public/Tendering/ContractNoticePhases/View?PPI=CO1.PPI.40950220&amp;isFromPublicArea=True&amp;isModal=False</t>
  </si>
  <si>
    <t>2025-0568</t>
  </si>
  <si>
    <t>IAN MATEO BERMUDEZ MALABER</t>
  </si>
  <si>
    <t>21-46-101118228-0</t>
  </si>
  <si>
    <t>https://community.secop.gov.co/Public/Tendering/ContractNoticePhases/View?PPI=CO1.PPI.40959110&amp;isFromPublicArea=True&amp;isModal=False</t>
  </si>
  <si>
    <t>2025-0569</t>
  </si>
  <si>
    <t>PRESTACIÓN DE SERVICIOS PARA LA EJECUCIÓN DE LA ESTRATEGIA INTEGRAL DE POSICIONAMIENTO INSTITUCIONAL: “CUNDINAMARCA, ORGULLO QUE NOS UNE”, EN EL MARCO DEL CONTRATO No. SGCC-CD-CI-972-2025 (FONDECÚN 25-022), SUSCRITO ENTRE EL DEPARTAMENTO DE CUNDINAMARCA - SECRETARÍA GENERAL Y DE CERCANÍA AL CIUDADANO Y EL FONDO DE DESARROLLO DE PROYECTOS DE CUNDINAMARCA - FONDECÚN.</t>
  </si>
  <si>
    <t>900.654.047-7</t>
  </si>
  <si>
    <t>14-45-101126237-1</t>
  </si>
  <si>
    <t>https://community.secop.gov.co/Public/Tendering/ContractNoticePhases/View?PPI=CO1.PPI.40969732&amp;isFromPublicArea=True&amp;isModal=False</t>
  </si>
  <si>
    <t>2025-0570</t>
  </si>
  <si>
    <t>ASOCIACIÓN VEREDAL DE ESPECIES MENORES Y AGRICOLA DE SOACHA - AVEMAS</t>
  </si>
  <si>
    <t>901.704.237-9</t>
  </si>
  <si>
    <t>https://community.secop.gov.co/Public/Tendering/ContractNoticePhases/View?PPI=CO1.PPI.41129967&amp;isFromPublicArea=True&amp;isModal=False</t>
  </si>
  <si>
    <t>2025-0571</t>
  </si>
  <si>
    <t>PRESTACIÓN DE SERVICIOS PARA LA DIFUSIÓN EN MEDIO IMPRESO Y DIGITAL DE CONTENIDO INSTITUCIONAL DE LA GOBERNACION DE CUNDINAMARCA EN EL MARCO DEL CONTRATO No. SGCC-CD-CI-972-2025 (FONDECÚN 25-022), SUSCRITO ENTRE EL DEPARTAMENTO DE CUNDINAMARCA - SECRETARÍA GENERAL Y DE CERCANÍA AL CIUDADANO Y EL FONDO DE DESARROLLO DE PROYECTOS DE CUNDINAMARCA - FONDECÚN.</t>
  </si>
  <si>
    <t>https://community.secop.gov.co/Public/Tendering/ContractNoticePhases/View?PPI=CO1.PPI.41002908&amp;isFromPublicArea=True&amp;isModal=False</t>
  </si>
  <si>
    <t>2025-0572</t>
  </si>
  <si>
    <t>SUMINISTRAR LECHE CRUDA PARA LA ESTRATEGIA SOCIAL LECHERA PARA CUNDINAMARCA EN EL MARCO DEL CONTRATO INTERADMINISTRATIVO ACIDCCI-513-2024 (FONDECÚN 24-037) CELEBRADO ENTRE LA AGENCIA DE COMERCIALIZACIÓN E INNOVACIÓN PARA EL DESARROLLO DE CUNDINAMARCA Y EL FONDO DE DESARROLLO DE PROYECTOS DE CUNDINAMARCA FONDECÚN.</t>
  </si>
  <si>
    <t>ASOCIACION LECHERA Y AGROPECUARIA DE SUESCA - (ASOLAC)</t>
  </si>
  <si>
    <t>832.005.723-8</t>
  </si>
  <si>
    <t>https://community.secop.gov.co/Public/Tendering/ContractNoticePhases/View?PPI=CO1.PPI.41160765&amp;isFromPublicArea=True&amp;isModal=False</t>
  </si>
  <si>
    <t>2025-0573</t>
  </si>
  <si>
    <t>PRESTACIÓN DE SERVICIOS DE APOYO A LA GESTIÓN DE LOS SISTEMAS DE INFORMACIÓN REQUERIDOS PARA EL SEGUIMIENTO Y CONTROL DE LOS PROYECTOS Y ACTIVIDADES DESARROLLADAS POR LA SUBGERENCIA TÉCNICA DEL FONDO DE DESARROLLO DE PROYECTOS DE CUNDINAMARCA – FONDECÚN</t>
  </si>
  <si>
    <t>360-47-994000048950-0</t>
  </si>
  <si>
    <t>https://community.secop.gov.co/Public/Tendering/ContractNoticePhases/View?PPI=CO1.PPI.41004037&amp;isFromPublicArea=True&amp;isModal=False</t>
  </si>
  <si>
    <t>2025-0574</t>
  </si>
  <si>
    <t>PRESTACIÓN DE SERVICIOS PROFESIONALES COMO COORDINADOR LOGISTICO EN EL MARCO DE LA EJECUCIÓN DEL CONTRATO INTERADMINISTRATIVO No. SH-CD-CI-252-2025 (FONDECUN 25-015). SUSCRITO ENTRE EL DEPARTAMENTO DE CUNDINAMARCASECRETARÍA DE HACIENDA Y EL FONDO DE DESARROLLO DE PROYECTOS DE CUNDINAMARCA – FONDECÚN.</t>
  </si>
  <si>
    <t>JOHAN NICOLAS CASTIBLANCO BARBOSA</t>
  </si>
  <si>
    <t>560-47-994000191689-0</t>
  </si>
  <si>
    <t>https://community.secop.gov.co/Public/Tendering/ContractNoticePhases/View?PPI=CO1.PPI.41004122&amp;isFromPublicArea=True&amp;isModal=False</t>
  </si>
  <si>
    <t>2025-0575</t>
  </si>
  <si>
    <t>PRESTACIÓN DE SERVICIOS PROFESIONALES PARA LA GESTIÓN ADMINISTRATIVA RELACIONADA CON LAS ETAPAS PRECONTRACTUALES, CONTRACTUALES Y POSCONTRACTUALES A CARGO DE LA SUBGERENCIA ADMINISTRATIVA Y FINANCIERA DEL FONDO DE DESARROLLO DE PROYECTOS DE CUNDINAMARCA – FONDECÚN.</t>
  </si>
  <si>
    <t>560-47-994000191694-0</t>
  </si>
  <si>
    <t>https://community.secop.gov.co/Public/Tendering/ContractNoticePhases/View?PPI=CO1.PPI.41025502&amp;isFromPublicArea=True&amp;isModal=False</t>
  </si>
  <si>
    <t>ARL 25/12/2025 FALTA TIEMPO DE COBERTURA</t>
  </si>
  <si>
    <t>2025-0576</t>
  </si>
  <si>
    <t>PRESTAR SERVICIOS PROFESIONALES COMO INGENIERO DE SISTEMAS PARA EL PROGRAMA DE ALIMENTACIÓN ESCOLAR PAE NUESTRO EN LOS MUNICIPIOS NO CERTIFICADOS DEL DEPARTAMENTO DE CUNDINAMARCA Y EN EL MARCO DEL CONTRATO INTERADMINISTRATIVO SE-CD-CI-200-2025 (FONDECUN 25-010) SUSCRITO ENTRE EL DEPARTAMENTO DE CUNDINAMARCA SECRETARÍA DE EDUCACIÓN Y EL FONDO DE DESARROLLO DE PROYECTOS DE CUNDINAMARCA FONDECÚN.</t>
  </si>
  <si>
    <t>ANDY ALEXANDER ONTIBON ROJAS</t>
  </si>
  <si>
    <t>360-47-994000049063-0</t>
  </si>
  <si>
    <t>https://community.secop.gov.co/Public/Tendering/ContractNoticePhases/View?PPI=CO1.PPI.41032237&amp;isFromPublicArea=True&amp;isModal=False</t>
  </si>
  <si>
    <t>2025-0577</t>
  </si>
  <si>
    <t>SANDRA LUCRECIA CARVAJAL SICHACÁ</t>
  </si>
  <si>
    <t>96-47-101004148-0</t>
  </si>
  <si>
    <t>https://community.secop.gov.co/Public/Tendering/ContractNoticePhases/View?PPI=CO1.PPI.41031596&amp;isFromPublicArea=True&amp;isModal=False</t>
  </si>
  <si>
    <t>ARL 27/10/2025  FALTA TIEMPO DE COBERTURA</t>
  </si>
  <si>
    <t>2025-0578</t>
  </si>
  <si>
    <t>33-45-101138418-0</t>
  </si>
  <si>
    <t>https://community.secop.gov.co/Public/Tendering/ContractNoticePhases/View?PPI=CO1.PPI.41036096&amp;isFromPublicArea=True&amp;isModal=False</t>
  </si>
  <si>
    <t>2025-0579</t>
  </si>
  <si>
    <t>https://community.secop.gov.co/Public/Tendering/ContractNoticePhases/View?PPI=CO1.PPI.41159961&amp;isFromPublicArea=True&amp;isModal=False</t>
  </si>
  <si>
    <t>2025-0580</t>
  </si>
  <si>
    <t>RICARDO PEREZ LATORRE</t>
  </si>
  <si>
    <t>360-47-994000049145-0</t>
  </si>
  <si>
    <t>https://community.secop.gov.co/Public/Tendering/ContractNoticePhases/View?PPI=CO1.PPI.41095321&amp;isFromPublicArea=True&amp;isModal=False</t>
  </si>
  <si>
    <t>2025-0581</t>
  </si>
  <si>
    <t>PRESTACIÓN DE SERVICIOS PARA LA DIVULGACIÓN DE CONTENIDO INSTITUCIONAL DE LA GOBERNACION DE CUNDINAMARCA, EN PLATAFORMAS DIGITALES, EN EL MARCO DEL CONTRATO NO. SGCC-CD-CI-972-2025 (FONDECÚN 25-022), SUSCRITO ENTRE EL DEPARTAMENTO DE CUNDINAMARCA - SECRETARÍA GENERAL Y DE CERCANÍA AL CIUDADANO Y EL FONDO DE DESARROLLO DE PROYECTOS DE CUNDINAMARCA - FONDECÚN.</t>
  </si>
  <si>
    <t>CAMBIO COMUNICACIONES COLOMBIA S.A.S.</t>
  </si>
  <si>
    <t>901.535.489-2</t>
  </si>
  <si>
    <t>14-45-101126444-0</t>
  </si>
  <si>
    <t>https://community.secop.gov.co/Public/Tendering/ContractNoticePhases/View?PPI=CO1.PPI.41106918&amp;isFromPublicArea=True&amp;isModal=False</t>
  </si>
  <si>
    <t>2025-0582</t>
  </si>
  <si>
    <t>https://community.secop.gov.co/Public/Tendering/ContractNoticePhases/View?PPI=CO1.PPI.41164774&amp;isFromPublicArea=True&amp;isModal=False</t>
  </si>
  <si>
    <t>2025-0583</t>
  </si>
  <si>
    <t>ASOCIACIÓN EL CAMPO SIEMPRE SERÁ BELLO</t>
  </si>
  <si>
    <t>.901.949.451-0</t>
  </si>
  <si>
    <t>https://community.secop.gov.co/Public/Tendering/ContractNoticePhases/View?PPI=CO1.PPI.41165197&amp;isFromPublicArea=True&amp;isModal=False</t>
  </si>
  <si>
    <t>2025-0584</t>
  </si>
  <si>
    <t>PRESTACIÓN DE SERVICIOS PROFESIONALES ESPECIALIZADOS PARA LA ESTRUCTURACIÓN, EVALUACIÓN, EJECUCIÓN Y SEGUIMIENTO DE PROYECTOS DEL FONDO DE DESARROLLO DE PROYECTOS DE CUNDINAMARCA – FONDECÚN.</t>
  </si>
  <si>
    <t>360-47-994000049248-0</t>
  </si>
  <si>
    <t>https://community.secop.gov.co/Public/Tendering/ContractNoticePhases/View?PPI=CO1.PPI.41146344&amp;isFromPublicArea=True&amp;isModal=False</t>
  </si>
  <si>
    <t>2025-0585</t>
  </si>
  <si>
    <t>ASOCIACION AGROPECUARIA Y CAMPESINA DE SASAIMA- AGROPESA</t>
  </si>
  <si>
    <t>901.024.206-2</t>
  </si>
  <si>
    <t>https://community.secop.gov.co/Public/Tendering/ContractNoticePhases/View?PPI=CO1.PPI.41161539&amp;isFromPublicArea=True&amp;isModal=False</t>
  </si>
  <si>
    <t>2025-0586</t>
  </si>
  <si>
    <t>SUMINISTRO DE ELEMENTOS DE DOTACIÓN Y MATERIAL LOGÍSTICO PARA EL GRUPO DE GESTORES DE MOVILIDAD EN EL MARCO DE LA EJECUCION DEL CONTRATO INTERADMINISTRATIVO No. STM-CDCVI-271-2024 SUSCRITO ENTRE SECRETARÍA DE MOVILIDAD CONTEMPORÁNEA Y EL FONDO DE DESARROLLO DE PROYECTOS DE CUNDINAMARCA- FONDECÚN.</t>
  </si>
  <si>
    <t>GRUPO MOVILIDAD SEGURA S.A.S</t>
  </si>
  <si>
    <t>901.159.136-5</t>
  </si>
  <si>
    <t>21-45-101490402-0</t>
  </si>
  <si>
    <t>https://community.secop.gov.co/Public/Tendering/ContractNoticePhases/View?PPI=CO1.PPI.41169046&amp;isFromPublicArea=True&amp;isModal=False</t>
  </si>
  <si>
    <t>2025-0587</t>
  </si>
  <si>
    <t>REALIZAR EL MANTENIMIENTO Y ADECUACIÓN DE LAS SEDES DE META (VILLAVICENCIO) Y TOLIMA (IBAGUÉ) DE LA DEFENSA CIVIL COLOMBIANA EN EL MARCO DEL CONTRATO INTERADMINISTRATIVO No. 038 de 2025 (FONDECÚN 25-012) SUSCRITO ENTRE LA DEFENSA CIVIL COLOMBIANA Y EL FONDO DE DESARROLLO DE PROYECTOS DE CUNDINAMARCA - FONDECÚN.</t>
  </si>
  <si>
    <t>A LA VANGUARDIA CONSTRUCCION Y CONSULTORIA S.A.S.</t>
  </si>
  <si>
    <t>900.954.536-4</t>
  </si>
  <si>
    <t>37-40-101029292-0 / 37-45-101052693-1</t>
  </si>
  <si>
    <t>https://community.secop.gov.co/Public/Tendering/ContractNoticePhases/View?PPI=CO1.PPI.41169069&amp;isFromPublicArea=True&amp;isModal=False</t>
  </si>
  <si>
    <t>2025-0588</t>
  </si>
  <si>
    <t>21-46-101118649-0</t>
  </si>
  <si>
    <t>https://community.secop.gov.co/Public/Tendering/ContractNoticePhases/View?PPI=CO1.PPI.41186980&amp;isFromPublicArea=True&amp;isModal=False</t>
  </si>
  <si>
    <t>2025-0589</t>
  </si>
  <si>
    <t>PRESTACIÓN DE SERVICIOS PROFESIONALES DE REVISORÍA FISCAL PARA EL FONDO DE DESARROLLO DE PROYECTOS DE CUNDINAMARCA – FONDECÚN..</t>
  </si>
  <si>
    <t>KRESTON RM S.A.</t>
  </si>
  <si>
    <t>900.258.772-0</t>
  </si>
  <si>
    <t>21-46-101118683-0</t>
  </si>
  <si>
    <t>Dayana Camila Bautista Ortiz</t>
  </si>
  <si>
    <t>https://community.secop.gov.co/Public/Tendering/ContractNoticePhases/View?PPI=CO1.PPI.41190918&amp;isFromPublicArea=True&amp;isModal=False</t>
  </si>
  <si>
    <t>2025-0590</t>
  </si>
  <si>
    <t>ARRENDAMIENTO DE EQUIPOS DE COMUNICACIÓN, LICENCIAS CON SU RESPECTIVA PLATAFORMA DE MONITOREO E INTERCOMUNICACION SELF SECURITY PARA EL GRUPO DE GESTORES DE MOVILIDAD EN EL MARCO DE LA EJECUCION DEL CONTRATO INTERADMINISTRATIVO No. CD-0042-2025 (FONDECÚN 25-023), SUSCRITO ENTRE EL MUNICIPIO DE FUNZA Y EL FONDO DE DESARROLLO DE PROYECTOS DE CUNDINAMARCA - FONDECÚN.</t>
  </si>
  <si>
    <t>901.719.535-4</t>
  </si>
  <si>
    <t>39-47-101003959-0</t>
  </si>
  <si>
    <t>https://community.secop.gov.co/Public/Tendering/ContractNoticePhases/View?PPI=CO1.PPI.41196745&amp;isFromPublicArea=True&amp;isModal=False</t>
  </si>
  <si>
    <t>PDTE ACTA DE INICIO, ALR Y RP</t>
  </si>
  <si>
    <t>2025-0591</t>
  </si>
  <si>
    <t>PRESTACIÓN DE SERVICIOS PROFESIONALES COMO PROFESIONAL COMERCIAL EN EL MARCO DE LA EJECUCIÓN DEL CONTRATO INTERADMINISTRATIVO No. ACIDC-CI-513-2024 (FONDECÚN 24-037) Y SUS DERIVADOS SUSCRITO ENTRE AGENCIA DE COMERCIALIZACIÓN Y COMPETITIVIDAD PARA EL DESARROLLO REGIONAL - ACODER Y EL FONDO DE DESARROLLO DE CUNDINAMARCA Y EL FONDO DE DESARROLLO DE PROYECTOS DE CUNDINAMARCA – FONDECUN.</t>
  </si>
  <si>
    <t>18-47-101011077-0</t>
  </si>
  <si>
    <t>https://community.secop.gov.co/Public/Tendering/ContractNoticePhases/View?PPI=CO1.PPI.41199899&amp;isFromPublicArea=True&amp;isModal=False</t>
  </si>
  <si>
    <t>2025-0592</t>
  </si>
  <si>
    <t>17-44-101219365-0</t>
  </si>
  <si>
    <t>https://community.secop.gov.co/Public/Tendering/ContractNoticePhases/View?PPI=CO1.PPI.41230036&amp;isFromPublicArea=True&amp;isModal=False</t>
  </si>
  <si>
    <t>2025-0593</t>
  </si>
  <si>
    <t>LADY ALEJANDRA MONROY HUERTAS</t>
  </si>
  <si>
    <t>360 47 994000049483-0</t>
  </si>
  <si>
    <t>https://community.secop.gov.co/Public/Tendering/ContractNoticePhases/View?PPI=CO1.PPI.41237489&amp;isFromPublicArea=True&amp;isModal=False</t>
  </si>
  <si>
    <t>2025-0594</t>
  </si>
  <si>
    <t>SANDRA ROCIO SILVA GÓNZALEZ</t>
  </si>
  <si>
    <t>360-47-994000049487-0</t>
  </si>
  <si>
    <t>https://community.secop.gov.co/Public/Tendering/ContractNoticePhases/View?PPI=CO1.PPI.41243804&amp;isFromPublicArea=True&amp;isModal=False</t>
  </si>
  <si>
    <t>2025-0595</t>
  </si>
  <si>
    <t>11-46-101085683-0</t>
  </si>
  <si>
    <t>https://community.secop.gov.co/Public/Tendering/ContractNoticePhases/View?PPI=CO1.PPI.41244668&amp;isFromPublicArea=True&amp;isModal=False</t>
  </si>
  <si>
    <t>ARREGLAR LA FECHA DE INICIO DEL ACTA DE INICIO</t>
  </si>
  <si>
    <t>2025-0596</t>
  </si>
  <si>
    <t>18-47-101011103-0</t>
  </si>
  <si>
    <t>https://community.secop.gov.co/Public/Tendering/ContractNoticePhases/View?PPI=CO1.PPI.41268711&amp;isFromPublicArea=True&amp;isModal=False</t>
  </si>
  <si>
    <t>2025-0597</t>
  </si>
  <si>
    <t>21-46-101118788-0</t>
  </si>
  <si>
    <t>https://community.secop.gov.co/Public/Tendering/ContractNoticePhases/View?PPI=CO1.PPI.41276402&amp;isFromPublicArea=True&amp;isModal=False</t>
  </si>
  <si>
    <t>PRESTAR SERVICIOS PROFESIONALES ESPECIALIZADOS PARA LA DIRECCIÓN DEL PROYECTO EN EL MARCO DEL CONTRATO INTERADMINISTRATIVO NO. 25-105 SUSCRITO ENTRE LA CORPORACIÓN SOCIAL DE CUNDINAMARCA - CSC Y FONDO DE DESARROLLO DE PROYECTOS DE CUNDINAMARCA – FONDECÚN.</t>
  </si>
  <si>
    <t>EDGAR ALFONSO GONZÁLEZ SALAS</t>
  </si>
  <si>
    <t>https://community.secop.gov.co/Public/Tendering/ContractNoticePhases/View?PPI=CO1.PPI.41272567&amp;isFromPublicArea=True&amp;isModal=False</t>
  </si>
  <si>
    <t>2025-0599</t>
  </si>
  <si>
    <t>25-029</t>
  </si>
  <si>
    <t>PRESTAR SERVICIOS PROFESIONALES ESPECIALIZADOS EN ASUNTOS JURÍDICOS EN EL MARCO DEL CONTRATO INTERADMINISTRATIVO NO. 25-105 (FONDECUN 25-029) SUSCRITO ENTRE LA CORPORACIÓN SOCIAL DE CUNDINAMARCA - CSC Y FONDO DE DESARROLLO DE PROYECTOS DE CUNDINAMARCA - FONDECÚN.</t>
  </si>
  <si>
    <t>MÓNICA LILIANA RUIZ CÁRDENAS</t>
  </si>
  <si>
    <t>360-47-994000049527-0</t>
  </si>
  <si>
    <t>https://community.secop.gov.co/Public/Tendering/ContractNoticePhases/View?PPI=CO1.PPI.41273808&amp;isFromPublicArea=True&amp;isModal=False</t>
  </si>
  <si>
    <t>2025-0600</t>
  </si>
  <si>
    <t>25-026</t>
  </si>
  <si>
    <t>PRESTACIÓN DE SERVICIOS LOGÍSTICOS PARA LA IMPLEMENTACIÓN DEL PROYECTO PARA LA SELECCIÓN DE INCENTIVOS Y PIEZAS PROMOCIONALES PARA LOS AFILIADOS DE LA CSC Y SUS BENEFICIARIOS EN EL MARCO DEL CONTRATO INTERADMINISTRATIVO No. 25-103 (FONDECUN 25-026) DERIVADO 3 DEL CONVENIO INTERADMINISTRATIVO 24-059 CELEBRADO ENTRE LA CORPORACION SOCIAL DE CUNDINAMARCA Y FONDECUN.</t>
  </si>
  <si>
    <t>FUNDACION COLOMBIANA DE GESTION Y PROGRESO SOCIAL</t>
  </si>
  <si>
    <t>900.285.375-4</t>
  </si>
  <si>
    <t>18-45-101184463-0 / 18-40-101079588-0</t>
  </si>
  <si>
    <t>https://community.secop.gov.co/Public/Tendering/ContractNoticePhases/View?PPI=CO1.PPI.41276330&amp;isFromPublicArea=True&amp;isModal=False</t>
  </si>
  <si>
    <t>2025-0601</t>
  </si>
  <si>
    <t>21-46-101118816-0</t>
  </si>
  <si>
    <t>https://community.secop.gov.co/Public/Tendering/ContractNoticePhases/View?PPI=CO1.PPI.41276451&amp;isFromPublicArea=True&amp;isModal=False</t>
  </si>
  <si>
    <t>2025-0602</t>
  </si>
  <si>
    <t>ASOCIACIÓN AGROPECUARIA Y CAMPESINA DE SASAIMA - AGROPESA</t>
  </si>
  <si>
    <t>https://community.secop.gov.co/Public/Tendering/ContractNoticePhases/View?PPI=CO1.PPI.41445657&amp;isFromPublicArea=True&amp;isModal=False</t>
  </si>
  <si>
    <t>2025-0603</t>
  </si>
  <si>
    <t>MARIA CLARA JOVEL</t>
  </si>
  <si>
    <t>06 de diciembre</t>
  </si>
  <si>
    <t xml:space="preserve">https://community.secop.gov.co/Public/Tendering/ContractNoticePhases/View?PPI=CO1.PPI.41329844&amp;isFromPublicArea=True&amp;isModal=False 
</t>
  </si>
  <si>
    <t>2025-0604</t>
  </si>
  <si>
    <t>PRESTACIÓN DE SERVICIOS PROFESIONALES PARA LA GERENCIA INTEGRAL Y/O APOYO A LA SUPERVISIÓN DE CONTRATOS INTERADMINISTRATIVOS SUSCRITOS POR EL FONDO DE DESARROLLO DE PROYECTOS DE CUNDINAMARCA – FONDECÚN.</t>
  </si>
  <si>
    <t>NB-100398894-0</t>
  </si>
  <si>
    <t xml:space="preserve">https://community.secop.gov.co/Public/Tendering/ContractNoticePhases/View?PPI=CO1.PPI.41302980&amp;isFromPublicArea=True&amp;isModal=False
</t>
  </si>
  <si>
    <t>2025-0605</t>
  </si>
  <si>
    <t>21-46-101118935-0</t>
  </si>
  <si>
    <t>https://community.secop.gov.co/Public/Tendering/ContractNoticePhases/View?PPI=CO1.PPI.41329091&amp;isFromPublicArea=True&amp;isModal=False</t>
  </si>
  <si>
    <t>PDTE ACTA DE INICIO, ARL Y RP</t>
  </si>
  <si>
    <t>2025-0606</t>
  </si>
  <si>
    <t>ANGIE NATALIA CASTAÑEDA VARGAS</t>
  </si>
  <si>
    <t>360-47-994000049737-0</t>
  </si>
  <si>
    <t>https://community.secop.gov.co/Public/Tendering/ContractNoticePhases/View?PPI=CO1.PPI.41337323&amp;isFromPublicArea=True&amp;isModal=False</t>
  </si>
  <si>
    <t>2025-0607</t>
  </si>
  <si>
    <t>21-46-101118954-0</t>
  </si>
  <si>
    <t>https://community.secop.gov.co/Public/Tendering/ContractNoticePhases/View?PPI=CO1.PPI.41331740&amp;isFromPublicArea=True&amp;isModal=False</t>
  </si>
  <si>
    <t>2025-0608</t>
  </si>
  <si>
    <t>PRESTACIÓN DE SERVICIOS PROFESIONALES COMO SUPERVISOR DE CONTRATOS QUE SE DERIVEN DE LA EJECUCIÓN DE LOS CONTRATOS INTERADMINISTRATIVOS SUSCRITOS ENTRE LA UNIDAD DE SERVICIOS A PENITENCIARIOS Y CARCELARIOS - USPEC Y EL FONDO DE DESARROLLO DE PROYECTOS DE CUNDINAMARCA - FONDECUN.</t>
  </si>
  <si>
    <t>NB-100399387</t>
  </si>
  <si>
    <t>https://community.secop.gov.co/Public/Tendering/ContractNoticePhases/View?PPI=CO1.PPI.41367980&amp;isFromPublicArea=True&amp;isModal=False</t>
  </si>
  <si>
    <t>2025-0609</t>
  </si>
  <si>
    <t xml:space="preserve">	PRESTACIÓN DE SERVICIOS DE APOYO A LA GESTION PARA LAS ACTIVIDADES ADMINISTRATIVAS, FINANCIERAS Y OPERATIVAS QUE REQUIERAN LOS CONTRATOS INTERADMINISTRATIVOS Y LOS QUE SE DERIVEN, SUSCRITOS ENTRE LA UNIDAD DE SERVICIOS PENINTENCIARIOS Y CARCELARIOS - USPEC Y EL FONDO DE DESARROLLO DE PROYECTOS DE CUNDINAMARCA - FONDECUN</t>
  </si>
  <si>
    <t>NB100399343</t>
  </si>
  <si>
    <t>https://community.secop.gov.co/Public/Tendering/ContractNoticePhases/View?PPI=CO1.PPI.41368652&amp;isFromPublicArea=True&amp;isModal=False</t>
  </si>
  <si>
    <t>2025-0610</t>
  </si>
  <si>
    <t>18.232.000,00_x000D_</t>
  </si>
  <si>
    <t>NB-100399344</t>
  </si>
  <si>
    <t xml:space="preserve">https://community.secop.gov.co/Public/Tendering/ContractNoticePhases/View?PPI=CO1.PPI.41368625&amp;isFromPublicArea=True&amp;isModal=False
</t>
  </si>
  <si>
    <t>2025-0611</t>
  </si>
  <si>
    <t>20250716_x000D_</t>
  </si>
  <si>
    <t>560-47-994000192110</t>
  </si>
  <si>
    <t xml:space="preserve">https://community.secop.gov.co/Public/Tendering/ContractNoticePhases/View?PPI=CO1.PPI.41379972&amp;isFromPublicArea=True&amp;isModal=False
</t>
  </si>
  <si>
    <t>2025-0612</t>
  </si>
  <si>
    <t>PRESTACIÓN DE SERVICIOS PROFESIONALES PARA LA COORDINACIÓN DEL PROYECTO EN EL MARCO DE LA EJECUCIÓN DEL CONTRATO INTERADMINISTRATIVO No. SGCC-CDCI-972-2025 (FONDECÚN 25-022), SUSCRITO ENTRE EL DEPARTAMENTO DE CUNDINAMARCA - SECRETARÍA GENERAL Y DE CERCANÍA AL CIUDADANO Y EL FONDO DE DESARROLLO DE PROYECTOS DE CUNDINAMARCA - FONDECÚN.</t>
  </si>
  <si>
    <t>ALBA ALICIA RIVAS LOPEZ</t>
  </si>
  <si>
    <t xml:space="preserve">https://community.secop.gov.co/Public/Tendering/ContractNoticePhases/View?PPI=CO1.PPI.41377724&amp;isFromPublicArea=True&amp;isModal=False
</t>
  </si>
  <si>
    <t>2025-0613</t>
  </si>
  <si>
    <t>PRESTACIÓN DE SERVICIOS PROFESIONALES COMO PROFESIONAL DE SEGUIMIENTO EN ÁREAS ADMINISTRATIVAS EN EL MARCO DEL CONTRATO INTERADMINISTRATIVO N° ACODER-CDCTI-587-2024 (FONDECÚN 24-051) Y SUS DERIVADOS SUSCRITO ENTRE LA AGENCIA DE COMERCIALIZACIÓN Y COMPETITIVIDAD PARA EL DESARROLLO REGIONAL - ACODER Y EL FONDO DE DESARROLLO DE PROYECTOS DE CUNDINAMARCA - FONDECÚN.</t>
  </si>
  <si>
    <t xml:space="preserve">	62-45-101027528</t>
  </si>
  <si>
    <t>https://community.secop.gov.co/Public/Tendering/ContractNoticePhases/View?PPI=CO1.PPI.41381832&amp;isFromPublicArea=True&amp;isModal=False</t>
  </si>
  <si>
    <t>ARL 10/10/2025 FALTA TIEMPO DE COBERTURA</t>
  </si>
  <si>
    <t>2025-0614</t>
  </si>
  <si>
    <t>LUISA FERNANDA JIMENEZ LOPEZ</t>
  </si>
  <si>
    <t>360-47-994000049781-0</t>
  </si>
  <si>
    <t>https://community.secop.gov.co/Public/Tendering/ContractNoticePhases/View?PPI=CO1.PPI.41382393&amp;isFromPublicArea=True&amp;isModal=False</t>
  </si>
  <si>
    <t>2025-0615</t>
  </si>
  <si>
    <t>PRESTACIÓN DE SERVICIOS PROFESIONALES COMO ABOGADO EN ASUNTOS TRIBUTARIOS PARA LA SUBGERENCIA ADMINISTRATIVA Y FINANCIERA DEL FONDO DE DESARROLLO DE PROYECTOS DE CUNDINAMARCA - FONDECÚN</t>
  </si>
  <si>
    <t>1.136.883.951_x000D_</t>
  </si>
  <si>
    <t>21-46-101119033</t>
  </si>
  <si>
    <t>https://community.secop.gov.co/Public/Tendering/ContractNoticePhases/View?PPI=CO1.PPI.41396474&amp;isFromPublicArea=True&amp;isModal=False</t>
  </si>
  <si>
    <t>2025-0616</t>
  </si>
  <si>
    <t>PRESTACIÓN DE SERVICIOS PROFESIONALES PARA BRINDAR APOYO PRESUPUESTAL, FINANCIERO Y ADMINISTRATIVO A LOS PROYECTOS A CARGO DE LA SUBGERENCIA TÉNICA DEL FONDO DE DESARROLLO DE PROYECTOS DE CUNDINAMARCA - FONDECÚN.</t>
  </si>
  <si>
    <t>SANTIAGO ANDRÉS DIAZ SUAREZ</t>
  </si>
  <si>
    <t>$3.500.000</t>
  </si>
  <si>
    <t>20250708_x000D_</t>
  </si>
  <si>
    <t>21-46-101119077</t>
  </si>
  <si>
    <t>https://community.secop.gov.co/Public/Tendering/ContractNoticePhases/View?PPI=CO1.PPI.41413436&amp;isFromPublicArea=True&amp;isModal=False</t>
  </si>
  <si>
    <t>2025-0617</t>
  </si>
  <si>
    <t>20250678_x000D_</t>
  </si>
  <si>
    <t>360 47 994000049801</t>
  </si>
  <si>
    <t xml:space="preserve">https://community.secop.gov.co/Public/Tendering/ContractNoticePhases/View?PPI=CO1.PPI.41416155&amp;isFromPublicArea=True&amp;isModal=False
</t>
  </si>
  <si>
    <t>2025-0618</t>
  </si>
  <si>
    <t>PRESTACIÓN DE SERVICIOS PROFESIONALES COMO ABOGADO EN EL MARCO DEL CONTRATO INTERADMINISTRATIVO N° ACODER-CDCTI-587-2024 (FONDECÚN 24-051) Y SUS DERIVADOS SUSCRITO ENTRE LA AGENCIA DE COMERCIALIZACIÓN Y COMPETITIVIDAD PARA EL DESARROLLO REGIONAL - ACODER Y EL FONDO DE DESARROLLO DE PROYECTOS DE CUNDINAMARCA - FONDECÚN.</t>
  </si>
  <si>
    <t>MARÍA JOSÉ MURILLO MURILLO</t>
  </si>
  <si>
    <t>$5.610.000</t>
  </si>
  <si>
    <t>62-47-101004364</t>
  </si>
  <si>
    <t>https://community.secop.gov.co/Public/Tendering/ContractNoticePhases/View?PPI=CO1.PPI.41418445&amp;isFromPublicArea=True&amp;isModal=False</t>
  </si>
  <si>
    <t>2025-0619</t>
  </si>
  <si>
    <t xml:space="preserve">	PRESTACIÓN DE SERVICIOS PARA LA REALIZACIÓN DE LOS PROGRAMAS CULTURALES Y DE FORMACIÓN ARTÍSTICA, ASÍ COMO PARA LOS ENCUENTROS DEPARTAMENTALES EN EL MARCO DEL CONTRATO INTERADMINISTRATIVO NO. IDECUT-442-2025 (FONDECÚN 25-024). SUSCRITO ENTRE EL INSTITUTO DEPARTAMENTAL DE CULTURA Y TURISMO Y FONDO DE DESARROLLO DE PROYECTO DE CUNDINAMARCA - FONDECÚN.</t>
  </si>
  <si>
    <t>FUNDACION PARA EL DESARROLLO AGRICOLA SOCIAL Y TECNOLOGICO - FUNDASET</t>
  </si>
  <si>
    <t>830.093.333-7</t>
  </si>
  <si>
    <t>20250636_x000D_</t>
  </si>
  <si>
    <t>21-40-101260118-0 / 21-45-101491315-0</t>
  </si>
  <si>
    <t>https://community.secop.gov.co/Public/Tendering/ContractNoticePhases/View?PPI=CO1.PPI.41416767&amp;isFromPublicArea=True&amp;isModal=False</t>
  </si>
  <si>
    <t>2025-0620</t>
  </si>
  <si>
    <t>PRESTAR SERVICIOS PROFESIONALES ESPECIALIZADOS PARA LA DIRECCIÓN DEL PROYECTO EN EL MARCO DEL CONTRATO INTERADMINISTRATIVO NO. 25-105 SUSCRITO ENTRE LA CORPORACIÓN SOCIAL DE CUNDINAMARCA - CSC Y FONDO DE DESARROLLO DE PROYECTOS DE CUNDINAMARCA – FONDECÚN._x000D_</t>
  </si>
  <si>
    <t>11-45-101171746-0</t>
  </si>
  <si>
    <t xml:space="preserve">https://community.secop.gov.co/Public/Tendering/ContractNoticePhases/View?PPI=CO1.PPI.41418181&amp;isFromPublicArea=True&amp;isModal=False
</t>
  </si>
  <si>
    <t>2025-0621</t>
  </si>
  <si>
    <t>14-46-101145232-0</t>
  </si>
  <si>
    <t>https://community.secop.gov.co/Public/Tendering/ContractNoticePhases/View?PPI=CO1.PPI.41418306&amp;isFromPublicArea=True&amp;isModal=False</t>
  </si>
  <si>
    <t>2025-0622</t>
  </si>
  <si>
    <t>560-47-994000192168-0</t>
  </si>
  <si>
    <t xml:space="preserve">https://community.secop.gov.co/Public/Tendering/ContractNoticePhases/View?PPI=CO1.PPI.41435901&amp;isFromPublicArea=True&amp;isModal=False
</t>
  </si>
  <si>
    <t>2025-0623</t>
  </si>
  <si>
    <t>PRESTAR SERVICIOS PROFESIONALES EN EL MARCO DEL CONTRATO INTERADMINISTRATIVO No. 25-105 (FONDECUN 25-029) SUSCRITO ENTRE LA CORPORACIÓN SOCIAL DE CUNDINAMARCA - CSC Y FONDO DE DESARROLLO DE PROYECTOS DE CUNDINAMARCA – FONDECÚN.</t>
  </si>
  <si>
    <t>MÓNICA MILENA GUERRA BUSTAMANTE</t>
  </si>
  <si>
    <t>360-47-994000049850-0</t>
  </si>
  <si>
    <t>https://community.secop.gov.co/Public/Tendering/ContractNoticePhases/View?PPI=CO1.PPI.41448507&amp;isFromPublicArea=True&amp;isModal=False</t>
  </si>
  <si>
    <t>2025-0624</t>
  </si>
  <si>
    <t>PRESTACIÓN DE SERVICIOS DE APOYO A LA GESTIÓN PARA ACTIVIDADES ADMINISTRATIVAS,GESTIÓN DOCUMENTAL Y LIQUIDACIONES A CARGO DE LA SUBGERENCIA TÉCNICA DEL FONDO DE DESARROLLO DE PROYECTOS DE CUNDINAMARCA - FONDECUN.</t>
  </si>
  <si>
    <t>11 de abril</t>
  </si>
  <si>
    <t>560-47-994000192191-0</t>
  </si>
  <si>
    <t>https://community.secop.gov.co/Public/Tendering/ContractNoticePhases/View?PPI=CO1.PPI.41448533&amp;isFromPublicArea=True&amp;isModal=False</t>
  </si>
  <si>
    <t>2025-0625</t>
  </si>
  <si>
    <t>NATHALIE CAROLINA TAPIAS CHAPARRO</t>
  </si>
  <si>
    <t>24 de abril</t>
  </si>
  <si>
    <t>21-46-101119132-0</t>
  </si>
  <si>
    <t>https://community.secop.gov.co/Public/Tendering/ContractNoticePhases/View?PPI=CO1.PPI.41448563&amp;isFromPublicArea=True&amp;isModal=False</t>
  </si>
  <si>
    <t>2025-0626</t>
  </si>
  <si>
    <t>17-46-101054967-0</t>
  </si>
  <si>
    <t>https://community.secop.gov.co/Public/Tendering/ContractNoticePhases/View?PPI=CO1.PPI.41465717&amp;isFromPublicArea=True&amp;isModal=False</t>
  </si>
  <si>
    <t>2025-0627</t>
  </si>
  <si>
    <t>PRESTACIÓN DE SERVICIOS PROFESIONALES PARA BRINDAR APOYO PRESUPUESTAL, FINANCIERO Y ADMINISTRATIVO A LOS PROYECTOS A CARGO DE LA SUBGERENCIA TÉNICA DEL FONDO DE DESARROLLO DE PROYECTOS DE CUNDINAMARCA – FONDECÚN.</t>
  </si>
  <si>
    <t>360-47-994000049883-0</t>
  </si>
  <si>
    <t>https://community.secop.gov.co/Public/Tendering/ContractNoticePhases/View?PPI=CO1.PPI.41465597&amp;isFromPublicArea=True&amp;isModal=False</t>
  </si>
  <si>
    <t>2025-0628</t>
  </si>
  <si>
    <t>PRESTACIÓN DE SERVICIOS PROFESIONALES COMO APOYO A LA SUPERVISIÓN EN LAS ACTIVIDADES RELACIONADAS CON EL CIERRE Y LIQUIDACIÓN DE LOS CONTRATOS SUSCRITOS POR EL FONDO DE DESARROLLO DE PROYECTOS DE CUNDINAMARCA – FONDECÚN.</t>
  </si>
  <si>
    <t>560-47-994000192219-0</t>
  </si>
  <si>
    <t>https://community.secop.gov.co/Public/Tendering/ContractNoticePhases/View?PPI=CO1.PPI.41479407&amp;isFromPublicArea=True&amp;isModal=False</t>
  </si>
  <si>
    <t>2025-0629</t>
  </si>
  <si>
    <t>360-47-994000050119-0</t>
  </si>
  <si>
    <t>https://community.secop.gov.co/Public/Tendering/ContractNoticePhases/View?PPI=CO1.PPI.41583745&amp;isFromPublicArea=True&amp;isModal=False</t>
  </si>
  <si>
    <t>CC-2025-024</t>
  </si>
  <si>
    <t>2025-0630</t>
  </si>
  <si>
    <t>INTERVENTORIA TECNICA, ADMINISTRATIVA, FINANCIERA Y JURIDICA AL CONTRATO DE CONSULTORIA CUYO OBJETO ES ACTUALIZACION DE LOS ESTUDIOS Y DISEÑOS PARA LA RECUPERACION Y ADECUACION DEL PATRIMONIO HISTORICO CULTURAL PALACIO SAN FRANCISCO EN BOGOTA DC. EN EL MARCO DEL CONTRATO  INTERADMINISTRATIVO No ICCU-860-2024 (FONDECUN 24-055), SUSCRITO ENTRE EL INSTITUTO DE INFRAESTRUCTURA Y CONCESIONES DEL DEPARTAMENTO DE CUNDINAMARCA "ICCU" Y EL FONDO DE DESARROLLO DE PROYECTOS DE CUNDINAMARCA - FONDECÚN..</t>
  </si>
  <si>
    <t>CONSORCIO CEYCO SITECC</t>
  </si>
  <si>
    <t>901.970.567-3</t>
  </si>
  <si>
    <t>NB-100401668-0 / NB-100105386-1</t>
  </si>
  <si>
    <t>https://community.secop.gov.co/Public/Tendering/ContractNoticePhases/View?PPI=CO1.PPI.40271036&amp;isFromPublicArea=True&amp;isModal=False</t>
  </si>
  <si>
    <t>2025-0631</t>
  </si>
  <si>
    <t>PRESTACIÓN DE SERVICIOS PROFESIONALES PARA LA ESTRUCTURACIÓN, EVALUACIÓN, EJECUCIÓN Y SEGUIMIENTO DE PROYECTOS DEL FONDO DE DESARROLLO DE PROYECTOS DE CUNDINAMARCA –FONDECÚN.</t>
  </si>
  <si>
    <t>21-46-101119411-0</t>
  </si>
  <si>
    <t>https://community.secop.gov.co/Public/Tendering/ContractNoticePhases/View?PPI=CO1.PPI.41583374&amp;isFromPublicArea=True&amp;isModal=False</t>
  </si>
  <si>
    <t>2025-0632</t>
  </si>
  <si>
    <t>560-47-994000192406-0</t>
  </si>
  <si>
    <t>https://community.secop.gov.co/Public/Tendering/ContractNoticePhases/View?PPI=CO1.PPI.41604005&amp;isFromPublicArea=True&amp;isModal=False</t>
  </si>
  <si>
    <t>2025-0633</t>
  </si>
  <si>
    <t>21-47-101051245-0</t>
  </si>
  <si>
    <t>https://community.secop.gov.co/Public/Tendering/ContractNoticePhases/View?PPI=CO1.PPI.41616322&amp;isFromPublicArea=True&amp;isModal=False</t>
  </si>
  <si>
    <t>2025-0634</t>
  </si>
  <si>
    <t>560-47-994000192414-0</t>
  </si>
  <si>
    <t>https://community.secop.gov.co/Public/Tendering/ContractNoticePhases/View?PPI=CO1.PPI.41613765&amp;isFromPublicArea=True&amp;isModal=False</t>
  </si>
  <si>
    <t>2025-0635</t>
  </si>
  <si>
    <t>SUMINISTRO DE ELEMENTOS DE DOTACION Y MATERIAL LOGISTICO PARA EL GRUPO DE GESTORES DE MOVILIDAD EN EL MARCO DE LA EJECUCION DEL CONTRATO INTERADMINISTRATIVO No. CD-0042-2025 (FONDECÚN 25-023), SUSCRITO ENTRE EL MUNICIPIO DE FUNZA Y EL FONDO DE DESARROLLO DE PROYECTOS DE CUNDINAMARCA – FONDECÚN PARAGRAFO PRIMERO. ALCANCE DEL OBJETO.</t>
  </si>
  <si>
    <t>DEPORTIVAS PONNY SAS</t>
  </si>
  <si>
    <t>830.013.803-5</t>
  </si>
  <si>
    <t>33-45-101139031-0 / 33-40-101086803-0</t>
  </si>
  <si>
    <t>https://community.secop.gov.co/Public/Tendering/ContractNoticePhases/View?PPI=CO1.PPI.41633376&amp;isFromPublicArea=True&amp;isModal=False</t>
  </si>
  <si>
    <t>PDTE ACTA DE INICIO, Y RP</t>
  </si>
  <si>
    <t>2025-0636</t>
  </si>
  <si>
    <t>21-46-101119496-0</t>
  </si>
  <si>
    <t>https://community.secop.gov.co/Public/Tendering/ContractNoticePhases/View?PPI=CO1.PPI.41623445&amp;isFromPublicArea=True&amp;isModal=False</t>
  </si>
  <si>
    <t xml:space="preserve">ARL 21/12/2025 FALTA TIEMPO DE COBERTURA </t>
  </si>
  <si>
    <t>2025-0637</t>
  </si>
  <si>
    <t>560-47-994000192424-0</t>
  </si>
  <si>
    <t>https://community.secop.gov.co/Public/Tendering/ContractNoticePhases/View?PPI=CO1.PPI.41618167&amp;isFromPublicArea=True&amp;isModal=False</t>
  </si>
  <si>
    <r>
      <rPr>
        <b/>
        <sz val="11"/>
        <color rgb="FF7030A0"/>
        <rFont val="Arial Narrow"/>
      </rPr>
      <t>CC 2025-023</t>
    </r>
    <r>
      <rPr>
        <b/>
        <sz val="11"/>
        <color rgb="FF00B0F0"/>
        <rFont val="Arial Narrow"/>
      </rPr>
      <t xml:space="preserve"> - PDTE ACTA DE INICIO Y RP</t>
    </r>
  </si>
  <si>
    <t>2025-0638</t>
  </si>
  <si>
    <t>SEPTIEMBRE</t>
  </si>
  <si>
    <t>CONSULTORÍA ESPECIALIZADA PARA LA ESTRUCTURACIÓN TÉCNICA, ADMINISTRATIVA, SOCIAL, PREDIAL Y AMBIENTAL Y DE SOSTENIBILIDAD, A NIVEL DE FACTIBILIDAD, DEL PROYECTO DE ASOCIACIÓN PÚBLICO - PRIVADA, DE INICIATIVA PÚBLICA “TRONCAL DEL TEQUENDAMA - NUEVO SALTO”, EN EL MARCO DE EJECUCIÓN DEL CONTRATO INTERADMINISTRATIVO No. ICCU-867 DE 2024 (FONDECUN 24-053), SUSCRITO ENTRE EL INSTITUTO DE CAMINOS Y CONSTRUCCIONES DE CUNDINAMARCA - ICCU Y EL FONDO DE DESARROLLO DE PROYECTOS DE CUNDINAMARCA – FONDECUN.</t>
  </si>
  <si>
    <t>CONSORCIO TRONCAL DEL TEQUENDAMA</t>
  </si>
  <si>
    <t>901.969.432-6</t>
  </si>
  <si>
    <t>https://community.secop.gov.co/Public/Tendering/ContractNoticePhases/View?PPI=CO1.PPI.40215079&amp;isFromPublicArea=True&amp;isModal=False</t>
  </si>
  <si>
    <t>PDTE ENLACE MARIA JOSE</t>
  </si>
  <si>
    <t>2025-0639</t>
  </si>
  <si>
    <t>ASOCIACIÓN CAMPESINA PRODUCTIVA-CAMPRODUCT</t>
  </si>
  <si>
    <t>901.801.880-0</t>
  </si>
  <si>
    <t>2025-0640</t>
  </si>
  <si>
    <t>PRESTACIÓN DE SERVICIOS PARA REALIZAR LA IDENTIFICACIÓN Y DOCUMENTACIÓN DEL INVENTARIO CULTURAL CON POTENCIAL TURÍSTICO DE LOS MUNICIPIOS QUE CONFORMAN LA PROVINCIA DEL TEQUENDAMA EN EL MARCO DEL CONTRATO INTERADMINISTRATIVO NO. IDECUT-442-2025 (FONDECÚN25-024). SUSCRITO ENTRE EL INSTITUTO DEPARTAMENTAL DE CULTURA Y TURISMO Y FONDO DE DESARROLLO DE PROYECTO DE CUNDINAMARCA – FONDECÚN.</t>
  </si>
  <si>
    <t>JUAN DAVID CORREA ULLOA</t>
  </si>
  <si>
    <t>14-47-101044368-0</t>
  </si>
  <si>
    <t>https://community.secop.gov.co/Public/Tendering/ContractNoticePhases/View?PPI=CO1.PPI.41633677&amp;isFromPublicArea=True&amp;isModal=False</t>
  </si>
  <si>
    <t>PDTE ACTA DE INICIO Y RP</t>
  </si>
  <si>
    <t>2025-0641</t>
  </si>
  <si>
    <t>22-021</t>
  </si>
  <si>
    <t>PRESTACIÓN DE SERVICIOS PARA LA GESTIÓN INMOBILIARIA, EN EL MARCO DEL CONVENIO INTERADMINISTRATIVO No. 926 DE 2022 (FONDECUN 22-021) Y SUS CONTRATOS INTERADMINISTATIVOS DERIVADOS, SUSCRITOS ENTRE LA CONTRALORÍA GENERAL DE LA REPÚBLICA Y EL FONDO DE DESARROLLO DE PROYECTOS DE CUNDINAMARCA – FONDECÚN.</t>
  </si>
  <si>
    <t>GESTIÓN RURAL INTEGRAL S.A.S</t>
  </si>
  <si>
    <t>20250718 - 20250719</t>
  </si>
  <si>
    <t>360-47-994000050392-0</t>
  </si>
  <si>
    <t>Laura Alejandra Barragán Montenegro</t>
  </si>
  <si>
    <t>https://community.secop.gov.co/Public/Tendering/ContractNoticePhases/View?PPI=CO1.PPI.41706390&amp;isFromPublicArea=True&amp;isModal=False</t>
  </si>
  <si>
    <t>2025-0642</t>
  </si>
  <si>
    <t>25-025</t>
  </si>
  <si>
    <t>PRESTACIÓN DE SERVICIOS LOGÍSTICOS PARA EL DESARROLLO DE LAS OPERACIONES, EVENTOS, PROGRAMAS Y ACTIVIDADES GENERALES DE LA SECRETARÍA DE SALUD DE CUNDINAMARCA EN EL MARCO DE EJECUCIÓN DEL CONTRATO INTERADMINISTRATIVO NO. SS-CD-GI-774-2025 CELEBRADO ENTRE DEPARTAMENTO DE CUNDINAMARCA SECRETARIA DE SALUD DE CUNDINAMARCA Y EL FONDO DE DESARROLLO DE PROYECTOS DE CUNDINAMARCA – FONDECÚN.</t>
  </si>
  <si>
    <t>GRUPO RED MARKETING S.A.S</t>
  </si>
  <si>
    <t>560-47-994000192528-0 / 560-74-994000035723-0</t>
  </si>
  <si>
    <t>https://community.secop.gov.co/Public/Tendering/ContractNoticePhases/View?PPI=CO1.PPI.41707580&amp;isFromPublicArea=True&amp;isModal=False</t>
  </si>
  <si>
    <t xml:space="preserve">IPMC-005-2025 </t>
  </si>
  <si>
    <t>2025-0643</t>
  </si>
  <si>
    <t>SUMINISTRO DE ELEMENTOS DE PAPELERÍA Y ARTÍCULOS DE OFICINA PARA EL FONDO DE DESARROLLO DE PROYECTOS DE CUNDINAMARCA - FONDECÚN.</t>
  </si>
  <si>
    <t>DISTRIBUCIONES ANDAQUI S.A.S</t>
  </si>
  <si>
    <t>901.472.025-7</t>
  </si>
  <si>
    <t>14-44-101243078-0</t>
  </si>
  <si>
    <t>https://community.secop.gov.co/Public/Tendering/ContractNoticePhases/View?PPI=CO1.PPI.41278869&amp;isFromPublicArea=True&amp;isModal=False</t>
  </si>
  <si>
    <t>2025-0644</t>
  </si>
  <si>
    <t>21-46-101119660-0</t>
  </si>
  <si>
    <t>https://community.secop.gov.co/Public/Tendering/ContractNoticePhases/View?PPI=CO1.PPI.41707773&amp;isFromPublicArea=True&amp;isModal=False</t>
  </si>
  <si>
    <t>2025-0645</t>
  </si>
  <si>
    <t>560-47-994000192519-0</t>
  </si>
  <si>
    <t>https://community.secop.gov.co/Public/Tendering/ContractNoticePhases/View?PPI=CO1.PPI.41709416&amp;isFromPublicArea=True&amp;isModal=False</t>
  </si>
  <si>
    <t xml:space="preserve"> PDTE ENLACE MARIA JOSE</t>
  </si>
  <si>
    <t>2025-0646</t>
  </si>
  <si>
    <t>2025-0647</t>
  </si>
  <si>
    <t>ASOCIACIÓN FUERZA BUFALO</t>
  </si>
  <si>
    <t>901.543.642-7</t>
  </si>
  <si>
    <t xml:space="preserve"> PDTE ENLACE MARIANA</t>
  </si>
  <si>
    <t>2025-0648</t>
  </si>
  <si>
    <t>ASOCIACION DE AGRICULTORES DE NOCAIMA- ASOGROCAIMA</t>
  </si>
  <si>
    <t>901.578.118-1</t>
  </si>
  <si>
    <t>2025-0649</t>
  </si>
  <si>
    <t>PDTE ACTA DE INICIO, RP Y POLIZA</t>
  </si>
  <si>
    <t>2025-0650</t>
  </si>
  <si>
    <t>PRESTACIÓN DE SERVICIOS PARA LA DIVULGACIÓN DE CONTENIDO INSTITUCIONAL DE LA GOBERNACION DE CUNDINAMARCA, EN LA ESTRATEGIA DE COMUNICACIÓN “ENCONTRÉMONOS EN LAS REGIONES”, EN EL MARCO DEL CONTRATO INTERADMINISTRATIVO No. SGCC-CD-CI-972-2025 (FONDECÚN 25-022), SUSCRITO ENTRE EL DEPARTAMENTO DE CUNDINAMARCA - SECRETARÍA GENERAL Y DE CERCANÍA AL CIUDADANO Y EL FONDO DE DESARROLLO DE PROYECTOS DE CUNDINAMARCA - FONDECÚN.</t>
  </si>
  <si>
    <t>RADIO CADENA NACIONAL S.A.S. - R.C.N. RADIO</t>
  </si>
  <si>
    <t>https://community.secop.gov.co/Public/Tendering/ContractNoticePhases/View?PPI=CO1.PPI.41749799&amp;isFromPublicArea=True&amp;isModal=False</t>
  </si>
  <si>
    <t>2025-0651</t>
  </si>
  <si>
    <t>PRESTACIÓN DE SERVICIOS PROFESIONALES PARA EL APOYO EN LA COORDINACIÓN Y/O APOYO A LA SUPERVISIÓN DE CONTRATOS SUSCRITOS POR EL FONDO DE DESARROLLO DE PROYECTOS DE CUNDINAMARCA.</t>
  </si>
  <si>
    <t>360-47-994000050445-0</t>
  </si>
  <si>
    <t>https://community.secop.gov.co/Public/Tendering/ContractNoticePhases/View?PPI=CO1.PPI.41750719&amp;isFromPublicArea=True&amp;isModal=False</t>
  </si>
  <si>
    <t>2025-0652</t>
  </si>
  <si>
    <t>ASOCIACIÓN AGROPECUARIA ASEMBRAR- ASOAGRO ASEMBRAR</t>
  </si>
  <si>
    <t>901.673.136-9</t>
  </si>
  <si>
    <t>2025-0653</t>
  </si>
  <si>
    <t>ASOCIACIÓN DE PRODUCTORES AGROPECUARIOS DE CHIPAQUE- AROMACHIPAQUE</t>
  </si>
  <si>
    <t>2025-0654</t>
  </si>
  <si>
    <t>ASOCIACIÓN DE AGRICULTORES DE NOCAIMA-ASOGROCAIMA</t>
  </si>
  <si>
    <t>2025-0655</t>
  </si>
  <si>
    <t>PRESTACIÓN DE SERVICIOS PARA EL DESARROLLO, IMPLEMENTACIÓN Y EVALUACIÓN DE CAPACITACIONES Y TALLERES, TANTO PRESENCIALES COMO VIRTUALES, DIRIGIDOS A FORTALECER LAS COMPETENCIAS DE LA COMUNIDAD EDUCATIVA EN TEMAS RELACIONADOS CON LA EDUCACIÓN INCLUSIVA, EN EL MARCO DEL CONTRATO INTERADMINISTRATIVO SE-CD-CI-200-2025 (FONDECÚN 25-010) SUSCRITO ENTRE EL DEPARTAMENTO DE CUNDINAMARCA – SECRETARÍA DE EDUCACIÓN Y EL FONDO DE DESARROLLO DE PROYECTOS DE CUNDINAMARCA – FONDECÚN.</t>
  </si>
  <si>
    <t>LICA LIGA COLOMBIANA AUTISMO</t>
  </si>
  <si>
    <t>901.309.603-8</t>
  </si>
  <si>
    <t>https://community.secop.gov.co/Public/Tendering/ContractNoticePhases/View?PPI=CO1.PPI.41796075&amp;isFromPublicArea=True&amp;isModal=False</t>
  </si>
  <si>
    <t>PDTE ENLACE MARIA JOSE - CDP</t>
  </si>
  <si>
    <t>2025-0656</t>
  </si>
  <si>
    <t>ASOCIACIÓN AGROPECUARIA BRISAS DEL RIONEGRO MUNICIPIO DE LA PEÑA</t>
  </si>
  <si>
    <t>901.023.720-2</t>
  </si>
  <si>
    <t>2025-0657</t>
  </si>
  <si>
    <t>IMPRESIÓN DE VOLÚMENES DEL DOCUMENTO DIAGNÓSTICO SOCIO ECONÓMICO E INSTITUCIONAL EN EL MARCO DE LA EJECUCIÓN DEL CONTRATO INTERADMINISTRATIVO SM – CTI 225-2024 – FONDECÚN 24-042.</t>
  </si>
  <si>
    <t>UKANSUKA CONSULTORES S.A.S</t>
  </si>
  <si>
    <t>61-47-101008815-1</t>
  </si>
  <si>
    <t>https://community.secop.gov.co/Public/Tendering/ContractNoticePhases/View?PPI=CO1.PPI.41806237&amp;isFromPublicArea=True&amp;isModal=False</t>
  </si>
  <si>
    <t>2025-0658</t>
  </si>
  <si>
    <t>ASOCIACIÓN DE PRODUCTORES DE FRIJOL Y SAGU DE GUTIERREZ - ASOFRISAGUT</t>
  </si>
  <si>
    <t xml:space="preserve"> PDTE ENLACE MAYRA</t>
  </si>
  <si>
    <t>2025-0659</t>
  </si>
  <si>
    <t>2025-0660</t>
  </si>
  <si>
    <t>2025-0661</t>
  </si>
  <si>
    <t>ASOCIACIÓN CAMPESINA, EMPRENDEDORA Y AGRÍCOLA LOS MUISCAS- A.C.E.A.M.</t>
  </si>
  <si>
    <t>2025-0662</t>
  </si>
  <si>
    <t>ASOCIACION DE GANADEROS Y AGRICULTORES DE PASQUILLA - ASOGAPAS</t>
  </si>
  <si>
    <t xml:space="preserve"> PDTE ENLACE SERGIO</t>
  </si>
  <si>
    <t>2025-0663</t>
  </si>
  <si>
    <t xml:space="preserve"> PDTE ENLACE ALEJANDRO</t>
  </si>
  <si>
    <t>2025-0664</t>
  </si>
  <si>
    <t xml:space="preserve"> PDTE ENLACE JUAN JOSE</t>
  </si>
  <si>
    <t>2025-0665</t>
  </si>
  <si>
    <r>
      <rPr>
        <b/>
        <sz val="11"/>
        <color rgb="FF7030A0"/>
        <rFont val="Arial Narrow"/>
      </rPr>
      <t xml:space="preserve">IPMC-006-2025 </t>
    </r>
    <r>
      <rPr>
        <b/>
        <sz val="11"/>
        <color rgb="FFF50585"/>
        <rFont val="Arial Narrow"/>
      </rPr>
      <t>-  PDTE ENLACE SERGIO</t>
    </r>
  </si>
  <si>
    <t>2025-0666</t>
  </si>
  <si>
    <t>HDC Soporte a la Ingeniería S.A.S</t>
  </si>
  <si>
    <t>2025-0667</t>
  </si>
  <si>
    <t>ASOCIACIÓN AGROPECUARIA ASEMBRAR -ASOAGRO ASEMBRAR</t>
  </si>
  <si>
    <t>2025-0668</t>
  </si>
  <si>
    <t>ASOCIACION DE COMERCIALIZADORES Y TRANSFORMADORES DE COMESTIBLES DERIVADOS LA PRODUCCIÓN AGROPECUARIA DEL MUNICIPIO DE SUPATA CUNDINAMARCA</t>
  </si>
  <si>
    <t>2025-0669</t>
  </si>
  <si>
    <t>ASOCIACIÓN AGROPECUARIA, CAMPESINA Y AMBIENTAL DE LA VEREDA DE SAN JORGE SOACHA – AGROCAM SAN JORGE</t>
  </si>
  <si>
    <t>2025-0670</t>
  </si>
  <si>
    <t>CENTRO NACIONAL DE CONSULTORIA S.A.</t>
  </si>
  <si>
    <t>TERMINACION ANTICIPADA</t>
  </si>
  <si>
    <t>18 DE JUNIO DE 2024</t>
  </si>
  <si>
    <t>no ejecución</t>
  </si>
  <si>
    <t>terminacion anticipada</t>
  </si>
  <si>
    <t>RP</t>
  </si>
  <si>
    <t>FECHA</t>
  </si>
  <si>
    <t>CDP</t>
  </si>
  <si>
    <t>RUBRO</t>
  </si>
  <si>
    <t>DEPENDENCIA</t>
  </si>
  <si>
    <t>NIT</t>
  </si>
  <si>
    <t>TERCERO</t>
  </si>
  <si>
    <t>OBJETO</t>
  </si>
  <si>
    <t>CONTRATO</t>
  </si>
  <si>
    <t>VALOR</t>
  </si>
  <si>
    <t>ANULACIONES</t>
  </si>
  <si>
    <t>NETO</t>
  </si>
  <si>
    <t>OBLIGADO</t>
  </si>
  <si>
    <t>SALDO</t>
  </si>
  <si>
    <t>PAGADO</t>
  </si>
  <si>
    <t>2.4.5.02.06-3.0.01_01-1.3.1.1.12</t>
  </si>
  <si>
    <t>240 - 24-037 CTC ACIDC-CI-513-2024</t>
  </si>
  <si>
    <t>COOPERATIVA PRODUCTOS DE LECHE</t>
  </si>
  <si>
    <t>SUMINISTRAR LECHE CRUDA PARA LA ESTRATEGIA SOCIAL LECHERA PARA CUNDINAMARCA EN EL MARCO DEL CONTRATO INTERADMINISTRATIVO ACIDCCI513-2024 (FONDECÚN 24-037) CELEBRADO ENTRE LA AGENCIA DE COMERCIALIZACIÓN E INNOVACIÓN PARA EL DESARROLLO DE CUNDINAMARCA Y EL FONDO DE  DESARROLLO DE PROYECTOS DE CUNDINAMARCA  FONDECÚN.</t>
  </si>
  <si>
    <t>Confirmado</t>
  </si>
  <si>
    <t>COOPERATIVA DE PRODUCTORES AGROPECUARIOS DE LENGUAZAQUE EL VALLE DE UBATE Y MUNICIPIOS CIRCUNVECINOS COOPALAC</t>
  </si>
  <si>
    <t>2.1.2.02.02.008-2.0.01_01-1.2.1.0.00</t>
  </si>
  <si>
    <t>004 - OFICINA ASESORA JURÍDICA</t>
  </si>
  <si>
    <t xml:space="preserve">BLANCO MORA NATHALIA </t>
  </si>
  <si>
    <t>SANCHEZ PINTO LIZ KENDRY</t>
  </si>
  <si>
    <t>002 - SUBGERENCIA TÉCNICA</t>
  </si>
  <si>
    <t>ECHEVERRIA LEON PAOLA LILIANA</t>
  </si>
  <si>
    <t>PRESTACIÓN DE SERVICIOS PROFESIONALES PARA LA ESTRUCTURACIÓN, EVALUACIÓN, EJECUCIÓN Y SEGUIMIENTO DE PROYECTOS DEL FONDO DE DESARROLLO DE PROYECTOS DE CUNDINAMARCA  FONDECÚN.</t>
  </si>
  <si>
    <t>PRORROGA No. 1 Y ADICION No. 1 AL CONTRATO No. 2025-0007, CUYO OBJETO ES PRESTACIÓN DE SERVICIOS PROFESIONALES PARA LA ESTRUCTURACIÓN, EVALUACIÓN, EJECUCIÓN Y SEGUIMIENTO DE PROYECTOS DEL FONDO DE DESARROLLO DE PROYECTOS DE CUNDINAMARCA  FONDECÚN.</t>
  </si>
  <si>
    <t>SANABRIA SARMIENTO ELKIN VLADIMIR</t>
  </si>
  <si>
    <t>MAHECHA RODRIGUEZ MARTHA LUCIA</t>
  </si>
  <si>
    <t>003 - SUBGERENCIA ADMON. Y FINANCIERA</t>
  </si>
  <si>
    <t>RODRIGUEZ PEREZ ZULLY CONSTANZA</t>
  </si>
  <si>
    <t>PRESTACIÓN DE SERVICIOS PROFESIONALES PARA APOYAR LA REALIZACIÓN, IMPLEMENTACIÓN Y SEGUIMIENTO DE LOS PROGRAMAS Y PLANES DEL ÁREA DE TALENTO  HUMANO DE LA SUBGERENCIA ADMINISTRATIVA Y FINANCIERA DEL FONDO DE DESARROLLO DE PROYECTOS DE CUNDINAMARCA - FONDECÚN.</t>
  </si>
  <si>
    <t>GOMEZ PIÑEROS FRANCY TIVISAY</t>
  </si>
  <si>
    <t>PRESTACIÓN DE SERVICIOS PROFESIONALES PARA REALIZAR , REVISAR Y GESTIONAR ASUNTOS RELACIONADOS CON EL PROCESO DE GESTIÓN DOCUMENTAL Y ATENCIÓN AL USUARIO A CARGO DE LASUBGERENCIA ADMINISTRATIVAY FINANCIERA DEL FONDO DE DESARROLLO DE PROYECTOS DE CUNDINAMARCA - FONDECÚN</t>
  </si>
  <si>
    <t>Adición No. 1 y Prorroga No. 1 al Contrato No. 2025-0011 PRESTACIÓN DE SERVICIOS PROFESIONALES PARA REALIZAR, REVISAR Y GESTIONAR ASUNTOS RELACIONADOS CON EL PROCESO DE GESTIÓN DOCUMENTAL Y ATENCIÓN AL USUARIO A CARGO DE LA SUBGERENCIA ADMINISTRATIVA Y FINANCIERA DEL FONDO DE DESARROLLO DE PROYECTOS DE CUNDINAMARCA - FONDECÚN.</t>
  </si>
  <si>
    <t>REINA CRUZ NELSON ANDRES</t>
  </si>
  <si>
    <t>PRESTACIÓN DE SERVICIOS PROFESIONALES PARA GESTIONAR LOS PROCESOS DE ADMINISTRACIÓN DE RECURSOS  TECNOLÓGICOS, LA MESA DE SERVICIOS, ASÍ COMO APOYAR OTROS ASUNTOS DEL ÁREA DE LAS TIC A CARGO DE LA SUBGERENCIA ADMINISTRATIVA Y FINANCIERA DEL FONDO DE DESARROLLO DE PROYECTOS DE CUNDINAMARCA FONDECÚN.</t>
  </si>
  <si>
    <t>ADICIÓN No. 1 Y PRÓRROGA No. 1 AL CONTRATO No. 2025-0012 PRESTACIÓN DE SERVICIOS PROFESIONALES PARA GESTIONAR LOS PROCESOS DE ADMINISTRACIÓN DE RECURSOS TECNOLÓGICOS, LA MESA DE SERVICIOS, ASÍ COMO APOYAR OTROS ASUNTOS DEL ÁREA DE LAS TIC A CARGO DE LA SUBGERENCIA ADMINISTRATIVA Y FINANCIERA DEL FONDO DE DESARROLLO DE PROYECTOS DE CUNDINAMARCA - FONDECÚN.</t>
  </si>
  <si>
    <t>CONTRERAS AREVALO INGRID CATHERINE</t>
  </si>
  <si>
    <t>PRESTAR SERVICIOS PROFESIONALES PARA REALIZAR LAS ACTIVIDADES DE REGISTRO, REPORTE Y SEGUIMIENTO PRESUPUESTAL, EN EL MARCO DE LOS PROCESOS DEL ÁREA DE PRESUPUESTO A CARGO LA SUBGERENCIA ADMINISTRATIVA Y FINANCIERA DEL FONDO DE DESARROLLO DE PROYECTOS DE CUNDINAMARCA  FONDECÚN.</t>
  </si>
  <si>
    <t>Adición No. 1 y Prorroga No. 1 al Contrato No. 2025-0013 PRESTAR SERVICIOS PROFESIONALES PARA REALIZAR LAS ACTIVIDADES DE REGISTRO, REPORTE Y SEGUIMIENTO PRESUPUESTAL, EN EL MARCO DE LOS PROCESOS DEL ÁREA DE PRESUPUESTO, A CARGO DE LA SUBGERENCIA ADMINISTRATIVA Y FINANCIERA DEL FONDO DE DESARROLLO DE PROYECTOS DE CUNDINAMARCA  FONDECÚN.</t>
  </si>
  <si>
    <t>PRESTACIÓN DE SERVICIOS PROFESIONALES JURÍDICOS PARA TRÁMITAR Y/O REVISAR ASUNTOS PRECONTRACTUALES, CONTRACTUALES Y POST CONTRACTUALES, ASÍ COMO PARA REVISAR JURÍDICAMENTE ACTOS ADMINISTRATIVOS U OTROS DOCUMENTOS Y GESTIONES A CARGO DE LA SUBGERENCIA ADMINISTRATIVA Y FINANCIERA DEL FONDO DE DESARROLLO DE PROYECTOS DE CUNDINAMARCA  FONDECÚN</t>
  </si>
  <si>
    <t>Adición No. 1 y Prorroga No. 1 al Contrato No. 2025-0014 cuyo objeto es PRESTACION DE SERVICIOS PROFESIONALES JURÍDICOS PARA TRÁMITAR Y/O REVISAR ASUNTOS PRECONTRACTUALES, CONTRACTUALES Y POSTCONTRACTUALES, ASÍ COMO PARA REVISAR JURÍDICAMENTE ACTOS ADMINISTRATIVOS U OTROS DOCUMENTOS Y GESTIONES A CARGO DE LA SUBGERENCIA ADMINISTRATIVA Y FINANCIERA DEL FONDO DE DESARROLLO DE PROYECTOS DE CUNDINAMARCA - FONDECÚN.</t>
  </si>
  <si>
    <t>PRESTACIÓN DE SERVICIOS PROFESIONALES DE ASESORÍA JURÍDICA PARA EL ACOMPAÑAMIENTO DE PROYECTOS Y ACTIVIDADES A CARGO DE LA SUBGERENCIA TÉCNICA DEL FONDO DE DESARROLLO DE PROYECTOS DE CUNDINAMARCA FONDECÚN.</t>
  </si>
  <si>
    <t>ADICIÓN N°1, PRORROGA N°1 AL CONTRATO N° 2025-0015 CUYO OBJETO ES PRESTACIÓN DE SERVICIOS PROFESIONALES DE ASESORÍA JURÍDICA PARA EL ACOMPAÑAMIENTO DE LOS PROYECTOS Y ACTIVIDADES A CARGO DE LA SUBGERENCIA TÉCNICA DEL FONDO DE DESARROLLO DE PROYECTOS DE CUNDINAMARCA - FONDECÚN</t>
  </si>
  <si>
    <t>MORA RAMIREZ YEIMY KATHERINE</t>
  </si>
  <si>
    <t>PRESTACIÓN DE SERVICIOS PROFESIONALES PARA ARTICULACIÓN, DESARROLLO Y SEGUIMIENTO DE LASACTIVIDADES ADMINISTRATIVAS A CARGO DE LA SUBGERENCIA TÉCNICA DEL FONDO DE DESARROLLO DE PROYECTOS DE CUNDINAMARCA  FONDECÚN.</t>
  </si>
  <si>
    <t>ADICIÓN N°1, PRORROGA N°1 AL CONTRATO N° 2025-0016 CUYO OBJETO ES PRESTACIÓN DE SERVICIOS PROFESIONALES PARA ARTICULACIÓN, DESARROLLO Y SEGUIMIENTO DE LAS ACTIVIDADES ADMINISTRATIVAS A CARGO DE LA SUBGERENCIA TÉCNICA DEL FONDO DE DESARROLLO DE PROYECTOS DE CUNDINAMARCA  FONDECÚN</t>
  </si>
  <si>
    <t>RODRIGUEZ BALLEN LIZETH LORENA</t>
  </si>
  <si>
    <t>PRESTACIÓN DE SERVICIOS PROFESIONALES DE ASESORÍA Y ACOMPAÑAMIENTO JURÍDICO PARALA SUBGERENCIA TÉCNICA DEL FONDO DE DESARROLLO DE PROYECTOS DE CUNDINAMARCA  FONDECÚN</t>
  </si>
  <si>
    <t>ADICIÓN N°1, PRORROGA N°1 AL CONTRATO N° 2025-0017 CUYO OBJETO ES PRESTACIÓN DE SERVICIOS PROFESIONALES DE ASESORÍA Y ACOMPAÑAMIENTO JURÍDICO PARA LA SUBGERENCIA TÉCNICA DEL FONDO DE DESARROLLO DE PROYECTOS DE CUNDINAMARCA  FONDECÚN</t>
  </si>
  <si>
    <t>PRESTACIÓN DE SERVICIOS PROFESIONALES PARA APOYAR LA GESTIÓN DE LA PLANTA DE PERSONAL, ASÍ COMO APOYAR LA REVISIÓN Y SEGUIMIENTO A LOS PLANES Y PROGRAMAS DEL ÁREADE TALENTO HUMANO DE LA SUBGERENCIA ADMINISTRATIVA Y FINANCIERA DEL FONDO DE DESARROLLO DE PROYECTOS DE CUNDINAMARCA FONDECÚN</t>
  </si>
  <si>
    <t>Adición No. 1 y Prorroga No. 1 al Contrato No. 2025-0018 cuyo objeto es PRESTACIÓN DE SERVICIOS PROFESIONALES PARA APOYAR LA GESTIÓN DE LA PLANTA DE PERSONAL, ASÍ COMO APOYAR LA REVISIÓN Y SEGUIMIENTO A LOS PLANES Y PROGRAMAS DEL ÁREA DE TALENTO HUMANO DE LA SUBGERENCIA ADMINISTRATIVA Y FINANCIERA DEL FONDO DE DESARROLLO DE PROYECTOS DE CUNDINAMARCA  FONDECÚN.</t>
  </si>
  <si>
    <t>CARRILLO BRAVO TANIA JULIETH</t>
  </si>
  <si>
    <t>PRESTACIÓN DE SERVICIOS DE APOYO A LA GESTIÓN EN LAS ACTIVIDADES DEL AREA CONTABLE DE LA SUBGERENCIA ADMINISTRATIVA Y FINANCIERA DEL FONDO DE DESARROLLO DE PROYECTOS DE CUNDINAMARCA - FONDECÚN</t>
  </si>
  <si>
    <t>BULLA LOTTA GIOVANNY ALEXANDER</t>
  </si>
  <si>
    <t>PRESTACIÓN DE SERVICIOS DE APOYO A LA GESTIÓN DE LAS ACTIVIDADES RELACIONADAS CON EL PROCESO DE  GESTIÓN DOCUMENTAL A CARGO DE LA SUBGERENCIA ADMINISTRATIVA Y FINANCIERA DEL FONDO DE DESARROLLO DE PROYECTOS DE CUNDINAMARCA - FONDECÚN.</t>
  </si>
  <si>
    <t>SANCHEZ PEREZ CAMILO AUGUSTO</t>
  </si>
  <si>
    <t>PRESTACIÓN DE SERVICIOS PROFESIONALES  EN LO RELACIONADO CON ELABORACIÓN DE DOCUMENTOS CONTABLES, REVISIÓN Y ANÁLISIS DE LA INFORMACIÓN QUE SOPORTA LAS TRANSACCIONES DE LA ENTIDAD PARA LA EMISIÓN DE SUS ESTADOS FINANCIEROS, LIQUIDACIÓN DE IMPUESTOS Y DEMÁS ACTIVIDADES QUE REQUIERA EL ÁREA CONTABLE DE LA SUBGERENCIA ADMINISTRATIVA Y FINANCIERA DEL FONDO DE DESARROLLO DE PROYECTOS DE CUNDINAMARCA FONDECÚN</t>
  </si>
  <si>
    <t>PATIÑO PAEZ JUAN DAVID</t>
  </si>
  <si>
    <t>PRESTACIÓN DE SERVICIOS PROFESIONALES PARA LA GERENCIA INTEGRAL Y/O SUPERVISIÓN DE CONTRATOS   INTERADMINISTRATIVOS SUSCRITOS POR EL FONDO DE DESARROLLO DE PROYECTOS DE CUNDINAMARCA  FONDECÚN</t>
  </si>
  <si>
    <t>ADICIÓN No.1 PRÓRROGA No.1 AL CONTRATO No. 2025-0022 CUYO OBJETO ES PRESTACIÓN DE SERVICIOS PROFESIONALES PARA LA GERENCIA INTEGRAL Y/O SUPERVISIÓN DE CONTRATOS INTERADMINISTRATIVOS SUSCRITOS POR EL FONDO DE DESARROLLO DE PROYECTOS DE CUNDINAMARCA  FONDECÚN</t>
  </si>
  <si>
    <t>CALDERON CASALLAS CAMILO ALEJANDRO</t>
  </si>
  <si>
    <t>PRESTACIÓN DE SERVICIOS PROFESIONALES PARA EL DESARROLLO DE LAS ACTIVIDADES RELACIONADAS CON LA FORMULACIÓN DE PROPUESTAS, ASÍ COMO PARA LA GESTIÓN DE NUEVOS PROYECTOS ADELANTADOS POR LA  SUBGERENCIA TÉCNICA DEL FONDO DE DESARROLLO DE PROYECTOS DE CUNDINAMARCA  FONDECÚN</t>
  </si>
  <si>
    <t>ADICIÓN N°1, PRORROGA N°1 AL CONTRATO N° 2025-0023 CUYO OBJETO ES PRESTACIÓN DE SERVICIOS PROFESIONALES PARA EL DESARROLLO DE LAS ACTIVIDADES RELACIONADAS CON LA FORMULACIÓN DE PROPUESTAS, ASI COMO PARA LA GESTIÓN DE NUEVOS PROYECTOS ADELANTADOS POR LA SUBGERENCIA TÉCNICA DEL FONDO DE DESARROLLO DE PROYECTOS DE CUNDINAMARCA  FONDECÚN</t>
  </si>
  <si>
    <t>VARGAS NIÑO PABLO ANDRES</t>
  </si>
  <si>
    <t>PRESTACIÓN DE SERVICIOS PROFESIONALES PARA LA GERENCIA INTEGRAL, SUPERVISIÓN Y/O MONITOREO DE LOS PROYECTOS SUSCRITOS POR EL FONDO DE DESARROLLO DE PROYECTOS DE CUNDINAMARCA  FONDECÚN</t>
  </si>
  <si>
    <t>ADICIÓN N°1, PRORROGA N°1 AL CONTRATO N° 2025-0024 CUYO OBJETO ES PRESTACIÓN DE SERVICIOS PROFESIONALES PARA LA GERENCIA INTEGRAL, SUPERVISIÓN Y/O MONITOREO DE LOS PROYECTOS SUSCRITOS POR EL FONDO DE DESARROLLO DE PROYECTOS DE CUNDINAMARCA - FONDECÚN.</t>
  </si>
  <si>
    <t>2.4.5.02.05-3.0.01_01-1.3.1.1.12</t>
  </si>
  <si>
    <t>203 - 23-021 CONTRALORIA</t>
  </si>
  <si>
    <t>BRACO COMPANY S.A.S ZOMAC</t>
  </si>
  <si>
    <t>REALIZAR LA INTERVENCIÓN CIVIL, ELÉCTRICA, MECÁNICA Y TRASLADO DE MOBILIARIO A LA SEDE TEMPORAL DE LA GERENCIA DEPARTAMENTAL COLEGIADA DE PUTUMAYO EN EL MARCO DEL CONTRATO INTERADMINISTRATIVO 1543 DE 2023 (FONDECÚN 23-021) SUSCRITO ENTRE LA CONTRALORÍA GENERAL DE LA REPÚBLICA Y EL FONDO DE DESARROLLO DE PROYECTOS DE CUNDINAMARCA - FONDECÚN</t>
  </si>
  <si>
    <t>ADICION  N° 1 AL CONTRATO 2025-0025 CUYO OBJETO ES REALIZAR LA INTERVENCIÓN CIVIL, ELÉCTRICA, MECÁNICA Y TRASLADO DE MOBILIARIO A LA SEDE TEMPORAL DE LA GERENCIA DEPARTAMENTAL COLEGIADA DE PUTUMAYO EN EL MARCO DEL CONTRATO INTERADMINISTRATIVO 1543 DE 2023 (FONDECÚN23-021) SUSCRITO ENTRE LA CONTRALORÍA GENERAL DE LA REPÚBLICA Y EL FONDO DE DESARROLLO DE PROYECTOS DE CUNDINAMARCA - FONDECÚN</t>
  </si>
  <si>
    <t>PERALTA HERNANDEZ ALIRIO ALFONSO</t>
  </si>
  <si>
    <t>PRESTACIÓN DE SERVICIOS PROFESIONALES PARA APOYAR EL SEGUIMIENTO Y CONTROL DE LOS PROYECTOS Y ACTIVIDADES DESARROLLADAS POR LA SUBGERENCIA TÉCNICA DEL FONDODE DESARROLLODE PROYECTOS DE CUNDINAMARCA-FONDECÚN</t>
  </si>
  <si>
    <t>ADICIÓN N°1, PRORROGA N°1 AL CONTRATO N° 2025-0026 CUYO OBJETO ES PRESTACIÓN DE SERVICIOS PROFESIONALES PARA APOYAR EL SEGUIMIENTO Y CONTROL DE LOS PROYECTOS Y ACTIVIDADES DESARROLLADAS POR LA SUBGERENCIA TÉCNICA DEL FONDO DE DESARROLLO DE PROYECTOS DE CUNDINAMARCA-FONDECÚN</t>
  </si>
  <si>
    <t>GUTIERREZ RODRIGUEZ JOHAN STIVEN</t>
  </si>
  <si>
    <t>PRESTACIÓN DE SERVICIOS PROFESIONALES PARA LA GESTIÓN ADMINISTRATIVA Y EL APOYO A LA SUPERVISIÓN DE LOS PROYECTOS DE LA SUBGERENCIA TÉCNICA DEL FONDO DE DESARROLLO DE PROYECTOS DE CUNDINAMARCA  FONDECÚN</t>
  </si>
  <si>
    <t>ADICIÓN N°1, PRORROGA N°1 AL CONTRATO N° 2025-0027 CUYO OBJETO ES PRESTACIÓN DE SERVICIOS PROFESIONALES PARA LA GESTIÓN ADMINISTRATIVA Y EL APOYO A LA SUPERVISIÓN DE LOS PROYECTOS DE LA SUBGERENCIA TÉCNICA DEL FONDO DE DESARROLLO DE PROYECTOS DE CUNDINAMARCA  FONDECÚN</t>
  </si>
  <si>
    <t>PRESTACIÓN DE SERVICIOS PROFESIONALES PARA LAGESTIÓNADMINISTRATIVA Y EL APOYO A LA SUPERVISIÓN DE LOS PROYECTOS DE LA SUBGERENCIA TÉCNICA DEL FONDO DE DESARROLLO DE PROYECTOS DE CUNDINAMARCA  FONDECÚN</t>
  </si>
  <si>
    <t>ADICIÓN N°1, PRORROGA N°1 AL CONTRATO N° 2025-0028 CUYO OBJETO ES PRESTACIÓN DE SERVICIOS PROFESIONALES PARA LA GESTIÓN ADMINISTRATIVA Y EL APOYO A LA SUPERVISIÓN DE LOS PROYECTOS DE LA SUBGERENCIA TÉCNICA DEL FONDO DE DESARROLLO DE PROYECTOS DE CUNDINAMARCA  FONDECÚN</t>
  </si>
  <si>
    <t>VALENCIA BERMUDEZ RUBEN DARIO</t>
  </si>
  <si>
    <t>PRESTACIÓN DE SERVICIOS DE APOYO A LA GESTIÓN PARA ACTIVIDADES ADMINISTRATIVAS, GESTIÓN DOCUMENTAL Y LIQUIDACIONES A CARGO DE LASUBGERENCIA TÉCNICA DEL FONDO DE DESARROLLO DE PROYECTOS DE CUNDINAMARCA FONDECUN.</t>
  </si>
  <si>
    <t>ADICIÓN N°1, PRORROGA N°1 AL CONTRATO N° 2025-0029 CUYO OBJETO ES PRESTACIÓN DE SERVICIOS DE APOYO A LA GESTIÓN PARA ACTIVIDADES ADMINISTRATIVAS, GESTIÓN DOCUMENTAL Y LIQUIDACIONES A CARGO DE LA SUBGERENCIA TÉCNICA DEL FONDO DE DESARROLLO DE PROYECTOS DE CUNDINAMARCA - FONDECUN.</t>
  </si>
  <si>
    <t>HERNANDEZ AYALA ANGGIE VIVIANA</t>
  </si>
  <si>
    <t>PRESTACIÓN DE SERVICIOS PROFESIONALES, PARA LA GESTIÓN CONTABLE Y FINANCIERA, EN RELACIÓN CON LA ELABORACIÓN DE FACTURAS, CERTIFICACIONES Y DEMÁS ACTIVIDADES QUE REQUIERA EL ÁREA CONTABLE DE LA SUBGERENCIA ADMINISTRATIVA Y FINANCIERA DEL FONDO DE DESARROLLO DE PROYECTOS DE CUNDINAMARCA FONDECÚN</t>
  </si>
  <si>
    <t>Adición No. 1 y Prorroga No. 1 al Contrato No. 2025-0030 PRESTACIÓN DE SERVICIOS PROFESIONALES, PARA LA GESTIÓN CONTABLE Y FINANCIERA, EN RELACIÓN CON LA ELABORACIÓN DE FACTURAS, CERTIFICACIONES Y DEMÁS ACTIVIDADES QUE REQUIERA EL ÁREA CONTABLE DE LA SUBGERENCIA ADMINISTRATIVA Y FINANCIERA DEL FONDO DE DESARROLLO DE PROYECTOS DE CUNDINAMARCA - FONDECÚN.</t>
  </si>
  <si>
    <t xml:space="preserve">NAVARRETE CHAVES EDINSON </t>
  </si>
  <si>
    <t>PRESTACIÓN DE SERVICIOS DE APOYO A LA GESTIÓN PARA APOYAR LA ELABORACIÓN Y REVISIÓN DE DOCUMENTOS CONTABLES Y DEMÁS ACTIVIDADES QUE REQUIERA EL ÁREA CONTABLE DE LA SUBGERENCIA ADMINISTRATIVA Y  FINANCIERA DEL FONDO DE DESARROLLO DE PROYECTOS DE CUNDINAMARCA - FONDECÚN.</t>
  </si>
  <si>
    <t>OJEDA GALEANO MARTHA  INES</t>
  </si>
  <si>
    <t>PRESTACIÓNDE SERVICIOS PROFESIONALES PARA APOYAR Y ASESORAR A LA SUBGERENCIA TÉCNICA Y A LA  SUBGERENCIA ADMINISTRATIVA Y FINANCIERA DE FONDECÚN EN EL DESARROLLO DE ACTIVIDADES Y PROYECTOS QUE  GUARDEN RELACIÓN CON EL DIAGNÓSTICO, DISEÑO,  IMPLEMENTACIÓN, ADMINISTRACIÓN Y OPERACIÓN DE RECURSOS INFORMÁTICOS, INFRAESTRUCTURA TECNOLÓGICA Y SISTEMAS DE INFORMACIÓN, EN EL MARCO DE LOS PLANES Y PROGRAMAS ESTABLECIDOS POR LAS SUBGERENCIAS</t>
  </si>
  <si>
    <t>ADICIÓN No.1 y PRÓRROGA No.1 AL CONTRATO No.2025-0032 cuyo objeto es PRESTACIÓN DE SERVICIOS PROFESIONALES PARA APOYAR Y ASESORAR A LA SUBGERENCIA TÉCNICA Y A LA SUBGERENCIA ADMINISTRATIVA Y FINANCIERA DE FONDECÚN EN EL DESARROLLO DE ACTIVIDADES Y PROYECTOS QUE GUARDEN RELACIÓN CON EL DIAGNÓSTICO, DISEÑO, IMPLEMENTACIÓN, ADMINISTRACIÓN Y OPERACIÓN DE RECURSOS INFORMÁTICOS, INFRAESTRUCTURA TECNOLÓGICA Y SISTEMAS DE INFORMACIÓN, EN EL MARCO DE LOS PLANES Y PROGRAMAS ESTABLECIDOS POR LAS SUBGERENCIAS.</t>
  </si>
  <si>
    <t>OSPINA CARO JIMENA ASTRID</t>
  </si>
  <si>
    <t xml:space="preserve">BALLESTEROS DUARTE WILLSON </t>
  </si>
  <si>
    <t>ADICIÓN N°1 Y PRÓRROGA N°1 AL CONTRATO DE PRESTACIÓN DE SERVICIOS NÚMERO 2025-0034 CUYO OBJETO ES PRESTACIÓN DE SERVICIOS PROFESíONALES PARA LA ESTRUCTURACIÓN, EVALUACIÓN, EJECUCIÓN Y SEGUIMIENTO DE PROYECTOS DEL FONDO DE DESARROLLO DE PROYECTOS DE CUNDINAMARCA  FONDECÚN.</t>
  </si>
  <si>
    <t>TRIVIÑO BARRAGAN HOLMAN ENRIQUE</t>
  </si>
  <si>
    <t>ALFARO CUBILLOS NYDIA ESPERANZA</t>
  </si>
  <si>
    <t>PRESTACIÓN DE SERVICIOS PROFESIONALES PARA ASESORAR TÉCNICAMENTE LA IMPLEMENTACIÓN DE HERRAMIENTAS  Y EL DESARROLLO DE PROCESOS QUE FORTALEZCAN LA PLANEACIÓN ESTRATÉGICA, LA RENDICIÓN DE CUENTAS Y EL  SISTEMA DE GESTIÓN DE CALIDAD, ASÍ COMO LA REALIZACIÓN DE CAPACITACIONES EN EL MARCO DEL PLAN  INSTITUCIONAL DE CAPACITACIÓN DE LA VIGENCIA 2025 DEL FONDO DE DESARROLLO DE PROYECTOS DE  CUNDINAMARCA  FONDECÚN. DE LA VIGENCIA 2025 DEL FONDO DE DESARROLLO DE PROYECTOS DE CUNDINAMARCA  FONDECÚN</t>
  </si>
  <si>
    <t>ADICIÓN No. 1 Y PRÓRROGA No. 1 AL CONTRATO No. 2025-0036 PRESTACIÓN DE SERVICIOS PROFESIONALES PARA  ASESORAR TÉCNICAMENTE LA IMPLEMENTACIÓN DE HERRAMIENTAS Y EL DESARROLLO DE PROCESOS QUE FORTALEZCAN LA PLANEACIÓN ESTRATÉGICA, LA RENDICIÓN DE CUENTAS Y EL SISTEMA DE GESTIÓN DE CALIDAD, ASÍ COMO LA REALIZACIÓN DE CAPACITACIONES EN EL MARCO DEL PLAN INSTITUCIONAL DE CAPACITACIÓN DE LA VIGENCIA 2025 DEL FONDO DE DESARROLLO DE PROYECTOS DE CUNDINAMARCA  FONDECÚN.</t>
  </si>
  <si>
    <t>VALERO SANDOVAL LEONARDO ARTURO</t>
  </si>
  <si>
    <t>QUIMBAY MALAGON JOHANNA ALEJANDRA</t>
  </si>
  <si>
    <t>FERNANDEZ SALAS ICY MARIA</t>
  </si>
  <si>
    <t>176 - 22-037 CV Nº 1075 CONTRALORIA DERIVADO DEL MARCO 923 DE 2022</t>
  </si>
  <si>
    <t>VIAJES TOUR COLOMBIA SAS</t>
  </si>
  <si>
    <t>SUMINISTRO DE TIQUETES AEREOS EN EL MARCO DE LA EJECUCIÓN DEL CONVENIO MARCO 926 (FONDECÚN22-031) Y SU CONTRATO DERIVADO 1075 DE 2023 (FONDECÚN 22-037), SUSCRITOS ENTRE LA CONTRALORIA GENERAL DE LA REPUBLICA Y EL FONDO DE DESARROLLO DE PROYECTOS DE CUNDINAMARCA - FONDECÚN.</t>
  </si>
  <si>
    <t>SUMINISTRO DE TIQUETES AEREOS EN EL MARCO DE LA EJECUCIÓN DEL CONVENIO MARCO 926 (FONDECÚN22-031) Y SU CONTRATO DERIVADO 1543 DE 2023 (FONDECÚN 23-021), SUSCRITOS ENTRE LA CONTRALORIA GENERAL DE LA REPUBLICA Y EL FONDO DE DESARROLLO DE PROYECTOS DE CUNDINAMARCA - FONDECÚN.</t>
  </si>
  <si>
    <t>259 - 24-056 AGENCIA CATASTRAL</t>
  </si>
  <si>
    <t>REALIZAR LAS ADECUACIONES E INTERVENCIONES CIVILES EN LAS INSTALACIONES DE LA ACTUAL Y NUEVA SEDE DE LA AGENCIA CATASTRAL DE CUNDINAMARCA EN BOGOTÁ EN EL MARCO DEL CONTRATO INTERADMINISTRATIVO NO. CD-ACC CON-INT-002-2024 (FONDECUN 24-056), CELEBRADO ENTRE EL LA AGENCIA CATASTRAL DE CUNDINAMARCA Y EL FONDO DE DESARROLLO DE PROYECTOS DE CUNDINAMARCA  FONDECÚN.</t>
  </si>
  <si>
    <t>CORRALES SANCHEZ KARLA VANESSA</t>
  </si>
  <si>
    <t>ADICIÓN N°1, PRORROGA N°1 AL CONTRATO N° 2025-0043 CUYO OBJETO ES PRESTACIÓN DE SERVICIOS DE APOYO A LA GESTIÓN PARA ACTIVIDADES ADMINISTRATIVAS, GESTIÓN DOCUMENTAL Y LIQUIDACIONES A CARGO DE LA SUBGERENCIA TÉCNICA DEL FONDO DE DESARROLLO DE PROYECTOS DE CUNDINAMARCA - FONDECUN.</t>
  </si>
  <si>
    <t>RODRIGUEZ ORTIZ ALBERTO AUGUSTO</t>
  </si>
  <si>
    <t>ASOCIACION LECHERA Y AGROPECUARIA DE SUESCA ASOLHATOGS</t>
  </si>
  <si>
    <t>RIOS HOYOS LAURA VANESSA</t>
  </si>
  <si>
    <t>RIOS RESTREPO JAIRO ERNESTO</t>
  </si>
  <si>
    <t>CESIÓN DEL CONTRATO 2025-0046 - PRESTACIÓN DE SERVICIOS PROFESIONALES DE ASESORÍA Y ACOMPAÑAMIENTO JURÍDICO PARALA SUBGERENCIA TÉCNICA DEL FONDO DE DESARROLLO DE PROYECTOS DE CUNDINAMARCA  FONDECÚN</t>
  </si>
  <si>
    <t>ADICIÓN 1, PRORROGA 1 AL CONTRATO N° 2025-0046 CUYO OBJETO ES PRESTACIÓN DE SERVICIOS PROFESIONALES DE ASESORÍA Y ACOMPAÑAMIENTO JURÍDICO PARA LA SUBGERENCIA TÉCNICA DEL FONDO DE DESARROLLO DE PROYECTOS DE CUNDINAMARCA  FONDECÚN</t>
  </si>
  <si>
    <t>Objeto: Adición No. 1 y Prórroga No.1 al contrato de prestación de servicios profesionales No. 2025-0047, cuyo objeto es: PRESTACIÓN DE SERVICIOS PROFESIONALES PARA LA GERENCIA INTEGRAL Y/O SUPERVISIÓN DE CONTRATOS INTERADMINISTRATIVOS SUSCRITOS POR EL FONDO DE DESARROLLO DE PROYECTOS DE CUNDINAMARCA - FONDECÚN</t>
  </si>
  <si>
    <t>ADICIÓN No. 2 Y PRÓRROGA No. 2 AL CONTRATO DE PRESTACIÓN DE SEVICIOS PROFESIONALES No. 2025-0047, CUYO OBJETO ES: PRESTACIÓN DE SERVICIOS PROFESIONALES PARA LA GERENCIA INTEGRAL Y/O SUPERVISIÓN DE CONTRATOS INTERADMINISTRATIVOS SUSCRITOS POR EL FONDO DE DESARROLLO DE PROYECTOS DE CUNDINAMARCA -FONDECÚN.</t>
  </si>
  <si>
    <t>MARTINEZ PEÑA MARIO HUMBERTO</t>
  </si>
  <si>
    <t>2.4.5.02.08-3.0.01_01-1.3.1.1.12</t>
  </si>
  <si>
    <t>248 - 24-045 SS CDCTI SECRETARIA DE SALUD -1380-2024</t>
  </si>
  <si>
    <t>CORREA BARRETO GUSTAVO ANDRES</t>
  </si>
  <si>
    <t>PRESTACIÓN DE SERVICIOS PROFESIONALES COMO SUPERVISOR TÉCNICO EN EL MARCO DEL CONTRATO INTERADMINISTRATIVO SS-CDCTI-1380-2024 (FONDECÚN 24-045) SUSCRITO ENTRE LEL DEPARTAMENTO DE CUNDINAMARCA SECRETARÍA DE SALUD Y  EL FONDO DE DESARROLLO DE PROYECTOS DE CUNDINAMARCA  FONDECÚN</t>
  </si>
  <si>
    <t>MAHECHA SALDAÑA MILER LEANDRO</t>
  </si>
  <si>
    <t>ADICIÓN N°1, PRORROGA N°1 AL CONTRATO 2025-0051 CUYO OBJETO ES PRESTACIÓN DE SERVICIOS PROFESIONALES PARA LA GESTIÓN JURÍDICA RELACIONADA CON LOS CIERRES Y/O LIQUIDACIONES DE LOS CONTRATOS SUSCRITOS POR EL FONDO DE DESARROLLO DE PROYECTOS DE CUNDINAMARCA</t>
  </si>
  <si>
    <t>COOPERATIVA MULTIACTIVA AGROPECUARIA UNION</t>
  </si>
  <si>
    <t>ASOCIACION DE MUJERES EMPRENDEDORAS DE GUATAVITA AMEG</t>
  </si>
  <si>
    <t>SALCEDO VARGAS CINDY CAROLINA</t>
  </si>
  <si>
    <t>PRESTAR SERVICIOS PROFESIONALES DE ASESORÍA JURÍDICA ESPECIALIZADA AL FONDO DE DESARROLLO DE PROYECTOS DE CUNDINAMARCA  FONDECÚN</t>
  </si>
  <si>
    <t>GARCES PARRA JENSSY JOHANNA</t>
  </si>
  <si>
    <t>PRESTACIÓN DE SERVICIOS PROFESIONALES PARA LAS ACTIVIDADES DE GESTIÓN DE CUENTAS DE COBRO, PAGOS,  GIROS, NOTAS DÉBITO, CRÉDITO, RELACIÓN DE BANCOS Y LIBROS TESORALES A CARGO DEL ÁREA DE TESORERÍA DE LA  SUBGERENCIA ADMINISTRATIVA Y FINANCIERA DEL FONDO DE DESARROLLO DE PROYECTOS DE CUNDINAMARCA FONDECÚN</t>
  </si>
  <si>
    <t>ADICIÓN No. 1; PRÓRROGA No. 1 y MODIFICACIÓN No. 1 AL CONTRATO No. 2025-0055 cuyo objeto es PRESTACIÓN DE SERVICIOS PROFESIONALES PARA LAS ACTIVIDADES DE GESTIÓN DE CUENTAS DE COBRO, PAGOS, GIROS, NOTAS  DE BANCOS Y LIBROS TESORALES A CARGO DEL ÁREA DE TESORERÍA DE LA SUBGERENCIA ADMINISTRATIVA Y FINANCIERA DEL FONDO DE DESARROLLO DE PROYECTOS DE CUNDINAMARCA  FONDECÚN.</t>
  </si>
  <si>
    <t>SILVA GONZALEZ SANDRA ROCIO</t>
  </si>
  <si>
    <t>OLIVARES PATIÑO ARTURO ANDRES</t>
  </si>
  <si>
    <t>PRESTACION DE SERVICIOS PROFESIONALES COMO APOYO A LA SUPERVISIÓN EN LAS ACTIVIDADES RALCIONADAS CON EL CIERRE Y LIQUIDACIÓN DE LOS CONTRATOS SUSCRITOS POR EL FONDO DE DESARROLLO DE CUNDINAMARCA - FONDECUN</t>
  </si>
  <si>
    <t>ADICIÓN NO. 1 Y PROROGA. 1 AL CONTRATO No. 2025-0057 CUYO OBJETO ES PRESTACIÓN DE SERVICIOS PROFESIONALES COMO APOYO A LA SUPERVISION EN LAS ACTIVIDADES RELACIONADAS CON EL CIERRE Y LIQUIDACION DE LOS CONTRATOS SUSCRITOS POR EL FONDO DE DESARROLLO DE PROYECTOS DE CUNDINAMARCA</t>
  </si>
  <si>
    <t>CAMARGO CASTRO JULIAN RICARDO</t>
  </si>
  <si>
    <t>PRESTACIÓN DE SERVICIOS PROFESIONALES ESPECIALIZADOS COMO ABOGADO DEL FONDO DE DESARROLLO DE PROYECTOS DE CUNDINAMARCA  FONDECÚN.</t>
  </si>
  <si>
    <t>2.1.2.02.02.007-2.0.01_01-1.2.1.0.00</t>
  </si>
  <si>
    <t>ARRENDAMIENTO DEL PISO 21 Y DOS PARQUEADEROS (No. 100 y No. 10), UBICADOS EN EL EDIFICIO CENTRO INTERNACIONAL ANTES EDIFICIO BAVARIA  DAVIVIENDA TORRE A, UBICADO EN LA AVENIDA CARRERA 10 No. 28  49, COMO PARTE DEL ESPACIO REQUERIDO PARA EL FUNCIONAMIENTO DE LAS OFICINAS DEL FONDO DE DESARROLLO DE PROYECTOS DE CUNDINAMARCA  FONDECÚN.</t>
  </si>
  <si>
    <t>ARRENDAMIENTO DE LA OFICINA (No. 20-02) DEL PISO 20 Y UN PARQUEADERO (No. 47), UBICADOS EN EL EDIFICIO CENTRO INTERNACIONAL ANTES EDIFICIO BAVARIA  DAVIVIENDA TORRE A, UBICADO EN LA AVENIDA CARRERA 10 No. 28  49, COMO PARTE DEL ESPACIO REQUERIDO PARA EL FUNCIONAMIENTO DE LAS OFICINAS DEL FONDO DE DESARROLLO DE PROYECTOS DE CUNDINAMARCA  FONDECÚN</t>
  </si>
  <si>
    <t>237 - 24-034 ICCU 478-2024</t>
  </si>
  <si>
    <t>Remplaza El CDP 20240793 Del 22/11/2024 Proceso Para ELABORAR ESTUDIOS Y DISEÑOS VIALES DE INTERCONEXIÓN REGIONAL EN EL DEPARTAMENTO DE CUNDINAMARCA, EN EL MARCO DEL CONTRATO INTERADMINISTRATIVO No ICCU-478-2024 (FONDECUN 24-034), SUSCRITO ENTRE EL INSTITUTO DE INFRAESTRUCTURA Y CONCESIONES DEL DEPARTAMENTO DE CUNDINAMARCA  -ICCU- Y EL FONDO DE DESARROLLO DE PROYECTOS DE CUNDINAMARCA- FONDECÚN.</t>
  </si>
  <si>
    <t xml:space="preserve">238 - 24-035 SECRETARIA DE TRANSPORTE Y MOVILIDAD </t>
  </si>
  <si>
    <t>PRESTACIÓN DE SERVICIOS PROFESIONALES COMO LIDER TÉCNICO EN EL MARCO DEL CONTRATO INTERADMINISTRATIVO N° ISTM-CDCVI-287-2024 DE 2024. (FONDECÚN24-035) SUSCRITO ENTRE LA SECRETARÍA DE TRANSPORTE Y MOVILIDAD DE CUNDINAMARCA Y EL FONDO DE DESARROLLO DE PROYECTOS DE CUNDINAMARCA  FONDECUN.</t>
  </si>
  <si>
    <t>QUITIAN RODRIGUEZ LUIS NICOLAS</t>
  </si>
  <si>
    <t>CHAPARRO GARCIA WILLIAM ARMANDO</t>
  </si>
  <si>
    <t>ADICIÓN NO. 1 Y PROROGA. 1 AL CONTRATO No. 2025-0064 CUYO OBJETO ES PRESTACIÓN DE SERVICIOS PROFESIONALES COMO APOYO A LA SUPERVISION EN LAS ACTIVIDADES RELACIONADAS CON EL CIERRE Y LIQUIDACION DE LOS CONTRATOS SUSCRITOS POR EL FONDO DE DESARROLLO DE PROYECTOS DE CUNDINAMARCA.</t>
  </si>
  <si>
    <t>FORERO RUBIO GINA DANIELA</t>
  </si>
  <si>
    <t>PRESTACIÓN DE SERVICIOS DE APOYO A LA GESTIÓN PARA LOS PROCESOS ADMINISTRATIVOS Y DE GESTIÓN DOCUMENTAL Y PROPIOS DE LA OFICINA ASESORA JURÍDICA DEL FONDO DE DESARROLLO DE PROYECTOS DE CUNDINAMARCA FONDECUN</t>
  </si>
  <si>
    <t>246 - 24-043 ACIDC-CDCTI-562-2024 AGENCIA DE COMERCIALIZACIÓN</t>
  </si>
  <si>
    <t>EVOLUTION OUTSOURCING S.A.S</t>
  </si>
  <si>
    <t>ADQUISICIÓN, PARAMETRIZACIÓN E IMPLEMENTACIÓN DEL SISTEMA DE GESTIÓN DE DOCUMENTOS ELECTRÓNICO DE ARCHIVO (SGDEA) DE LA ACIDC, EN EL MARCO DE LA EJECUCIÓN DEL CONTRATO INTERADMINISTRATIVO No. ACIDC-CDCTI562-2024 (FONDECÚN 24-043), CELEBRADO ENTRE LA AGENCIA DE COMERCIALIZACIÓN E INNOVACIÓN PARA EL DESARROLLO DE PROYECTOS DE CUNDINAMARCA - ACIDC Y EL FONDO DE DESARROLLO DE PROYECTOS DE CUNDINAMARCA - FONDECÚN.</t>
  </si>
  <si>
    <t>REY MESA JOHN SEBASTIAN</t>
  </si>
  <si>
    <t>ADICIÓN NO.1 Y PRORROGA 1. AL CONTRATO No. 2025-0068 CUYO OBJETO ES PRESTACIÓN DE SERVICIOS PROFESIONALES COMO APOYO A LA SUPERVISION EN LAS ACTIVIDADES RELACIONADAS CON EL CIERRE Y LIQUIDACION DE LOS CONTRATOS SUSCRITOS POR EL FONDO DE DESARROLLO DE PROYECTOS DE CUNDINAMARCA</t>
  </si>
  <si>
    <t>BUSTOS ESPINOSA JHON JAIRO</t>
  </si>
  <si>
    <t>PRESTACIÓN DE SERVICIOS PROFESIONALES COMO ABOGADO EN ASUNTOS TRIBUTARIOS PARA LA SUBGERENCIA  ADMINISTRATIVA Y FINANCIERA DEL FONDO DE DESARROLLO DE PROYECTOS DE CUNDINAMARCA  FONDECÚN</t>
  </si>
  <si>
    <t>ORJUELA ROMERO ANDRES FERNANDO</t>
  </si>
  <si>
    <t>PRESTACIÓNDE SERVICIOS PROFESIONALES PARA APOYAR LA GESTIÓN RELACIONADA CON LA EXPEDICIÓN DE DE GARANTÍAS Y CUENTAS DE COBRO, ASÍ COMO LA AFILIACIÓN AL SISTEMA GENERAL DE SEGURIDAD SOCIAL Y DEMÁS TRAMITES ADMINISTRATIVOS RELACIONADOS CON EL ÁREA DE TALENTO HUMANO DE LA SUBGERENCIA ADMINISTRATIVA Y FINANCIERA DEL FONDO DE DESARROLLO DE PROYECTOS DE CUNDINAMARCA  FONDECÚN.</t>
  </si>
  <si>
    <t>ADICIÓN No. 1 y PRÓRROGA No. 1 AL CONTRATO No. 2025-0071 CUYO OBJETO ES PRESTACIÓN DE SERVICIOS PROFESIONALES ESPECIALIZADOS COMO ABOGADO DEL FONDO DE DESARROLLO DE PROYECTOS DE CUNDINAMARCA  FONDECÚN.</t>
  </si>
  <si>
    <t>224 - 24-021 ICCU SECRETARIA TRANSITO</t>
  </si>
  <si>
    <t>UNIVERSIDAD DE LOS ANDES</t>
  </si>
  <si>
    <t>REMPLAZA EL CDP 20240719 DEL 22/10/2024 PROCESO PARA CONTRATAR LA CONSULTORÍA PARA REALIZAR LOS ESTUDIOS PARA ESTABLECER ESQUEMAS ALTERNATIVOS DE FINANCIACIÓN PARA EL DESARROLLO Y MEJORAMIENTO DE LA INFRAESTRUCTURA DE TRANSPORTE Y SISTEMAS DE TRANSPORTE PÚBLICO EN EL DEPARTAMENTO DE CUNDINAMARCA, EN EL MARCO DE EJECUCIÓN DEL CONTRATO INTERADMINISTRATIVO No STM.CDCVI-259-2024 (FONDECUN 24-021)</t>
  </si>
  <si>
    <t>229 - 24-028 SECRETARIA DE EDUCACION</t>
  </si>
  <si>
    <t>AGUILAR RAMIREZ JAIME ESTEBAN</t>
  </si>
  <si>
    <t>PRESTAR SERVICIOS PROFESIONALES PARA GESTIONAR, ARTICULAR, CONCERTAR, REALIZAR EL SEGUIMIENTO Y LA EVALUACIÓN DE LA IMPLEMENTACIÓN DE LOS COMPONENTES DEL PROYECTO DE MEJORAMIENTO DE LA CALIDAD EDUCATIVA EN LAS INSTITUCIONES EDUCATIVAS ASIGNADAS, EN EL MARCO DEL CONTRATO INTERADMINISTRATIVO SECDCTI-441-2024 (FONDECÚN 24-028), SUSCRITO ENTRE LA SECRETARÍA DE EDUCACIÓN DE CUNDINAMARCA Y EL FONDO DE DESARROLLO DE PROYECTOS DE CUNDINAMARCA  FONDECÚN</t>
  </si>
  <si>
    <t>SARMIENTO FORERO ANDRES LEONARDO</t>
  </si>
  <si>
    <t>PRESTAR SERVICIOS PROFESIONALES PARA GESTIONAR, ARTICULAR, CONCERTAR, REALIZAR EL SEGUIMIENTO Y LA  EVALUACIÓN DE LA IMPLEMENTACIÓN DE LOS COMPONENTES DEL PROYECTO DE MEJORAMIENTO DE LA CALIDAD  EDUCATIVA EN LAS INSTITUCIONES EDUCATIVAS ASIGNADAS, EN EL MARCO DEL CONTRATO INTERADMINISTRATIVO SE CDCTI-441-2024 (FONDECÚN 24-028), SUSCRITO ENTRE LA SECRETARÍA DE EDUCACIÓN DE CUNDINAMARCA Y EL FONDO DE  DESARROLLO DE PROYECTOS DE CUNDINAMARCA  FONDECÚN</t>
  </si>
  <si>
    <t>CASTIBLANCO RAMIREZ JULY JOHANA</t>
  </si>
  <si>
    <t>MODIFICACIÓN No. 1, ADICIÓN No. 1 y PRÓRROGA No. 1 AL CONTRATO No. 2025-0075 CUYO OBJETO ES PRESTACIÓN DE SERVICIOS DE APOYO A LA GESTIÓN PARA ACTIVIDADES ADMINISTRATIVAS, GESTIÓN DOCUMENTAL Y LIQUIDACIONES A CARGO DE LA SUBGERENCIA TÉCNICA DEL FONDO DE DESARROLLO DE PROYECTOS DE CUNDINAMARCA - FONDECUN.</t>
  </si>
  <si>
    <t>JOVEL  MARIA CLARA</t>
  </si>
  <si>
    <t>CESION CONTRATO 2025 - 0076 - PRESTACIÓN DE SERVICIOS PROFESIONALES COMO ABOGADO DE LA SUBGERENCIA TÉCNICA DEL FONDO DE DESARROLLO DE PROYECTOS DE CUNDINAMARCA- FONDECUN</t>
  </si>
  <si>
    <t>PRORROGA No. 1 Y ADICIÓN No. 1 AL CONTRATO No. 2025-0076, CUYO OBJETO ES PRESTACIÓN DE SERVICIOS PROFESIONALES COMO ABOGADO DE LA SUBGERENCIA TÉCNICA DEL FONDO DE DESARROLLO DE PROYECTOS DE CUNDINAMARCAFONDECÚN.</t>
  </si>
  <si>
    <t>PEREZ VALDERRAMA ANA CAROLINA</t>
  </si>
  <si>
    <t>ADICIÓN N°1 Y PRÓRROGA N°1 AL CONTRATO DE PRESTACIÓN DE SERVICIOS NÚMERO 2025-0077 CUYO OBJETO ES: PRESTACIÓN DE SERVICIOS PROFESIONALES PARA LA GERENCIA INTEGRAL Y/O SUPERVISIÓN DE CONTRATOS INTERADMINISTRATIVOS SUSCRITOS POR EL FONDO DE DESARROLLO DE PROYECTOS DE CUNDINAMARCA  FONDECÚN</t>
  </si>
  <si>
    <t>239 - 24-036 SECRETARIA DE TRANSPORTE Y MOVILIDAD NO. STM-CDCVI-271-2024</t>
  </si>
  <si>
    <t xml:space="preserve">CASTRO ROJAS MATEO </t>
  </si>
  <si>
    <t>PRESTACIÓN DE SERVICIOS PROFESIONALES COMO DISEÑADOR GRÁFICO EN EL MARCO DEL CONTRATO INTERADMINISTRATIVO NO. STM-CDCVI-271-2024 (FONDECÚN 24- 036) SUSCRITO ENTRE EL DEPARTAMENTO DE CUNDINAMARCA SECRETARÍA DE TRANSPORTE Y MOVILIDAD Y EL FONDO DE DESARROLLO DEDE PROYECTOS DE CUNDINAMARCA- FONDECUN</t>
  </si>
  <si>
    <t>ESPITIA PINZON KAREN ESTEFANIA</t>
  </si>
  <si>
    <t>CESIÓN DEL CONTRATO 2025-0080 - PRESTACIÓN DE SERVICIOS DE APOYO A LA GESTIÓN DE LAS ACTIVIDADES RELACIONADAS CON LA ATENCIÓN AL USUARIO DEL FONDO DE DESARROLLO DE PROYECTOS DE CUNDINAMARCA - FONDECÚN.</t>
  </si>
  <si>
    <t>Adición No. 1 y Prorroga No. 1 al Contrato No. 2025-0080 cuyo objeto es PRESTACIÓN DE SERVICIOS DE APOYO A LA GESTIÓN DE LAS ACTIVIDADES RELACIONADAS CON LA ATENCIÓN AL USUARIO DEL FONDO DE DESARROLLO DE PROYECTOS DE CUNDINAMARCA - FONDECÚN.</t>
  </si>
  <si>
    <t>MORENO CUARTAS JULIAN ALEXANDER</t>
  </si>
  <si>
    <t>PRESTACIÓN DE SERVICIOS DE APOYO A LA GESTIÓN PARA EL DISEÑO E IMPLEMENTACIÓN DE ESTRATEGIAS DE COMUNICACIÓN DEL FONDO DE DESARROLLO DE PROYECTOS DE CUNDINAMARCA  FONDECUN</t>
  </si>
  <si>
    <t>GUEVARA CARDONA JUAN JOSE</t>
  </si>
  <si>
    <t>PRESTACIÓN DE SERVICIOS PROFESIONALES COMO ABOGADO (A) DEL FONDO DE DESARROLLO DE PROYECTOS DE CUNDINAMARCA  FONDECUN.</t>
  </si>
  <si>
    <t>BARON ROCHA REINA CAROLINA</t>
  </si>
  <si>
    <t>PARRA YESQUEN MAYRA ALEJANDRA</t>
  </si>
  <si>
    <t>ACOSTA GONZALEZ YENY CAROLINA</t>
  </si>
  <si>
    <t>PRORROGA No. 1 Y ADICIÓN No. 1 AL CONTRATO No. 2025-0087, CUYO OBJETO ES PRESTACIÓN DE SERVICIOS PROFESIONALES PARA EL APOYO A LOS PROCESOS DE GESTIÓN DOCUMENTAL DE LA SUBGERENCIA TÉCNICA DEL FONDO DE DESARROLLO DE PROYECTOS DE CUNDINAMARCA- FONDECÚN.</t>
  </si>
  <si>
    <t>MODIFICACIÓN N°1, ADICIÓN N°1 Y PRÓRROGA N°1 AL CONTRATO DE PRESTACIÓN DE SERVICIOS NÚMERO 2025- 0088 CUYO OBJETO ES PRESTACIÓN DE SERVICIOS DE APOYO A LA GESTIÓN PARA EL CARGUE Y VALIDACIÓN DE LA INFORMACIÓN CONTRACTUAL EN LAS DIFERENTES PLATAFORMAS DE CONTRATACIÓN ELECTRÓNICA DEL FONDO DE DESARROLLO DE PROYECTOS DE CUNDINAMARCA FONDECUN</t>
  </si>
  <si>
    <t>ALVARADO NIÑO CLAUDIA PATRICIA</t>
  </si>
  <si>
    <t>PRESTACIÓN DE SERVICIOS PROFESIONALES PARA EL APOYO AL SEGUIMIENTO DE LOS PROYECTOS SUSCRITOS POR EL FONDO DE DESARROLLO DE PROYECTOS DE CUNDINAMARCA-FONDECÚN RELACIONADOS CON SERVICIOS E INFRAESTRUCTURA DE SALUD</t>
  </si>
  <si>
    <t>GARCIA BALLEN GLORIA ISABEL</t>
  </si>
  <si>
    <t>PRESTAR SERVICIOS PROFESIONALES PARA GESTIONAR, ARTICULAR, CONCERTAR, REALIZAR EL SEGUIMIENTO Y LA  EVALUACIÓN DE LA IMPLEMENTACIÓN DE LOS COMPONENTES DEL PROYECTO DE MEJORAMIENTO DE LA CALIDAD EDUCATIVA EN LAS INSTITUCIONES EDUCATIVAS ASIGNADAS, EN EL MARCO DEL CONTRATO INTERADMINISTRATIVO SE CDCTI-441-2024 (FONDECÚN 24-028), SUSCRITO ENTRE LA SECRETARÍA DE EDUCACIÓN DE CUNDINAMARCA Y EL FONDO DE  DESARROLLO DE PROYECTOS DE CUNDINAMARCA  FONDECÚN</t>
  </si>
  <si>
    <t>EXPERIAN COLOMBIA S.A</t>
  </si>
  <si>
    <t>PRESTAR SERVICIOS PARA LA CONSULTA Y ANALISIS DE DATA CREDITO EN EL MARCO DEL CONTRATO INTERADMINISTRATIVOACIDCCI-513-2024 (FONDECÚN24- 37) CELEBRADO ENTRE LA AGENCIA DE COMERCIALIZACIÓN E  INNOVACIÓN PARA EL DESARROLLO DE CUNDINAMARCA ahora AGENCIA DE COMERCIALIZACIÓN Y COMPETITIVIDAD PARA EL DESARROLLO REGIONAL Y EL FONDO DE DESARROLLO DE PROYECTOS DE CUNDINAMARCA  FONDECÚN</t>
  </si>
  <si>
    <t>MORENO CARDENAS BRAYAN GIOVANNY</t>
  </si>
  <si>
    <t>254 - 24-051 ACODER - CDCTI- 587-2024- CTC</t>
  </si>
  <si>
    <t>MURILLO MURILLO MARIA JOSE</t>
  </si>
  <si>
    <t>PRESTACIÓN DE SERVICIOS PROFESIONALES COMO ABOGADO EN EL MARCO DEL CONTRATO INTERADMINISTRATIVO N° ACODER-CDCTI-587-2024 (FONDECÚN 24-051), Y SUS DERIVADOS. SUSCRITO ENTRE AGENCIA DE COMERCIALIZACIÓN E INNOVACIÓN PARA EL DESARROLLO DE CUNDINAMARCA YEL FONDODE DESARROLLO DE PROYECTOSDE CUNDINAMARCA FONDECUN.</t>
  </si>
  <si>
    <t>ADICION Y PRORROGA No. 1 AL CONTRATO 2025-0093, CUYO OBJETO ES: PRESTAR SERVICIOS PROFESIONALES JURÍDICOS ESPECIALIZADOS DE ASESORÍA Y ACOMPAÑAMIENTO EN LOS ASUNTOS QUE SON COMPETENCIA DEL GERENTE GENERAL Y LA OFICINA ASESORA JURÍDICA DEL FONDO DE DESARROLLO DE PROYECTOS DE CUNDINAMARCA - FONDECÚN, PARA LA OPTIMIZACIÓN DE LA GESTIÓN JURÍDICA, ASÍ COMO EL EJERCICIO DE LA REPRESENTACIÓN JUDICIAL Y EXTRAJUDICIAL EN EL MARCO DE LOS PROCESOS EN QUE SEA PARTE LA ENTIDAD</t>
  </si>
  <si>
    <t>249 - 24-046 NO. ICCU-744 DE 2024</t>
  </si>
  <si>
    <t>PRESTACIÓN DE SERVICIOS PROFESIONALES PARA LA SUPERVISIÓN DE CONTRATOS DERIVADOS EN EL MARCO DE LA EJECUCIÓN DE LOS CONTRATOS INTERADMINISTRATIVOS SUSCRITOS POR EL FONDO DE DESARROLLO DE PROYECTOS DE CUNDINAMARCA - FONDECÚN</t>
  </si>
  <si>
    <t>MODIFICACIÓN N°1, ADICIÓN N°1 Y PRÓRROGA N°1 AL CONTRATO DE PRESTACIÓN DE SERVICIOS NÚMERO 2025- 0095 PRESTACIÓN DE SERVICIOS PROFESIONALES PARA LA SUPERVISIÓN DE CONTRATOS DERIVADOS EN EL MARCO DE LA EJECUCIÓN DE LOS CONTRATOS INTERADMINISTRATIVOS SUSCRITOS POR EL FONDO DE DESARROLLO DE PROYECTOS DE CUNDINAMARCA - FONDECÚN.</t>
  </si>
  <si>
    <t>MENDOZA COTRINO JUAN DAVID</t>
  </si>
  <si>
    <t>ADICIÓN N°1, PRORROGA N°1 AL CONTRATO N° 2025-0096 CUYO OBJETO ES PRESTACIÓN DE SERVICIOS PROFESIONALES COMO APOYO A LA SUPERVISIÓN DE CONTRATOS SUSCRITOS POR EL FONDO DE DESARROLLO DE PROYECTOS DE CUNDINAMARCA</t>
  </si>
  <si>
    <t xml:space="preserve">LOPEZ MONTOYA SANTIAGO </t>
  </si>
  <si>
    <t>PRESTACIÓN DE SERVICIOS PROFESIONAL ES PARA BRINDAR ACOMPAÑAMIENTO PRESUPUESTAL Y FINANCIERO A LOS EFECTOS A CARGO DE LA SUBGERENCIA TÉNICA DEL FONDO DE DESARROLLO DE PROYECTOS DE CUNDINAMARCA FONDECÚN</t>
  </si>
  <si>
    <t>MODIFICACIÓN N°1, ADICIÓN N°1 Y PRÓRROGA N°1 AL CONTRATO DE PRESTACIÓN DE SERVICIOS NÚMERO 2025-0097 CUYO OBJETO ES PRESTACIÓN DE SERVICIOS PROFESIONALES PARA BRINDAR ACOMPAÑAMIENTO PRESUPUESTAL Y FINANCIERO A LOS PROYECTOS A CARGO DE LA SUBGERENCIA TÉNICA DEL FONDO DE DESARROLLO DE PROYECTOS DE CUNDINAMARCA - FONDECÚN</t>
  </si>
  <si>
    <t>242 - 24-039 IDECUT 500-2024</t>
  </si>
  <si>
    <t>CIFUENTES CORREA OSCAR GERARDO</t>
  </si>
  <si>
    <t>PRESTACIÓN DE SERVICIOS PROFESIONALES COMO LIDER TÉCNICO EN EL MARCO DEL CONTRATO INTERADMINISTRATIVO N° IDECUT-500-2024 (FONDECÚN24-039)SUSCRITO ENTRE EL INSTITUTO DEPARTAMENTAL DE CULTURA Y TURISMO DE CUNDINAMARCAIDECUT Y EL FONDO DE DESARROLLO DE PROYECTOS DE CUNDINAMARCA  FONDECUN.</t>
  </si>
  <si>
    <t>OCHOA PERDOMO MARTHA YANETH</t>
  </si>
  <si>
    <t>PRESTACIÓN DE SERVICIOS PROFESIONALES COMO ESPECIALISTA FINANCIERO EN EL MARCO DEL CONTRATO INTERADMINISTRATIVO N° IDECUT-500-2024(FONDECÚN 24-039) SUSCRITO ENTRE EL INSTITUTO DEPARTAMENTAL DE CULTURAYTURISMODECUNDINAMARCAIDECUTYELFONDODEDESARROLLODEPROYECTOSDECUNDINAMARCA FONDECUN.</t>
  </si>
  <si>
    <t>PATIÑO PAEZ IVONN TATIANA</t>
  </si>
  <si>
    <t>PLAZAS MORENO CLARA MARIA</t>
  </si>
  <si>
    <t>PRESTACIÓN DE SERVICIOS PROFESIONALES COMO ABOGADO EN EL MARCO DEL CONTRATO INTERADMINISTRATIVO N° IDECUT-500-2024 (FONDECÚN 24-039) SUSCRITO ENTRE INSTITUTO DEPARTAMENTAL DE CULTURA Y TURISMO DE CUNDINAMARCA IDECUT Y EL FONDO DE DESARROLLO DE PROYECTOS DE CUNDINAMARCA  FONDECÚN.</t>
  </si>
  <si>
    <t>SALAZAR CAICEDO LUIS GUILLERMO</t>
  </si>
  <si>
    <t>ADICIÓN N°1 Y PRÓRROGA N°1 AL CONTRATO DE PRESTACIÓN DE SERVICIOS NÚMERO 2025-0102 CUYO OBJETO ESPRESTACIÓN DE SERVICIOS PROFESIONALES PARA LA GERENCIA INTEGRAL Y/O SUPERVISIÓN DE CONTRATOS INTERADMINISTRATIVOS SUSCRITOS POR EL FONDO DE DESARROLLO DE PROYECTOS DE CUNDINAMARCA  FONDECÚN</t>
  </si>
  <si>
    <t xml:space="preserve">MARTINEZ GONZALEZ VALENTINA </t>
  </si>
  <si>
    <t>PRESTACIÓN DE SERVICIOS PROFESIONALES PARA LA GESTIÓN JURIDICA Y ADMINISTRATIVA RELACIONADA CON LAS ETAPAS PRECONTRACTUALES, CONTRACTUALES Y POSTCONTRACTUALES A CARGO DE LA SUBGERENCIA ADMINISTRATIVA Y FINANCIERA DEL FONDO DE DESARROLLO DE PROYECTOS DE CUNDINAMARCA  FONDECÚN.</t>
  </si>
  <si>
    <t>CARDONA MONTES LUISA ISABEL</t>
  </si>
  <si>
    <t>PRESTACIÓN DE SERVICIOS PROFESIONALES COMO LÍDER TÉCNICO EN EL MARCO DEL CONTRATO INTERADMINISTRATIVO ICCU 478 DE 2024 (FONDECÚN 24-034) SUSCRITO ENTRE EL INSTITTUTO DE INFRAESTRUCTURA Y CONCESIONES DE CUNDINAMARCA-ICCU Y  EL FONDO DE DESARROLLO DE PROYECTOS DE CUNDINAMARCA  FONDECÚN</t>
  </si>
  <si>
    <t>MODIFICACIÓN N°1, ADICIÓN N°1 Y PRÓRROGA N°1 AL CONTRATO DE PRESTACIÓN DE SERVICIOS NÚMERO 2025-0104 CUYO OBJETO ES: PRESTACIÓN DE SERVICIOS PROFESIONALES COMO LÍDER TÉCNICO EN EL MARCO DEL CONTRATO INTERADMINISTRATIVO ICCU 478 DE 2024 (FONDECÚN 24-034) SUSCRITO ENTRE EL INSTITTUTO DE INFRAESTRUCTURA Y CONCESIONES DE CUNDINAMARCA-ICCU Y EL FONDO DE DESARROLLO DE PROYECTOS DE CUNDINAMARCA - FONDECÚ.</t>
  </si>
  <si>
    <t>REALIZAR LA INTERVENCIÓN CIVIL Y ELÉCTRICA Y EL SUMINISTRO DE EQUIPOS PARA SISTEMA DE AIRE ACONDICIONADO Y VENTILACIÓN MECÁNICA DE AIRE PARA LA GERENCIA DEPARTAMENTAL COLEGIADA DE GUAINIA EN EL MARCO DEL  CONTRATO INTERADMINISTRATIVO 1543 DE 2023 (FONDECÚN23-021) SUSCRITO ENTRE LA CONTRALORÍA GENERAL DE LA REPÚBLICA Y EL FONDO DE DESARROLLO DE PROYECTOS DE CUNDINAMARCA  FONDECÚN.</t>
  </si>
  <si>
    <t>ADICION N°1 Y PRORROGA N° 1 DEL CONTRATO 2025-0105 REALIZAR LA INTERVENCIÓN CIVIL Y ELÉCTRICA Y EL SUMINISTRO DE EQUIPOS PARA SISTEMA DE AIRE ACONDICIONADO Y VENTILACIÓN MECÁNICA DE AIRE PARA LA GERENCIA DEPARTAMENTAL COLEGIADA DE GUAINIA EN EL MARCO DEL CONTRATO INTERADMINISTRATIVO 1543 DE 2023 (FONDECÚN 23- 021) SUSCRITO ENTRE LA CONTRALORÍA GENERAL DE LA REPÚBLICA Y EL FONDO DE DESARROLLO DE PROYECTOS DE CUNDINAMARCA  FONDECÚN</t>
  </si>
  <si>
    <t>264 - 25-004 INDEPORTES</t>
  </si>
  <si>
    <t>CAJA COLOMBIANA DE SUBSIDIO FAMILIAR COLSUBSIDIO</t>
  </si>
  <si>
    <t>PRESTACIÓN DE SERVICIOS LOGÍSTICOS PARA EL EVENTO EVENTO II ENCUENTRO DEPARTAMENTAL DE DIRECTORES DE DEPORTES, EN EL MARCO DEL CONTRATO INTERADMINISTRATIVO NO. CI-279-2025, (FONDECÚN 25-004), SUSCRITO ENTRE EL DEPARTAMENTO DE CUNDINAMARCA -INSTITUTO DEPARTAMENTAL PARA LA RECREACIÓN Y EL DEPORTE DE CUNDINAMARCA INDEPORTES Y EL FONDO DE DESARROLLO DE PROYECTOS DE CUNDINAMARCA - FONDECÚN</t>
  </si>
  <si>
    <t>JARAMILLO BERROCAL CAMILO ANDRES</t>
  </si>
  <si>
    <t>PRESTACIÓN DE SERVICIOS PARA EL DESARROLLO DE LAS ACTIVIDADES PREVISTAS EN EL PLAN DE BIENESTAR E INCENTIVOS DE LA VIGENCIA 2025 DEL FONDO DE DESARROLLO DE PROYECTOS DE CUNDINAMARCA  FONDECÚN.</t>
  </si>
  <si>
    <t>Remplaza El Cdp 20240792 Del 22/11/2024 Proceso Para REALIZAR LA INTERVENTORÍA TÉCNICA, ADMINISTRATIVA, FINANCIERA Y JURÍDICA AL CONTRATO DE CONSULTORÍA CUYO OBJETO ES ELABORAR ESTUDIOS Y DISEÑOS VIALES DE INTERCONEXIÓN REGIONAL EN EL DEPARTAMENTO DE CUNDINAMARCA, EN EL MARCO DEL CONTRATO INTERADMINISTRATIVO No ICCU-478-2024 (FONDECUN 24-034), SUSCRITO ENTRE EL INSTITUTO DE INFRAESTRUCTURA Y CONCESIONES DEL DEPARTAMENTO DE CUNDINAMARCA  ICCU Y EL FONDO DE DESARROLLO DE PROYECTOS DE CUNDINAMARCA  FONDECÚN.</t>
  </si>
  <si>
    <t>245 - 24-042 SECRETARIA MUJER SM-CI- 225-2024</t>
  </si>
  <si>
    <t>PRESTACIÓN DE SERVICIOS PROFESIONALES PARA LA REALIZACIÓN DE ACTIVIDADES ADMINISTRATIVAS Y DE SEGUIMIENTO EN EL MARCO DE LA EJECUCIÓN DEL CONTRATO INTERADMINISTRATIVO SM  CTI-225-2024  FONDECUN 24-042</t>
  </si>
  <si>
    <t>PRESTACIÓN DE SERVICIOS DE APOYO A LA GESTIÓN OPERATIVA Y DOCUMENTAL EN EL MARCO DE LA EJECUCIÓN DEL CONTRATO INTERADMINISTRATIVO SM  CTI-225-2024  FONDECUN 24-042</t>
  </si>
  <si>
    <t>RODRIGUEZ GUERRERO BRAYAN STEVEN</t>
  </si>
  <si>
    <t>PRESTACIÓN DE SERVICIOS PROFESIONALES PARA EL APOYO EN LA DIFUSIÓN, EJECUCIÓN Y ACTUALIZACIÓN DE LAS ESTRATEGIAS DE COMUNICACIÓN EN EL MARCO DE LA EJECUCIÓN DEL CONTRATO INTERADMINISTRATIVO SM  CTI-225- 2024  FONDECUN 24-042</t>
  </si>
  <si>
    <t>PRESTACIÓN DE SERVICIOS PROFESIONALES PARA LA REALIZACIÓN DE ACTIVIDADES COMUNICATIVAS, ADMINISTRATIVAS Y DE SEGUIMIENTO EN EL MARCO DE LA EJECUCIÓN DEL CONTRATO INTERADMINISTRATIVO SM  CTI-225-2024  FONDECUN 24- 042</t>
  </si>
  <si>
    <t>MARTINEZ NIETO WILTON YESYD</t>
  </si>
  <si>
    <t>PRESTACIÓN DE SERVICIOS PROFESIONALES PARA APOYAR LA ELABORACIÓN TÉCNICA DE ESTUDIOS PREVIOS, ASÍ COMO LA EVALUACIÓN DE PROCESOS Y EL APOYO A LA SUPERVISIÓN DE PROYECTOS DEL FONDO DE DESARROLLO DE PROYECTOS DE CUNDINAMARCA  FONDECÚN</t>
  </si>
  <si>
    <t>ADICIÓN N°1 Y PRÓRROGA N°1 AL CONTRATO DE PRESTACIÓN DE SERVICIOS NÚMERO 2025-0114 CUYO OBJETO ES PRESTACIÓN DE SERVICIOS PROFESIONALES PARA APOYAR LA ELABORACIÓN TÉCNICA DE ESTUDIOS PREVIOS, ASÍ COMO LA EVALUACIÓN DE PROCESOS Y EL APOYO A LA SUPERVISIÓN DE PROYECTOS DEL FONDO DE DESARROLLO DE PROYECTOS DE CUNDINAMARCA  FONDECÚN</t>
  </si>
  <si>
    <t>PEDRAZA GUERRERO VIVIANA ANDREA</t>
  </si>
  <si>
    <t>ADICIÓN N°1 Y PRÓRROGA N°1 AL CONTRATO DE PRESTACIÓN DE SERVICIOS NÚMERO 2025-0115 CUYO OBJETO ES PRESTACIÓN DE SERVICIOS PROFESIONALES COMO APOYO A LA SUPERVISIÓN DE CONTRATOS SUSCRITOS POR EL FONDO DE DESARROLLO DE PROYECTOS DE CUNDINAMARCA</t>
  </si>
  <si>
    <t>262 - 25-002 ACODER -CDCTI- 109-2025</t>
  </si>
  <si>
    <t>PLUXEE COLOMBIA S.A.S</t>
  </si>
  <si>
    <t>PRESTACION DE SERVICIOS LOGISTICOS PARA LA ELABORACION, DISTRIBUCION Y ENTREGA DEL BENEFICIO TARJETA SEMBRANDO 2.0 PARA EL FORTALECIMIENTO DE LA CADENA AGROPECUARIA DE LOS PRODUCTORES DEL DEPARTAMENTO DE CUNDINAMARCA EN EL MARCO DEL CONTRATO INTERADMINISTRATIVO No. ACODER-CDCTI-109-2025 (FONDECÚN 25-002)</t>
  </si>
  <si>
    <t xml:space="preserve">DUARTE CABRERA MARIANA </t>
  </si>
  <si>
    <t>PRESTACIÓN DE SERVICIOS PROFESIONALES COMO ABOGADO EN EL MARCO DEL CONTRATO INTERADMINISTRATIVON° ACIDC-CI-513-2024/(FONDECUN24-037),Y SUS DERIVADOS. SUSCRITO ENTRE AGENCIA DE COMERCIALIZACIÓN E INNOVACIÓN PARA EL DESARROLLO DE CUNDINAMARCA Y EL FONDO DE DESARROLLO DE PROYECTOS DE CUNDINAMARCA FONDECUN.</t>
  </si>
  <si>
    <t>OBJETO: PRÓRROGA No. 01 Y ADICIÓN No. 01 AL CONTRATO DE PRESTACIÓN DE SERVICIOS PROFESIONALES No.2025-0117-PRESTACIÓN DE SERVICIOS PROFESIONALES COMO ABOGADO EN EL MARCO DEL CONTRATO INTERADMINISTRATIVO N° ACIDC-CI-513-2024/ (FONDECUN 24-037) ,Y SUS DERIVADOS SUSCRITO ENTRE AGENCIA DE COMERCIALIZACIÓN E INNOVACIÓN PARA EL DESARROLLO DE CUNDINAMARCA Y EL FONDO DE DESARROLLO DE PROYECTOS DE CUNDINAMARCA  FONDECUN.</t>
  </si>
  <si>
    <t>ALBA MOTTA SERGIO CARLOS</t>
  </si>
  <si>
    <t>PRESTACIÓN DE SERVICIOS DE APOYOA LAGESTIÓN EN LAS ACTIVIDADES DEL AREA DE TESORERÍA DE LA SUBGERENCIAADMINISTRATIVAYFINANCIERADELFONDODEDESARROLLODEPROYECTOSDECUNDINAMARCA FONDECÚN.</t>
  </si>
  <si>
    <t>260 - 24-057 ICCU 923 DE 2024</t>
  </si>
  <si>
    <t>FONSECA RINCON FRANCY CECILIA</t>
  </si>
  <si>
    <t>PRESTACIÓN DE SERVICIOS PROFESIONALES COMO GERENTE EN EL MARCO DEL CONTRATO INTERADMINISTRATIVO N° ICCU 923-2024 (FONDECÚN 24-057) SUSCRITO ENTRE EL IINSTITUTO DE INFRAESTRUCTURA Y CONCESIONES DE CUNDINAMARCA ICCU Y EL FONDO DE DESARROLLO DE PROYECTOS DE CUNDINAMARCA  FONDECUN.</t>
  </si>
  <si>
    <t>MODIFICACIÓN N°1, ADICIÓN N°1 Y PRÓRROGA N°1 AL CONTRATO DE PRESTACIÓN DE SERVICIOS NÚMERO 2025-0119 CUYO OBJETO ES: PRESTACIÓN DE SERVICIOS PROFESIONALES COMO GERENTE EN EL MARCO DEL CONTRATO INTERADMINISTRATIVO N° ICCU 923-2024 (FONDECÚN 24-057) SUSCRITO ENTRE EL IINSTITUTO DE INFRAESTRUCTURA Y CONCESIONES DE CUNDINAMARCA ICCU Y EL FONDO DE DESARROLLO DE PROYECTOS DE CUNDINAMARCA  FONDECUN.</t>
  </si>
  <si>
    <t>212 - 24-008 - :INTERADMINISTRATIVO NO. CI-002-2024 - FONDECÚN (24-008) -  ALCALDÍA DE FUNZA</t>
  </si>
  <si>
    <t>RUEDA GARCIA CESAR HERNANDO</t>
  </si>
  <si>
    <t>PRESTAR SERVICIOS PROFESIONALES PARA LA GESTION ADMINISTRATIVA EN EL MARCO DEL CONTRATO INTERADMINISTRATIVO NUMERO CI20240559(FONDECUN 24- 008), SUSCRITO, ENTRE EL MUNICIPIO DE FUNZA Y EL FONDO DDE DESARROLLO DE PROYECTOS DE CUNDINAMARCA  FONDECÚN.</t>
  </si>
  <si>
    <t>MORA JIMENEZ JUAN DAVID</t>
  </si>
  <si>
    <t>CESIÓN DEL CONTRATO 2025-0120 - PRESTAR SERVICIOS PROFESIONALES PARA LA GESTION ADMINISTRATIVA EN EL MARCO DEL CONTRATO INTERADMINISTRATIVO NUMERO CI20240559(FONDECUN 24- 008), SUSCRITO, ENTRE EL MUNICIPIO DE FUNZA Y EL FONDO DDE DESARROLLO DE PROYECTOS DE CUNDINAMARCA  FONDECÚN.</t>
  </si>
  <si>
    <t>PRESTACIÓN DE SERVICIOS LOGÍSTICOS PARA LA OPERACION DE LOS EVENTOS PROGRAMADOS, EN EL MARCO DEL CONTRATO INTERADMINISTRATIVO NO. CI-279-2025, (FONDECÚN 25-004), SUSCRITO ENTRE EL DEPARTAMENTO DE CUNDINAMARCA-INSTITUTO DEPARTAMENTAL PARA LA RECREACIÓN Y EL DEPORTE DE CUNDINAMARCA INDEPORTES Y EL FONDO DE DESARROLLO DE PROYECTOS DE CUNDINAMARCA - FONDECÚN.</t>
  </si>
  <si>
    <t xml:space="preserve">ROMERO GONZALEZ MAGNOLIA </t>
  </si>
  <si>
    <t>PRESTACIÓN DE SERVICIOS DE APOYO A LA GESTIÓN DOCUMENTAL EN EL MARCO DE LA EJECUCIÓN DEL CONTRATO INTERADMINISTRATIVO SM  CTI-225-2024  FONDECUN 24-042.</t>
  </si>
  <si>
    <t>PRESTACIÓN DE SERVICIOS DE APOYO A LA GESTIÓN PARA LA REALIZACIÓN DEL COMPONENTE DE DIAGNÓSTICO EN EL ASPECTO INSTITUCIONAL EN EL MARCO DE LA EJECUCIÓN DEL CONTRATO INTERADMINISTRATIVO SM CTI-225-2024 FONDECUN 24-042.</t>
  </si>
  <si>
    <t>PRESTACIÓN DE SERVICIOS PROFESIONALES COMO ECONOMISTA PARA EL COMPONENTE DE DIAGNÓSTICO SOCIO ECONÓMICO E INSTITUCIONAL EN EL MARCO DE LA EJECUCIÓN DEL CONTRATO INTERADMINISTRATIVO SMCTI-225-2024 FONDECUN 24-042.</t>
  </si>
  <si>
    <t>SOTO FIGUEROA DIANA MIREYA</t>
  </si>
  <si>
    <t>PRESTACIÓN DE SERVICIOS PROFESIONALES PARA LIDERAR LAS ACTIVIDADES REQUERIDAS DEL COMPONENTE DE  DIAGNÓSTICO SOCIO ECONÓMICO E INSTITUCIONAL EN EL MARCO DE LA EJECUCIÓN DEL CONTRATO INTERADMINISTRATIVO  SM  CTI-225-2024  FONDECUN 24-042</t>
  </si>
  <si>
    <t>BUENO MUÑOZ DIEGO FERNANDO</t>
  </si>
  <si>
    <t>ADICIÓN N°1 Y PRÓRROGA N°1 AL CONTRATO DE PRESTACIÓN DE SERVICIOS NÚMERO 2025-0126 CUYO OBJETO ES PRESTACIÓN DE SERVICIOS PROFESIONALES COMO ABOGADO DE LA SUBGERENCIA TÉCNICA DEL FONDO DE DESARROLLO DE PROYECTOS DE CUNDINAMARCA- FONDECUN</t>
  </si>
  <si>
    <t>PRESTACIÓN DE SERVICIOS DE APOYO A LA GESTIÓN PARA LA REALIZACIÓN DEL COMPONENTE DE DIAGNÓSTICO SOCIO ECONÓMICO E INSTITUCIONAL EN EL MARCO DE LA EJECUCIÓN DEL CONTRATO INTERADMINISTRATIVO SM CTI-225-2024 FONDECUN 24-042.</t>
  </si>
  <si>
    <t>2.4.5.02.09-3.0.01_01-1.3.1.1.12</t>
  </si>
  <si>
    <t>265 - 25-005 IDECUT-221-2025</t>
  </si>
  <si>
    <t>EL TALLER RED CREATIVA SAS</t>
  </si>
  <si>
    <t>PRESTACIÓN DE SERVICIOS LOGISITICOS PARA LA PROMOCIÓN DEL DEPARTAMENTO DECUNDINAMARCA, ATRAVÉS DE EVENTOS ESPECIALIZADOS EN TURISMO A NIVEL REGIONAL, NACIONAL E INTERNACIONAL EN EL MARCO DEL CONTRATO  INTERADMINISTRATIVO NO. IDECUT-221-2025 (FONDECÚN 25-005).</t>
  </si>
  <si>
    <t>263 - 25-003  GEPCI N° SH-CD-CI-196-2025, SECRETARIA DE HACIENDA</t>
  </si>
  <si>
    <t>SANCHEZ TAMAYO PEDRO NEL</t>
  </si>
  <si>
    <t>PRESTAR SERVICIOS PROFESIONALES EN EL MARCO DEL CONTRATO INTERADMINISTRATIVO SH-CD-CI-196-2025 (FONDECUN 25-003) SUSCRITO ENTRE EL DEPARTAMENTO DE CUNDINAMARCA SECRETARÍA HACIENDA Y EL FONDO DE DESARROLLO DE PROYECTOS DE CUNDINAMARCA  FONDECÚN.</t>
  </si>
  <si>
    <t>ADICIÓN N°1 PRORROGA N°1 CTO 2025-0129 CUYO OBJETO ES PRESTAR SERVICIOS PROFESIONALES EN EL MARCO DEL CONTRATO INTERADMINISTRATIVO SH-CD-CI-196-2025 (FONDECUN 25-003) SUSCRITO ENTRE EL DEPARTAMENTO DE CUNDINAMARCA - SECRETARIA HACIENDA Y EL FONDO DE DESARROLLO DE PROYECTOS DE CUNDINAMARCA  FONDECUN</t>
  </si>
  <si>
    <t>TAPIA SALAZAR CRISTIAN CAMILO</t>
  </si>
  <si>
    <t>MONTAÑA CASTILLO ANDRES CAMILO</t>
  </si>
  <si>
    <t>PRESTACIÓN DE SERVICIOS DE APOYO A LA GESTIÓN EN LAS ACTIVIDADES DEL ÁREA DE LAS TIC A CARGO DE LA  SUBGERENCIA ADMINISTRATIVA Y FINANCIERA DEL FONDO DE DESARROLLO DE PROYECTOS DE CUNDINAMARCA FONDECÚN.</t>
  </si>
  <si>
    <t>ADICIÓN No. 1 Y PRÓRROGA No. 1 AL CONTRATO No. 2025-0131 PRESTACIÓN DE SERVICIOS DE APOYO A LA GESTIÓN EN LAS ACTIVIDADES DEL ÁREA DE LAS TIC A CARGO DE LA SUBGERENCIA ADMINISTRATIVA Y FINANCIERA DEL FONDO DE DESARROLLO DE PROYECTOS DE CUNDINAMARCA - FONDECÚN.</t>
  </si>
  <si>
    <t>005 - OFICINA DE CONTROL INTERNO</t>
  </si>
  <si>
    <t xml:space="preserve">PADRON AGUILAR NATALI </t>
  </si>
  <si>
    <t>Prórroga y adición No. 1, al contrato de prestación de servicios profesionales No. 2025-0132. PRESTACIÓN DE SERVICIOS PROFESIONALES DE APOYO EN LA IMPLEMENTACIÓN, MONITOREO EVALUACIÓN DEL SISTEMA DE CONTROL INTERNO DEL FONDO DE DESARROLLO DE PROYECTOS DE CUNDINAMARCA-FONDECÚN</t>
  </si>
  <si>
    <t>MARTINEZ SARMIENTO SANDRA KARIME</t>
  </si>
  <si>
    <t>PRESTAR SERVICIOS PROFESIONALES DE APOYO A LA OFICINA DE CONTROL INTERNO, DEL FONDO DESARROLLO DE PROYECTOS DE CUNDINAMARCA - FONDECÚN, EN EL EJERCICIO DE LA FUNCIÓN DE AUDITORÍA INTERNA DE LOS PROCESOS DE ESTRUCTURACIÓN, GERENCIA Y ADMINISTRACIÓN DE PROYECTOS Y GESTIÓN CONTRACTUAL, DE ACUERDO CON LA NORMATIVIDAD VIGENTE.</t>
  </si>
  <si>
    <t>OFFIDISEÑOS SOLUCIONES INTEGRALES S.A.S</t>
  </si>
  <si>
    <t>ADQUISICION DE MOBILIARIO (SILLAS OPERATIVAS MBF-53) PARA LA CONTRALORIA GENERAL DE LA REPUBLICA EN LA SEDE DE LA GERENCIA DEPARTAMENTAL COLEGIADA DE NORTE DE SANTANDER DE ACUERDO AL CONTRATO INTERADMINISTRATIVO 1075 (FONDECUN769;N 22-037) CELEBRADO ENTRE LA CONTRALORIA GENERAL DE LA REPUBLICA Y EL FONDO DE PROYECTOS DE CUNDINAMARCA - FONDECUN</t>
  </si>
  <si>
    <t>ESPINOSA QUINTERO JOHANA MARCELA</t>
  </si>
  <si>
    <t>MODIFICACIÓN N°1, ADICIÓN N°1 Y PRÓRROGA N°1 AL CONTRATO DE PRESTACIÓN DE SERVICIOS NÚMERO 2025-0135 CUYO OBJETO ES LA PRESTACIÓN DE SERVICIOS PROFESIONALES PARA LA GESTIÓN Y ACOMPAÑAMIENTO EN LAS ACTIVIDADES ADMINISTRATIVAS NECESARIAS PARA LA CONSECUCIÓN DE NUEVOS NEGOCIOS Y EL SEGUIMIENTO A LOS PROYECTOS A CARGO DE LA SUBGERENCIA TÉCNICA DE FONDECÚN.</t>
  </si>
  <si>
    <t>266 - 25-006 SECRETARIA GENERAL SGCC-CD-CI778-2025</t>
  </si>
  <si>
    <t>FUNDACION CAMINO A LOS SUEÑOS</t>
  </si>
  <si>
    <t>PRESTACIÓN DE SERVICIOS LOGÍSTICOS PARA PLANEACIÓN, ORGANIZACIÓN, OPERACIÓN Y PRODUCCIÓN PARA LA REALIZACIÓN DE EVENTOS PROTOCOLARIOS Y/O REUNIONES QUE SE REALICEN EN CUMPLIMIENTO DE LOS PROGRAMAS Y PROYECTOS DEL PLAN DE DESARROLLO EN EL MARCO DEL CONTRATO INTERADMINISTRATIVO No. SGCC-CD-CI-778-2025 (FONDECÚN 25-006) SUSCRITO ENTRE EL DEPARTAMENTO DE CUNDINAMARCA- SECRETARÍA GENERAL Y EL FONDO DE DESARROLLO DE PROYECTOS DE CUNDINAMARCA- FONDECÚN.</t>
  </si>
  <si>
    <t>ADICIÓN No. 1 AL CONTRATO DE PRESTACIÓN DE SERVICIOS LOGÍSTICOS No. 2025-0136 CUYO OBJETO ES PRESTACIÓN DE SERVICIOS LOGÍSTICOS PARA PLANEACIÓN, ORGANIZACIÓN, OPERACIÓN Y PRODUCCIÓN PARA LA REALIZACIÓN DE EVENTOS PROTOCOLARIOS Y/O REUNIONES QUE SE REALICEN EN CUMPLIMIENTO DE LOS PROGRAMAS Y PROYECTOS DEL PLAN DE DESARROLLO EN EL MARCO DEL CONTRATO INTERADMINISTRATIVO No. SGCC-CD-CI-778-2025 (FONDECÚN 25-006) SUSCRITO ENTRE EL DEPARTAMENTO DE CUNDINAMARCA - SECRETARÍA GENERAL Y EL FONDO DE DESARROLLO DE PROYECTOS DE CUNDINAMARCA- FONDECÚN.</t>
  </si>
  <si>
    <t>PRESTACIÓN DE SERVICIOS DE APOYO A LA GESTIÓN EN LAS ACTIVIDADES DEL AREA CONTABLE DE LA SUBGERENCIA ADMINISTRATIVA Y FINANCIERA DEL FONDO DE DESARROLLO DE PROYECTOS DE CUNDINAMARCA - FONDECÚN.</t>
  </si>
  <si>
    <t>SARMIENTO RIOJA CATHERYN YOHANA</t>
  </si>
  <si>
    <t>PRESTACIÓN DE SERVICIOS PROFESIONALES COMO TRABAJADOR SOCIAL PARA EL COMPONENTE DE DIAGNÓSTICOS OCIO ECONÓMICO E INSTITUCIONAL EN EL MARCO DE LA EJECUCIÓN DEL CONTRATO INTERADMINISTRATIVOS MCTI-225-2024 FONDECUN 24-042</t>
  </si>
  <si>
    <t>PALACIOS BELTRAN MAYRA ALEJANDRA</t>
  </si>
  <si>
    <t>PRESTACIÓN DE SERVICIOS PROFESIONALES COMO TRABAJADOR SOCIAL PARA EL COMPONENTE DE DIAGNÓSTICO SOCIO ECONÓMICO E INSTITUCIONAL EN EL MARCO DE LA EJECUCIÓN DEL CONTRATO INTERADMINISTRATIVO SM CTI-225-2024 FONDECUN 24-042.</t>
  </si>
  <si>
    <t>PRESTACIÓN DE SERVICIOS DE APOYO A LA GESTIÓN ADMINISTRATIVA Y JURÍDICA EN EL MARCO DE LA EJECUCIÓN DEL CONTRATO INTERADMINISTRATIVOS MCTI-225-2024FONDECUN 24-042</t>
  </si>
  <si>
    <t>ALVAREZ BAQUERO EDUARD FERNELY</t>
  </si>
  <si>
    <t>PRESTACIÓN DE SERVICIOS PROFESIONALES COMO SUPERVISOR DE CONTRATOS QUE SE DERIVEN DE LA EJECUCIÓN DE LOS CONTRATOS INTERADMINISTRATIVOS SUSCRITOS ENTRE LA UNIDAD DE SERVICIOS A PENITENCIARIOS Y CARCELARIOS USPEC Y EL FONDO DE DESARROLLO DE PROYECTOS DE CUNDINAMARCA - FONDECUN</t>
  </si>
  <si>
    <t>ADICIÓN N°1, PRÓRROGA N°1 AL CONTRATO DE PRESTACIÓN DE SERVICIOS 2025-0141 CUYO OBJETO ES:PRESTACIÓN DE SERVICIOS PROFESIONALES COMO SUPERVISOR DE CONTRATOS QUE SE DERIVEN DE LA EJECUCION DE LOS CONTRATOS INTERADMINISTRATIVOS SUSCRITOS ENTRE LA UNIDAD DE SERVICIOS A PENITENCIARIOS Y CARCELARIOS - USPEC Y EL FONDO DE DESARROLLO DE PROYECTOS DE CUNDINAMARCA - FONDECUN.</t>
  </si>
  <si>
    <t>214 - 24-010 DEFENSA CIVIL</t>
  </si>
  <si>
    <t>REALIZAR LA ADECUACIÓN DE FACHADA, ESTRUCTURA EXISTENTE Y ESPACIOS DE COMEDOR Y COWORKING PARA LA DIRECCIÓN GENERAL DE LA DEFENSA CIVIL COLOMBIANA EN EL MARCO DEL CONTRATO INTERADMINISTRATIVO No DCC.DGR.CTO-INTER-040-2024 (FONDECÚN 24-010) SUSCRITO ENTRE LA DEFENSA CIVIL COLOMBIANA Y EL FONDO DE DESARROLLO DE PROYECTOS DE CUNDINAMARCA  FONDECÚN.</t>
  </si>
  <si>
    <t>Modificación No.3 ,Prórroga No.2 Y Adición No.1 Al Contrato Derivado No. 2025-0142 Cuyo Objeto  REALIZAR LA ADECUACIÓN DE FACHADA, ESTRUCTURA  EXISTENTE Y ESPACIOS DE COMEDOR Y COWORKING PARA LA DIRECCIÓN GENERAL DE LA DEFENSA CIVIL COLOMBIANA EN EL MARCO DEL CONTRATO INTERADMINISTRATIVO No DCC.DGR.CTO-INTER-040-2024 (FONDECÚN24-010) SUSCRITO ENTRE LA DEFENSA CIVIL COLOMBIANA Y EL FONDO DE DESARROLLO DE PROYECTOS DE CUNDINAMARCA  FONDECÚN.</t>
  </si>
  <si>
    <t>Otro sí No.4, Prórroga No.3, Adición No.2, Modificación No.4, Al Contrato Derivado No. 2025-0142 Cuyo Objeto REALIZAR LA ADECUACIÓN DE FACHADA, ESTRUCTURA EXISTENTE Y ESPACIOS DE COMEDOR Y COWORKING PARA LA DIRECCIÓN GENERAL DE LA DEFENSA CIVIL COLOMBIANA EN EL MARCO DEL CONTRATO INTERADMINISTRATIVO No DCC.DGR.CTO-INTER-040-2024 (FONDECÚN 24-010) SUSCRITO ENTRE LA DEFENSACIVIL COLOMBIANA Y EL FONDO DE DESARROLLO DE PROYECTOS DE CUNDINAMARCA  FONDECÚN.</t>
  </si>
  <si>
    <t>ADECUACIÓN LOCATIVA DE LA SEDE DE LA GERENCIA DEPARTAMENTAL COLEGIADA DE NORTE DE SANTANDER EN EL MARCODELCONTRATO INTERADMINISTRATIVO1075 DE 2022 (FONDECÚN22-037) SUSCRITO ENTRE LACONTRALORÍA GENERAL DE LA REPÚBLICA Y EL FONDO DE DESARROLLO DE PROYECTOS DE CUNDINAMARCA  FONDECÚN</t>
  </si>
  <si>
    <t>ADICION N°1 AL CONTRATO 2025-0143 CUYO OBJETO ES ADECUACIÓN LOCATIVA DE LA SEDE DE LA GERENCIA DEPARTAMENTAL COLEGIADA DE NORTE DE SANTANDER EN EL MARCO DEL CONTRATO INTERADMINISTRATIVO 1075 DE 2022 (FONDECÚN 22-037) SUSCRITO ENTRE LA CONTRALORÍA GENERAL DE LA REPÚBLICA Y EL FONDO DE DESARROLLO DE PROYECTOS DE CUNDINAMARCA FONDECÚN.</t>
  </si>
  <si>
    <t>MEDELLIN JIMENEZ ELIECER MERARDO</t>
  </si>
  <si>
    <t>PRESTAR SERVICIOS DE APOYO A LA GESTIÓN AL PROYECTO DEL GRUPO ESPECIAL PARA LA PROMOCIÓN DE LA CULTURA CONTRA LA ILEGALIDAD GEPCI EN EL MARCO DEL CONTRATO INTERADMINISTRATIVO SH-CD-CI-196-2025 (FONDECUN 25 003) SUSCRITO ENTRE EL DEPARTAMENTO DE CUNDINAMARCA SECRETARÍA HACIENDA Y EL FONDO DE DESARROLLO DE PROYECTOS DE CUNDINAMARCA  FONDECÚN.</t>
  </si>
  <si>
    <t>ADICIÓN N°1 PRORROGA N°1 CTO 2025-0144 CUYO OBJETO ES PRESTAR SERVICIOS DE APOYO A LA GESTIÓN EN EL MARCO DEL CONTRATO INTERADMINISTRATIVO SH-CD-CI-196-2025 (FONDECUN 25-003) SUSCRITO ENTRE EL DEPARTAMENTO DE CUNDINAMARCA  SECRETARÍA HACIENDA Y EL FONDO DE DESARROLLO DE PROYECTOS DE CUNDINAMARCA  FONDECÚN</t>
  </si>
  <si>
    <t>BELTRAN PEREZ YESSICA LORENA</t>
  </si>
  <si>
    <t>PRESTAR SERVICIOS DE APOYO A LA GESTIÓN EN EL MARCO DEL CONTRATO INTERADMINISTRATIVO SH-CD-CI-196-2025 (FONDECUN 25-003) SUSCRITO ENTRE EL DEPARTAMENTO DE CUNDINAMARCA SECRETARÍA HACIENDA Y EL FONDO DE DESARROLLO DE PROYECTOS DE CUNDINAMARCA  FONDECÚN.</t>
  </si>
  <si>
    <t>ADICIÓN N°1 PRORROGA N°1 CTO 2025-0145 PRESTAR SERVICIOS DE APOYO A LA GESTIÓN EN EL MARCO DEL CONTRATO INTERADMINISTRATIVO SH-CD-CI-196-2025 (FONDECUN 25-003) SUSCRITO ENTRE EL DEPARTAMENTO DE CUNDINAMARCA  SECRETARÍA HACIENDA Y EL FONDO DE DESARROLLO DE PROYECTOS DE CUNDINAMARCA  FONDECÚN</t>
  </si>
  <si>
    <t>LARA MORENO DAIYAM ALEJANDRA</t>
  </si>
  <si>
    <t>DURAN BARRAGAN FLAVIO ANDRES</t>
  </si>
  <si>
    <t>ADICIÓN N°1 PRORROGA N°1 CTO 2025-0147 CUYO OBJETO ES PRESTAR SERVICIOS PROFESIONALES EN EL MARCO DEL CONTRATO INTERADMINISTRATIVO SH-CD-CI-196-2025 (FONDECUN 25-003) SUSCRITO ENTRE EL DEPARTAMENTO DE CUNDINAMARCA - SECRETARÍA HACIENDA Y EL FONDO DE DESARROLLO DE PROYECTOS DE CUNDINAMARCA  FONDECUN</t>
  </si>
  <si>
    <t>DAZA GAONA VIVIAN MAYERLING</t>
  </si>
  <si>
    <t>PRESTAR SERVICIOS PROFESIONALES EN EL MARCO DEL CONTRATO INTERADMINISTRATIVO SH-CD-CI-196-2025 (FONDECUN 25-003) SUSCRITO ENTRE EL DEPARTAMENTO DE CUNDINAMARCA SECRETARÍA HACIENDA Y EL FONDO DE DESARROLLO DE PROYECTOS DE CUNDINAMARCA  FONDECÚN</t>
  </si>
  <si>
    <t>ADICIÓN N°1 PRORROGA N°1 CTO 2025-0148 CUYO OBJETO ES PRESTAR SERVICIOS PROFESIONALES EN EL MARCO DEL CONTRATO INTERADMINISTRATIVO SH-CD-CI-196-2025 (FONDECUN 25-003) SUSCRITO ENTRE EL DEPARTAMENTO DE CUNDINAMARCA  SECRETARÍA HACIENDA Y EL FONDO DE DESARROLLO DE PROYECTOS DE CUNDINAMARCA  FONDECÚN</t>
  </si>
  <si>
    <t>LAVERDE BORBON CLAUDIA LILIANA</t>
  </si>
  <si>
    <t>PRESTAR SERVICIOS PROFESIONALES EN EL MARCO DEL CONTRATO INTERADMINISTRATIVOS SH-CD-CI-196-2025(FONDECUN 25-003) SUSCRITO ENTRE EL DEPARTAMENTO DE CUNDINAMARCA  SECRETARÍA HACIENDA Y EL FONDO DE DESARROLLO DE PROYECTOS DE CUNDINAMARCA  FONDECÚN</t>
  </si>
  <si>
    <t>ADICIÓN N°1 PRORROGA N°1 CTO 2025-0149 PRESTAR SERVICIOS PROFESIONALES EN EL MARCO DEL CONTRATO INTERADMINISTRATIVO SH-CD-CI-196-2025 (FONDECUN 25-003) SUSCRITO ENTRE EL DEPARTAMENTO DE CUNDINAMARCA - SECRETARÍA HACIENDA Y EL FONDO DE DESARROLLO DE PROYECTOS DE CUNDINAMARCA - FONDECÚN</t>
  </si>
  <si>
    <t>ROMERO HERNANDEZ DAYANA CAMILA</t>
  </si>
  <si>
    <t xml:space="preserve">GIL CARDENAS SERVANDO </t>
  </si>
  <si>
    <t>ADICIÓN N°1 PRORROGA N°1 CTO 2025-0151 CUYO OBJETO ES PRESTAR SERVICIOS PROFESIONALES EN EL MARCO DEL CONTRATO INTERADMINISTRATIVO SH-CD-CI-196-2025 (FONDECUN 25-003) SUSCRITO ENTRE EL DEPARTAMENTO DE CUNDINAMARCA  SECRETARÍA HACIENDA Y EL FONDO DE DESARROLLO DE PROYECTOS DE CUNDINAMARCA  FONDECÚN</t>
  </si>
  <si>
    <t>PARRA ZUÑIGA ORLANDO DE JESUS</t>
  </si>
  <si>
    <t>PRESTAR SERVICIOS DE PROFESIONALES EN EL MARCO DEL CONTRATO INTERADMINISTRATIVO SH-CD-CI-196-2025 (FONDECUN 25-003) SUSCRITO ENTRE EL DEPARTAMENTO DE CUNDINAMARCA SECRETARÍA HACIENDA Y EL FONDO DE DESARROLLO DE PROYECTOS DE CUNDINAMARCA  FONDECÚN.</t>
  </si>
  <si>
    <t>ADICIÓN N°1 PRORROGA N°1 CTO 2025-0152 CUYO OBJETO ES PRESTAR SERVICIOS PROFESIONALES EN EL MARCO DEL CONTRATO INTERADMINISTRATIVO SH-CD-CI-196-2025 (FONDECUN 25-003) SUSCRITO ENTRE EL DEPARTAMENTO DE CUNDINAMARCA  SECRETARÍA HACIENDA Y EL FONDO DE DESARROLLO DE PROYECTOS DE CUNDINAMARCA  FONDECÚN</t>
  </si>
  <si>
    <t>GONZALEZ AGUILAR ANDRES FELIPE</t>
  </si>
  <si>
    <t>PRESTAR SERVICIOS DE APOYO A LA GESTIÓN AL PROYECTO DEL GRUPO ESPECIAL PARA LA PROMOCIÓN DE LA CULTURA CONTRA LA ILEGALIDAD GEPCI EN EL MARCO DEL CONTRATO INTERADMINISTRATIVO SH-CD-CI-196-2025 (FONDECUN 25 003) SUSCRITO ENTRE EL DEPARTAMENTO DE CUNDINAMARCA SECRETARÍA HACIENDA Y EL FONDO DE DESARROLLO DE PROYECTOS DE CUNDINAMARCA  FONDECÚN</t>
  </si>
  <si>
    <t>ADICIÓN N°1 PRORROGA N°1 CTO 2025-0153 PRESTAR SERVICIOS DE APOYO A LA GESTIÓN AL PROYECTO DEL GRUPO ESPECIAL PARA LA PROMOCIÓN DE LA CULTURA CONTRA LA ILEGALIDAD - GEPCI EN EL MARCO DEL CONTRATO INTERADMINISTRATIVO SH-CD-CI-196-2025 (FONDECUN 25-003) SUSCRITO ENTRE EL DEPARTAMENTO DE CUNDINAMARCA - SECRETARÍA HACIENDA Y EL FONDO DE DESARROLLO DE PROYECTOS DE CUNDINAMARCA - FONDECÚN</t>
  </si>
  <si>
    <t>SIERRA MEDINA YUDY ALEJANDRA</t>
  </si>
  <si>
    <t>VIVAS LOPEZ HENRY ALEXIS</t>
  </si>
  <si>
    <t>ADICIÓN N°1 PRORROGA N°1 CTO 2025-0155 PRESTAR SERVICIOS DE APOYO A LA GESTIÓN AL PROYECTO DEL GRUPO ESPECIAL PARA LA PROMOCIÓN DE LA CULTURA CONTRA LA ILEGALIDAD - GEPCI EN EL MARCO DEL CONTRATO INTERADMINISTRATIVO SH-CD-CI-196-2025 (FONDECUN 25-003) SUSCRITO ENTRE EL DEPARTAMENTO DE CUNDINAMARCA - SECRETARÍA HACIENDA Y EL FONDO DE DESARROLLO DE PROYECTOS DE CUNDINAMARCA - FONDECÚN</t>
  </si>
  <si>
    <t>ZAMBRANO LEAL CLAUDIA YANETH</t>
  </si>
  <si>
    <t>PRESTACIÓN DE SERVICIOS PROFESIONALES COMO PSICÓLOGO PARA EL COMPONENTE DE DIAGNÓSTICO SOCIO ECONÓMICO E INSTITUCIONAL EN EL MARCO DE LA EJECUCIÓN DEL CONTRATO INTERADMINISTRATIVO SMCTI-225-2024 FONDECUN 24-042.</t>
  </si>
  <si>
    <t xml:space="preserve">MARTINEZ RAMIREZ GUSTAVO </t>
  </si>
  <si>
    <t>MAHECHA VERGARA HEISEMBERG SMYTH</t>
  </si>
  <si>
    <t>ADICIÓN N°1 PRORROGA N°1 CTO 2025-0158 CUYO OBJETO ES PRESTAR SERVICIOS DE APOYO A LA GESTION AL PROYECTODEL GRUPO ESPECIAL PARA LA PROMOCIÓN DE LA CULTURA CONTRA LA ILEGALIDAD - GEPCI EN EL MARCO DEL CONTRATO INTERADMINISTRATIVO SH-CD-CI-196-2025 (FONDECUN 25-003) SUSCRITO ENTRE EL DEPARTAMENTO DE CUNDINAMARCA - SECRETARÍA HACIENDA Y EL FONDO DE DESARROLLO DE PROYECTOS DE CUNDINAMARCA - FONDECÚN</t>
  </si>
  <si>
    <t>RAMIREZ OCAMPO JOHANA KATHERINE</t>
  </si>
  <si>
    <t>ADICIÓN N°1 PRORROGA N°1 CTO 2025-0159 CUYO OBJETO ES PRESTAR SERVICIOS PROFESIONALES EN EL MARCO DEL CONTRATO INTERADMINISTRATIVO SH-CD-CI-196-2025 (FONDECUN 25-003) SUSCRITO ENTRE EL DEPARTAMENTO DE CUNDINAMARCA  SECRETARÍA HACIENDA Y EL FONDO DE DESARROLLO DE PROYECTOS DE CUNDINAMARCA  FONDECÚN</t>
  </si>
  <si>
    <t xml:space="preserve">PERDOMO GARCIA MARITZA </t>
  </si>
  <si>
    <t>ADICIÓN N°1 PRORROGA N°1 CTO 2025-0160 CUYO OBJETO ES PRESTAR SERVICIOS PROFESIONALES EN EL MARCO DEL CONTRATO INTERADMINISTRATIVO SH-CD-CI-196-2025 (FONDECUN 25-003) SUSCRITO ENTRE EL DEPARTAMENTO DE CUNDINAMARCA  SECRETARÍA HACIENDA Y EL FONDO DE DESARROLLO DE PROYECTOS DE CUNDINAMARCA  FONDECÚN</t>
  </si>
  <si>
    <t>GONZALEZ CLAVIJO FABIAN ENRIQUE</t>
  </si>
  <si>
    <t>PRESTAR SERVICIOS PROFESIONALES PARA EL PROYECTO DEL GRUPO ESPECIAL PARA LA PROMOCIÓN DE LA CULTURA CONTRA LA ILEGALIDAD GEPCI EN EL MARCO DEL CONTRATO INTERADMINISTRATIVO SH-CD-CI-196-2025 (FONDECUN 25 003) SUSCRITO ENTRE EL DEPARTAMENTO DE CUNDINAMARCA SECRETARÍA HACIENDA Y EL FONDO DE DESARROLLO DE PROYECTOS DE CUNDINAMARCA  FONDECÚN.</t>
  </si>
  <si>
    <t>ADICIÓN N°1 PRORROGA N°1 CTO 2025-0161 CUYO OBJETO ES PRESTAR SERVICIOS PROFESIONALES PARA EL PROYECTO DEL GRUPO ESPECIAL PARA LA PROMOCIÓN DE LA CULTURA CONTRA LA ILEGALIDAD - GEPCI EN EL MARCO DEL CONTRATO INTERADMINISTRATIVO SH-CD-CI-196-2025 (FONDECUN 25-003) SUSCRITO ENTRE EL DEPARTAMENTO DE CUNDINAMARCA - SECRETARÍA HACIENDA Y EL FONDO DE DESARROLLO DE PROYECTOS DE CUNDINAMARCA - FONDECÚN</t>
  </si>
  <si>
    <t>MARTINEZ HERNANDEZ FREDY ALEXANDER</t>
  </si>
  <si>
    <t>ADICIÓN N°1 PRORROGA N°1 CTO 2025-0162 PRESTAR SERVICIOS PROFESIONALES EN EL MARCO DEL CONTRATO INTERADMINISTRATIVO SH-CD-CI-196-2025 (FONDECUN 25-003) SUSCRITO ENTRE EL DEPARTAMENTO DE CUNDINAMARCA  SECRETARÍA HACIENDA Y EL FONDO DE DESARROLLO DE PROYECTOS DE CUNDINAMARCA  FONDECÚN</t>
  </si>
  <si>
    <t>ELABORAR ESTUDIOS Y DISEÑOS PARA LA CONSTRUCCIÓN DEL NUEVO HOSPITAL EL SALVADOR DE UBATÉ- CUNDINAMARCA, EN EL MARCO DEL CONTRATO INTERADMINISTRATIVO SS-CDCTI-1380-2024 (FONDECÚN 24-045), SUSCRITO ENTRE LA SECRETARÍA DE SALUD DE CUNDINAMARCA, EL INSTITUTO DE INFRAESTRUCTURA Y CONCESIONES DEL DEPARTAMENTO DE CUNDINAMARCA ICCU Y EL FONDO DE DESARROLLO DE PROYECTOS DE CUNDINAMARCA  FONDECÚN.</t>
  </si>
  <si>
    <t>ADICIÓN N°1, PRÓRROGA N°1 AL CONTRATO DE PRESTACIÓN DE SERVICIOS 2025-0164 CUYO OBJETO ES:PRESTACIÓN DE SERVICIOS PROFESIONALES COMO SUPERVISOR DE CONTRATOS QUE SE DERIVEN DE LA EJECUCION DE LOS CONTRATOS INTERADMINISTRATIVOS SUSCRITOS ENTRE LA UNIDAD DE SERVICIOS A PENITENCIARIOS Y CARCELARIOS - USPEC Y EL FONDO DE DESARROLLO DE PROYECTOS DE CUNDINAMARCA - FONDECUN.</t>
  </si>
  <si>
    <t xml:space="preserve">SANDOVAL RODRIGUEZ ELIZABETH </t>
  </si>
  <si>
    <t>PRESTAR SERVICIOS PROFESIONALES EN EL MARCO DEL CONTRATOINTERADMINISTRATIVO SH-CD-CI-196-2025 (FONDECUN 25-003) SUSCRITO ENTRE EL DEPARTAMENTO DE CUNDINAMARCA SECRETARÍA HACIENDA Y EL FONDO DE DESARROLLO DE PROYECTOS DE CUNDINAMARCA  FONDECÚN</t>
  </si>
  <si>
    <t>RODRIGUEZ BERNAL JUAN JOSE</t>
  </si>
  <si>
    <t>ADICIÓN N°1 PRORROGA N°1 CTO 2025-0166 CUYO OBJETO ES PRESTAR SERVICIOS PROFESIONALES EN EL MARCO DEL CONTRATO INTERADMINISTRATIVO SH-CD-CI-196-2025 (FONDECUN 25-003) SUSCRITO ENTRE EL DEPARTAMENTO DE CUNDINAMARCA  SECRETARÍA HACIENDA Y EL FONDO DE DESARROLLO DE PROYECTOS DE CUNDINAMARCA  FONDECÚN.</t>
  </si>
  <si>
    <t>QUINTERO CORREDOR RAUL ANDRES</t>
  </si>
  <si>
    <t>ADICIÓN N°1, PRÓRROGA N°1 AL CONTRATO DE PRESTACIÓN DE SERVICIOS 2025-0167 CUYO OBJETO ES:PRESTACIÓN DE SERVICIOS PROFESIONALES COMO SUPERVISOR DE CONTRATOS QUE SE DERIVEN DE LA EJECUCION DE LOS CONTRATOS INTERADMINISTRATIVOS SUSCRITOS ENTRE LA UNIDAD DE SERVICIOS A PENITENCIARIOS Y CARCELARIOS - USPEC Y EL FONDO DE DESARROLLO DE PROYECTOS DE CUNDINAMARCA - FONDECUN.</t>
  </si>
  <si>
    <t>RAMIREZ SANABRIA JUANA VALENTINA</t>
  </si>
  <si>
    <t>PRESTACIÓN DE SERVICIOS PROFESIONALES COMO GERENTE EN EL MARCO DEL CONTRATO INTERADMINISTRATIVO ACODER-CDCTI-109-2025 (FONDECÚN25-002) SUSCRITO ENTRE LA AGENCIA DE COMERCIALIZACIÓN Y DE COMPETITIVIDAD PARAEL DESARROLLOREGIONAL- ACODERY EL FONDO DE DESARROLLO DE PROYECTOS DE CUNDINAMARCA FONDECÚN</t>
  </si>
  <si>
    <t>PRÓRROGA No. 1 Y ADICIÓN No. 1 AL CONTRATO 2025-0168 PRESTACIÓN DE SERVICIOS PROFESIONALES COMO GERENTE EN EL MARCO DEL CONTRATO INTERADMINISTRATIVO ACODER-CDCTI-109-2025 (FONDECÚN 25-002) SUSCRITO ENTRE LA AGENCIA DE COMERCIALIZACIÓN Y DE COMPETITIVIDAD PARA EL DESARROLLO REGIONAL- ACODER Y EL FONDO DE DESARROLLO DE PROYECTOS DE CUNDINAMARCA - FONDECÚN</t>
  </si>
  <si>
    <t xml:space="preserve">REYES REYES ANATILDE </t>
  </si>
  <si>
    <t xml:space="preserve">CARRILLO BARRETO ANCIZAR </t>
  </si>
  <si>
    <t>PRESTAR SERVICIOS PROFESIONALES EN EL MARCO DEL CONTRATO INTERADMINISTRATIVO SH-CD-CI-196-2025 (FONDECUN 25-003) SUSCRITO ENTRE EL DEPARTAMENTO DE CUNDINAMARCA  SECRETARÍA HACIENDA Y EL FONDO DE DESARROLLO DE PROYECTOS DE CUNDINAMARCA  FONDECÚN.</t>
  </si>
  <si>
    <t>BUENO NARANJO ANDREA DEL PILAR</t>
  </si>
  <si>
    <t>BOHORQUEZ ORREGO JAIRO ALBERTO</t>
  </si>
  <si>
    <t>PRESTAR SERVICIOS PROFESIONALES PARA EL PROYECTO DEL GRUPO ESPECIAL PARA LA PROMOCIÓN DE LA CULTURA CONTRA LA ILEGALIDAD  GEPCI EN EL MARCO DEL CONTRATO INTERADMINISTRATIVO SH-CD-CI-196-2025 (FONDECUN 25- 003) SUSCRITO ENTRE EL DEPARTAMENTO DE CUNDINAMARCA  SECRETARÍA HACIENDA Y EL FONDO DE DESARROLLO DE PROYECTOS DE CUNDINAMARCA  FONDECÚN.</t>
  </si>
  <si>
    <t>ADICIÓN N°1 PRORROGA N°1 CTO 2025-0172 PRESTAR SERVICIOS PROFESIONALES PARA EL PROYECTO DEL GRUPO ESPECIAL PARA LA PROMOCIÓN DE LA CULTURA CONTRA LA ILEGALIDAD - GEPCI EN EL MARCO DEL CONTRATO INTERADMINISTRATIVO SH-CD-CI-196-2025 (FONDECUN 25-003) SUSCRITO ENTRE EL DEPARTAMENTO DE CUNDINAMARCA - SECRETARÍA HACIENDA Y EL FONDO DE DESARROLLO DE PROYECTOS DE CUNDINAMARCA - FONDECÚN.</t>
  </si>
  <si>
    <t>ESPEJO VEGA JOAN FELIPE</t>
  </si>
  <si>
    <t>PRESTAR SERVICIOS DE APOYO A LA GESTIÓN EN EL MARCO DEL CONTRATO INTERADMINISTRATIVO SH-CD-CI-196-2025 (FONDECUN 25-003) SUSCRITO ENTRE EL DEPARTAMENTO DE CUNDINAMARCA  SECRETARÍA HACIENDA Y EL FONDO DE DESARROLLO DE PROYECTOS DE CUNDINAMARCA  FONDECÚN.</t>
  </si>
  <si>
    <t>ADICIÓN N°1 PRORROGA N°1 CTO 2025-0173 PRESTAR SERVICIOS DE APOYO A LA GESTIÓN EN EL MARCO DEL CONTRATO INTERADMINISTRATIVO SH-CD-CI-196-2025 (FONDECUN 25-003) SUSCRITO ENTRE EL DEPARTAMENTO DE CUNDINAMARCA - SECRETARÍA HACIENDA Y EL FONDO DE DESARROLLO DE PROYECTOS DE CUNDINAMARCA - FONDECÚN</t>
  </si>
  <si>
    <t>ESTEVEZ CLAVIJO LUZ MIRIAM</t>
  </si>
  <si>
    <t>RIAÑO JIMENEZ OSCAR IVAN</t>
  </si>
  <si>
    <t>PRESTAR SERVICIOS DE APOYO A LA GESTIÓN EN EL MARCO DEL CONTRATO INTERADMINISTRATIVO SH-CD-CI-196-2025 (FONDECUN 25-003) SUSCRITO ENTRE EL DEPARTAMENTO DE CUNDINAMARCA  SECRETARÍA HACIENDA Y EL FONDO DE DESARROLLO DE PROYECTOS DE CUNDINAMARCA  FONDECÚN</t>
  </si>
  <si>
    <t>VILLATE RODRIGUEZ RICARDO ALFREDO</t>
  </si>
  <si>
    <t>PRESTAR SERVICIOS DE APOYO PARA LA GESTIÓN TECNOLOGICA EN EL MARCO DEL CONTRATO INTERADMINISTRATIVO SH-CD-CI-196-2025 (FONDECUN 25-003) SUSCRITO ENTRE EL DEPARTAMENTO DE CUNDINAMARCA  SECRETARÍA HACIENDA Y EL FONDO DE DESARROLLO DE PROYECTOS DE CUNDINAMARCA  FONDECÚN.</t>
  </si>
  <si>
    <t>REY CAÑON JOHN ALEXANDER</t>
  </si>
  <si>
    <t>ADICIÓN N°1, PRÓRROGA N°1 AL CONTRATO DE PRESTACIÓN DE SERVICIOS 2025-0177 CUYO OBJETO ES:PRESTACIÓN DE SERVICIOS PROFESIONALES COMO SUPERVISOR DE CONTRATOS QUE SE DERIVEN DE LA EJECUCION DE LOS CONTRATOS INTERADMINISTRATIVOS SUSCRITOS ENTRE LA UNIDAD DE SERVICIOS A PENITENCIARIOS Y CARCELARIOS - USPEC Y EL FONDO DE DESARROLLO DE PROYECTOS DE CUNDINAMARCA - FONDECUN.</t>
  </si>
  <si>
    <t>CORREA VANEGAS CLAUDIA FARID</t>
  </si>
  <si>
    <t>PRESTACIÓN DE SERVICIOS PROFESIONALES PARA LA GESTIÓN CONTABLE Y FINANCIERA, EN RELACIÓN CON LA ELABORACIÓN DE COMPROBANTES Y REGISTRO EN EL SISTEMA FINANCIERO, MONITOREO DE CUENTAS Y DEMÁS ACTIVIDADES QUE REQUIERA EL ÁREA CONTABLE DE LA SUBGERENCIA ADMINISTRATIVA Y FINANCIERA DEL FONDO DE DESARROLLO DE PROYECTOS DE CUNDINAMARCA - FONDECÚN.</t>
  </si>
  <si>
    <t xml:space="preserve">MALAGON ABRIL ANDRES </t>
  </si>
  <si>
    <t>VERA AYALA DIEGO JAVIER</t>
  </si>
  <si>
    <t>PRESTAR SERVICIOS PROFESIONALES EN EL MARCO DEL CONTRATO INTERADMINISTRATIVO SH-CD-CI-196-2025 (FONDECUN 25-003) SUSCRITO ENTRE EL DEPARTAMENTO DE CUNDINAMARCA  SECRETARÍA HACIENDA Y EL FONDO DE DESARROLLO DE PROYECTOS DE CUNDINAMARCA  FONDECÚN</t>
  </si>
  <si>
    <t>DIAZ DAZA JORGE LUIS</t>
  </si>
  <si>
    <t>PRESTAR SERVICIOS DE APOYO A LA GESTION AL PROYECTO DEL GRUPO ESPECIAL PARA LA PROMOCIÓN DE LA CULTURA CONTRA LA ILEGALIDAD  GEPCI EN EL MARCO DEL CONTRATO INTERADMINISTRATIVO SH-CD-CI-196-2025 (FONDECUN 25- 003) SUSCRITO ENTRE EL DEPARTAMENTO DE CUNDINAMARCA  SECRETARÍA HACIENDA Y EL FONDO DE DESARROLLO DE PROYECTOS DE CUNDINAMARCA  FONDECÚN.</t>
  </si>
  <si>
    <t>MODIFICACIÓN N°1, ADICIÓN N°1 Y PRÓRROGA N°1 AL CONTRATO DE PRESTACIÓN DE SERVICIOS NÚMERO 2025-0183 CUYO OBJETO ESPRESTACIÓN DE SERVICIOS PROFESIONALES PARA LA GERENCIA INTEGRAL Y/O SUPERVISIÓN DE CONTRATOS INTERADMINISTRATIVOS SUSCRITOS POR EL FONDO DE DESARROLLO DE PROYECTOS DE CUNDINAMARCA  FONDECÚN.</t>
  </si>
  <si>
    <t xml:space="preserve">FAJARDO  ARNULFO </t>
  </si>
  <si>
    <t>PRESTAR SERVICIOS PROFESIONALES PARA EL PROYECTO DEL GRUPO ESPECIAL PARA LA PROMOCIÓN DE LA CULTURA CONTRA LA ILEGALIDAD  GEPCI EN EL MARCO DEL CONTRATO INTERADMINISTRATIVO SH-CD-CI-196-2025 (FONDECUN 25- 003) SUSCRITO ENTRE EL DEPARTAMENTO DE CUNDINAMARCA  SECRETARÍA HACIENDA Y EL FONDO DE DESARROLLO DE PROYECTOS DE CUNDINAMARCA  FONDECÚN</t>
  </si>
  <si>
    <t>MOTTA CASTAÑO MANUEL JOSE</t>
  </si>
  <si>
    <t>PRESTAR SERVICIOS PROFESIONALES PARA EL PROYECTO DEL GRUPO ESPECIAL PARA LA PROMOCIÓN DE LA CULTURA CONTRA LA ILEGALIDAD  GEPCI EN EL MARCO DEL CONTRATO INTERADMINISTRATIVO SH-CD-CI-196-2025 (FONDECUN 25-003) SUSCRITO ENTRE EL DEPARTAMENTO DE CUNDINAMARCA  SECRETARÍA HACIENDA Y EL FONDO DE DESARROLLO DE PROYECTOS DE CUNDINAMARCA  FONDECÚN.</t>
  </si>
  <si>
    <t>TELLEZ CRUZ NICOLAS ALEJANDRO</t>
  </si>
  <si>
    <t>CUASPUD GOMEZ OSCAR ANDRES</t>
  </si>
  <si>
    <t>PRESTAR SERVICIOS DE APOYO A LA GESTION PARA EL PROYECTO DEL GRUPO ESPECIAL PARA LA PROMOCIÓN DE LA CULTURA CONTRA LA ILEGALIDAD  GEPCI EN EL MARCO DEL CONTRATO INTERADMINISTRATIVO SH-CD-CI-196-2025 (FONDECUN 25-003) SUSCRITO ENTRE EL DEPARTAMENTO DE CUNDINAMARCA  SECRETARÍA HACIENDA Y EL FONDO DE DESARROLLO DE PROYECTOS DE CUNDINAMARCA  FONDECÚN.</t>
  </si>
  <si>
    <t>MEJIA VERJEL PATRICIA HELENA</t>
  </si>
  <si>
    <t>ADICIÓN N°1 Y PRÓRROGA N°1 AL CONTRATO DE PRESTACIÓN DE SERVICIOS NÚMERO 2025-0189 CUYO OBJETO ES: PRESTACIÓN DE SERVICIOS PROFESIONALES PARA LA GERENCIA INTEGRAL Y/O SUPERVISIÓN DE CONTRATOS INTERADMINISTRATIVOS SUSCRITOS POR EL FONDO DE DESARROLLO DE PROYECTOS DE CUNDINAMARCA  FONDECÚN</t>
  </si>
  <si>
    <t>COOPERATIVA DE LECHEROS DE FUQUENE</t>
  </si>
  <si>
    <t>APROLECSI ASOCIACION DE PRODUCTORES DE LECHE DE SIBATE</t>
  </si>
  <si>
    <t>ASOCIACION DE GANADEROS DE CUCUNUBA</t>
  </si>
  <si>
    <t>GALINDO ORJUELA ANDRUZ IVAN</t>
  </si>
  <si>
    <t xml:space="preserve">PEDRAZA HOYOS FERNANDO </t>
  </si>
  <si>
    <t>PRESTAR SERVICIOS PROFESIONALES PARA EL PROYECTO DEL GRUPO ESPECIAL PARA LA PROMOCIÓN DE LA CULTURA CONTRA LA ILEGALIDAD GEPCI EN EL MARCO DEL CONTRATO INTERADMINISTRATIVO SH-CD-CI-196-2025 (FONDECUN 25 003) SUSCRITO ENTRE EL DEPARTAMENTO DE CUNDINAMARCA SECRETARÍA HACIENDA Y EL FONDO DE DESARROLLO DE PROYECTOS DE CUNDINAMARCA  FONDECÚN</t>
  </si>
  <si>
    <t xml:space="preserve">BORRERO MARTINEZ JONATHAN </t>
  </si>
  <si>
    <t>PRESTAR SERVICIOS PROFESIONALES COMO ABOGADO EN EL MARCO DEL CONTRATO INTERADMINISTRATIVO SH-CD-CI-196- 2025 (FONDECUN 25-003) SUSCRITO ENTRE EL DEPARTAMENTO DE CUNDINAMARCA  SECRETARÍA HACIENDA Y EL FONDO DE DESARROLLO DE PROYECTOS DE CUNDINAMARCA  FONDECÚN.</t>
  </si>
  <si>
    <t>VENEGAS TRUJILLO LEIDY JOHANNA</t>
  </si>
  <si>
    <t>GOMEZ GARZON JUAN CARLOS</t>
  </si>
  <si>
    <t>PRESTACIÓN DE SERVICIOS PROFESIONALES COMO ABOGADO EN EL MARCO DEL CONTRATO INTERADMINISTRATIVOSH-CD CI-196-2025 (FONDECUN 25-003) SUSCRITO ENTRE EL DEPARTAMENTO DE CUNDINAMARCA SECRETARÍA HACIENDA Y EL FONDO DE DESARROLLO DE PROYECTOS DE CUNDINAMARCA  FONDECÚN</t>
  </si>
  <si>
    <t>ASOCIACION LECHERA GALAPAGO</t>
  </si>
  <si>
    <t>267 - 25-007 SECRETARIA GENERAL NO. SGCC-CD-CI-831- 2025</t>
  </si>
  <si>
    <t>PRESTACIÓN DE SERVICIOS PARA LA DIVULGACIÓN Y DIFUSIÓN DE CONTENIDO INSTITUCIONAL DE LA GOBERNACIÓN DE CUNDINAMARCA, EN PERIODICOS A NIVEL REGIONAL, EN EL MARCO DEL CONTRATO INTERADMINISTRATIVO No. SGCC-CD-CI831-2025 (FONDECÚN 25-007), SUSCRITO ENTRE EL DEPARTAMENTO DE CUNDINAMARCA -SECRETARÍA GENERAL Y DE CERCANÍA AL CIUDADANO Y EL FONDO DE DESARROLLO DE PROYECTOS DE CUNDINAMARCA - FONDECÚN.</t>
  </si>
  <si>
    <t>PRÓRROGA NO. 1 ADICIÓN NO. 1 AL CONTRATO DE PRESTACIÓN DE SERVICIOS No. 2025-0199 CUYO OBJETO ES PRESTACIÓN DE SERVICIOS PARA LA DIVULGACIÓN Y DIFUSIÓN DE CONTENIDO INSTITUCIONAL DE LA GOBERNACIÓN DE CUNDINAMARCA, EN PERIODICOS A NIVEL REGIONAL, EN EL MARCO DEL CONTRATO INTERADMINISTRATIVO No. SGCC-CD-CI-831-2025 (FONDECÚN 25-007), SUSCRITO ENTRE EL DEPARTAMENTO DE CUNDINAMARCA -SECRETARÍA GENERAL Y DE CERCANÍA AL CIUDADANO Y EL FONDO DE DESARROLLO DE PROYECTOS DE CUNDINAMARCA - FONDECÚ</t>
  </si>
  <si>
    <t>PRESTACIÓN DE SERVICIOS PARA LA DIVULGACIÓN Y DIFUSIÓN DE CONTENIDO INSTITUCIONAL DE LA GOBERNACIÓN DE CUNDINAMARCA, EN PÁGINAS WEB A NIVEL REGIONAL EN EL MARCO DEL CONTRATO INTERADMINISTRATIVO No. SGCC-CD-CI-831-2025 (FONDECÚN 25-007), SUSCRITO ENTRE EL DEPARTAMENTO DE CUNDINAMARCA -SECRETARÍA GENERAL Y DE CERCANÍA AL CIUDADANO Y EL FONDO DE DESARROLLO DE PROYECTOS DE CUNDINAMARCA - FONDECÚN.</t>
  </si>
  <si>
    <t>PRÓRROGA No. 1, ADICIÓN No. 1 Y MODIFICACIÓN No. 1 AL CONTRATO DE PRESTACION DE SERVICIOS No. 2025-0200 CUYO OBJETO ES PRESTACIÓN DE SERVICIOS PARA LA DIVULGACIÓN Y DIFUSIÓN DE CONTENIDO INSTITUCIONAL DE LA GOBERNACIÓN DE CUNDINAMARCA, EN PÁGINAS WEB A NIVEL REGIONAL EN EL MARCO DEL CONTRATO INTERADMINISTRATIVO No. SGCC-CD-CI-831-2025 (FONDECÚN 25-007), SUSCRITO ENTRE EL DEPARTAMENTO DE CUNDINAMARCA -SECRETARÍA GENERAL Y DE CERCANÍA AL CIUDADANO Y EL FONDO DE DESARROLLO DE PROYECTOS DE CUNDINAMARCA - FONDECÚN.</t>
  </si>
  <si>
    <t>PRESTACIÓN DE SERVICIOS PARA LA DIVULGACIÓN Y DIFUSIÓN DE CONTENIDO INSTITUCIONAL DE LA GOBERNACIÓN DE CUNDINAMARCA, EN PROGRAMAS Y/O ESPACIOS DE RADIO A NIVEL REGIONAL, EN EL MARCO DEL CONTRATO INTERADMINISTRATIVO No. SGCC-CD-CI-831-2025 (FONDECÚN 25-007), SUSCRITO ENTRE EL DEPARTAMENTO DE CUNDINAMARCA -SECRETARÍA GENERAL Y DE CERCANÍA AL CIUDADANO Y EL FONDO DE DESARROLLO DE PROYECTOS DE CUNDINAMARCA - FONDECÚN</t>
  </si>
  <si>
    <t>PRÓRROGA NO. 1 ADICIÓN NO. 1 AL CONTRATO DE PRESTACIÓN DE SERVICIOS NO. 2025-0201 CUYO OBJETO ES PRESTACIÓN DE SERVICIOS PARA LA DIVULGACIÓN Y DIFUSIÓN DE CONTENIDO INSTITUCIONAL DE LA GOBERNACIÓN DE CUNDINAMARCA, EN PROGRAMAS Y/O ESPACIOS DE RADIO A NIVEL REGIONAL, EN EL MARCO DEL CONTRATO INTERADMINISTRATIVO No. SGCC-CD-CI-831-2025 (FONDECÚN 25-007), SUSCRITO ENTRE EL DEPARTAMENTO DE CUNDINAMARCA -SECRETARÍA GENERAL Y DE CERCANÍA AL CIUDADANO Y EL FONDO DE DESARROLLO DE PROYECTOS DE CUNDINAMARCA - FONDECÚN</t>
  </si>
  <si>
    <t>270 - 25-010  SEC EDUCACION NO. SE-CDCI-200-2025</t>
  </si>
  <si>
    <t>HOYOS RUIZ LINA MARIA</t>
  </si>
  <si>
    <t>PRESTAR SERVICIOS PROFESIONALES DE ASESORÍA Y APOYO A FONDECÚN EN EL DESARROLLO DEL PROGRAMA DE ALIMENTACIÓN ESCOLAR-PAE NUESTRO EN LOS MUNICIPIOS NO CERTIFICADOS DEL DEPARTAMENTO DE CUNDINAMARCA EN EL MARCO DEL CONTRATO INTERADMINISTRATIVO SE-CD-CI-200-2025 (FONDECUN 25-010) SUSCRITO ENTRE EL DEPARTAMENTO DE CUNDINAMARCA SECRETARÍA DE EDUCACIÓN Y EL FONDO DE DESARROLLO DE PROYECTOS DE CUNDINAMARCA  FONDECÚN.</t>
  </si>
  <si>
    <t>ADICIÓN N°1 Y PRORROGA N° 1 CTO 2025-0202 CUYO OBJETO ES PRESTAR SERVICIOS PROFESIONALES DE ASESORÍA Y APOYO A FONDECÚN EN EL DESARROLLO DEL PROGRAMA DE ALIMENTACIÓN ESCOLAR-PAE NUESTRO EN LOS MUNICIPIOS NO CERTIFICADOS DEL DEPARTAMENTO DE CUNDINAMARCA EN EL MARCO DEL CONTRATO INTERADMINISTRATIVO SE-CD-CI_x0002_200-2025 (FONDECUN 25-010) SUSCRITO ENTRE EL DEPARTAMENTO DE CUNDINAMARCA  SECRETARÍA DE EDUCACIÓN Y EL FONDO DE DESARROLLO DE PROYECTOS DE CUNDINAMARCA  FONDECÚN.</t>
  </si>
  <si>
    <t>ARIZA BAQUERO CRISTIAN JUVENAL</t>
  </si>
  <si>
    <t>PRESTAR SERVICIOS DE APOYO A LA GESTIÓN AL PROYECTO DEL GRUPO ESPECIAL PARA LA PROMOCIÓN DE LA CULTURA CONTRA LA ILEGALIDAD  GEPCI EN EL MARCO DEL CONTRATO INTERADMINISTRATIVO SH-CD-CI-196-2025 (FONDECUN 25- 003) SUSCRITO ENTRE EL DEPARTAMENTO DE CUNDINAMARCA  SECRETARÍA HACIENDA Y EL FONDO DE DESARROLLO DE PROYECTOS DE CUNDINAMARCA  FONDECÚN.</t>
  </si>
  <si>
    <t>BERMUDEZ MALAVER IAN MATEO</t>
  </si>
  <si>
    <t>PRESTACIÓN DE SERVICIOS DE APOYO A LA GESTIÓN PARA EL DESARROLLO DE LAS ACTIVIDADES DEL PROCESO DE GESTIÓN DOCUMENTAL Y ATENCIÓN AL CIUDADANO QUE LIDERA LA SUBGERENCIA ADMINISTRATIVA Y FINANCIERA DEL FONDO DE DESARROLLO DE PROYECTOS DE CUNDINAMARCA  FONDECÚN.</t>
  </si>
  <si>
    <t>SOSA ACOSTA JUAN CAMILO</t>
  </si>
  <si>
    <t>PRESTAR SERVICIOS PROFESIONALES PARA EL PROGRAMA DE ALIMENTACIÓN ESCOLAR-PAE NUESTRO EN LOS MUNICIPIOS NO CERTIFICADOS DEL DEPARTAMENTODECUNDINAMARCA EN EL MARCO DEL CONTRATO INTERADMINISTRATIVO SE-CD-CI 200-2025 (FONDECUN 25-010) SUSCRITO ENTRE EL DEPARTAMENTO DE CUNDINAMARCA SECRETARÍA DE EDUCACIÓN Y EL FONDO DE DESARROLLO DE PROYECTOS DE CUNDINAMARCA  FONDECÚN.</t>
  </si>
  <si>
    <t>ADICIÓN N°1 Y PRORROGA N° 1 CTO 2025-0205 CUYO OBJETO ES PRESTAR SERVICIOS PROFESIONALES PARA EL PROGRAMA DE ALIMENTACIÓN ESCOLAR-PAE NUESTRO EN LOS MUNICIPIOS NO CERTIFICADOS DEL DEPARTAMENTO DE CUNDINAMARCA EN EL MARCO DEL CONTRATO INTERADMINISTRATIVO SE-CD-CI-200-2025 (FONDECUN 25-010) SUSCRITO ENTRE EL DEPARTAMENTO DE CUNDINAMARCA  SECRETARÍA DE EDUCACIÓN Y EL FONDO DE DESARROLLO DE PROYECTOS DE CUNDINAMARCA  FONDECÚN.</t>
  </si>
  <si>
    <t>FANDIÑO HERNANDEZ DIEGO FELIPE</t>
  </si>
  <si>
    <t>PRESTAR SERVICIOS PROFESIONALES PARA EL PROGRAMA DE ALIMENTACIÓN ESCOLAR-PAE NUESTRO EN LOSMUNICIPIOS NOCERTIFICADOS DEL DEPARTAMENTODECUNDINAMARCAENELMARCODELCONTRATO INTERADMINISTRATIVO SE-CD-CI 200-2025 (FONDECUN 25-010) SUSCRITO ENTRE EL DEPARTAMENTO DE CUNDINAMARCA SECRETARÍA DE EDUCACIÓN Y EL FONDO DE DESARROLLO DE PROYECTOS DE CUNDINAMARCA  FONDECÚN.</t>
  </si>
  <si>
    <t>ADICIÓN N°1 Y PRORROGA N° 1 CTO 2025-0206 CUYO OBJETO ES PRESTAR SERVICIOS PROFESIONALES PARA EL PROGRAMA DE ALIMENTACIÓN ESCOLAR-PAE NUESTRO EN LOS MUNICIPIOS NO CERTIFICADOS DEL DEPARTAMENTO DE CUNDINAMARCA EN EL MARCO DEL CONTRATO INTERADMINISTRATIVO SE-CD-CI-200-2025 (FONDECUN 25-010) SUSCRITO ENTRE EL DEPARTAMENTO DE CUNDINAMARCA  SECRETARÍA DE EDUCACIÓN Y EL FONDO DE DESARROLLO DE PROYECTOS DE CUNDINAMARCA  FONDECÚN.</t>
  </si>
  <si>
    <t>TRIANA CALDERON YEIMI YORLENY</t>
  </si>
  <si>
    <t>PRESTAR SERVICIOS PROFESIONALES PARA EL PROGRAMA DE ALIMENTACIÓN ESCOLAR-PAE NUESTRO EN LOS MUNICIPIOS NO CERTIFICADOS DEL DEPARTAMENTO DE CUNDINAMARCA EN EL MARCO DEL CONTRATO INTERADMINISTRATIVO SE-CD-CI 200-2025 (FONDECUN 25-010) SUSCRITO ENTRE EL DEPARTAMENTO DE CUNDINAMARCA SECRETARÍA DE EDUCACIÓN Y EL FONDO DE DESARROLLO DE PROYECTOS DE CUNDINAMARCA  FONDECÚN.</t>
  </si>
  <si>
    <t>ADICIÓN N°1 Y PRORROGA N° 1 CTO 2025-0207 CUYO OBJETO ES PRESTAR SERVICIOS PROFESIONALES PARA EL PROGRAMA DE ALIMENTACIÓN ESCOLAR-PAE NUESTRO EN LOS MUNICIPIOS NO CERTIFICADOS DEL DEPARTAMENTO DE CUNDINAMARCA EN EL MARCO DEL CONTRATO INTERADMINISTRATIVO SE-CD-CI-200-2025 (FONDECUN 25-010) SUSCRITO ENTRE EL DEPARTAMENTO DE CUNDINAMARCA  SECRETARÍA DE EDUCACIÓN Y EL FONDO DE DESARROLLO DE PROYECTOS DE CUNDINAMARCA  FONDECÚN.</t>
  </si>
  <si>
    <t>DAZA FLOREZ GELBER ELIECER</t>
  </si>
  <si>
    <t>ADICIÓN N°1 Y PRORROGA N° 1 CTO 2025-0208 CUYO OBJETO ES PRESTAR SERVICIOS PROFESIONALES PARA EL PROGRAMA DE ALIMENTACIÓN ESCOLAR-PAE NUESTRO EN LOS MUNICIPIOS NO CERTIFICADOS DEL DEPARTAMENTO DE CUNDINAMARCA EN EL MARCO DEL CONTRATO INTERADMINISTRATIVO SE-CD-CI-200-2025 (FONDECUN 25-010) SUSCRITO ENTRE EL DEPARTAMENTO DE CUNDINAMARCA  SECRETARÍA DE EDUCACIÓN Y EL FONDO DE DESARROLLO DE PROYECTOS DE CUNDINAMARCA  FONDECÚN</t>
  </si>
  <si>
    <t>RODRIGUEZ GARCIA MARTHA JULIETH</t>
  </si>
  <si>
    <t>PRESTAR SERVICIOS PROFESIONALES PARA EL PROGRAMA DE ALIMENTACIÓN ESCOLAR-PAE NUESTRO EN LOSMUNICIPIOS NOCERTIFICADOS DEL DEPARTAMENTODECUNDINAMARCAENELMARCODELCONTRATO INTERADMINISTRATIVO SE-CD-CI 200-2025 (FONDECUN 25-010) SUSCRITO ENTRE EL DEPARTAMENTO DE CUNDINAMARCA SECRETARÍA DE EDUCACIÓN Y EL FONDO DE DESARROLLO DE PROYECTOS DE CUNDINAMARCA  FONDECÚN</t>
  </si>
  <si>
    <t>ADICIÓN N°1 Y PRORROGA N° 1 CTO 2025-0209 CUYO OBJETO ES PRESTAR SERVICIOS PROFESIONALES PARA EL PROGRAMA DE ALIMENTACIÓN ESCOLAR-PAE NUESTRO EN LOS MUNICIPIOS NO CERTIFICADOS DEL DEPARTAMENTO DE CUNDINAMARCA EN EL MARCO DEL CONTRATO INTERADMINISTRATIVO SE-CD-CI-200-2025 (FONDECUN 25-010) SUSCRITO ENTRE EL DEPARTAMENTO DE CUNDINAMARCA  SECRETARÍA DE EDUCACIÓN Y EL FONDO DE DESARROLLO DE PROYECTOS DE CUNDINAMARCA  FONDECÚN</t>
  </si>
  <si>
    <t>RUBIO VILLAMIL DIEGO FERNANDO</t>
  </si>
  <si>
    <t>PRESTAR SERVICIOS PROFESIONALES PARA EL PROGRAMA DE ALIMENTACIÓN ESCOLAR - PAE NUESTRO EN LOS MUNICIPIOS  NO CERTIFICADOS DEL DEPARTAMENTO DE CUNDINAMARCA EN EL MARCO DEL CONTRATO INTERADMINISTRATIVO SE-CD-CI 200-2025(FONDECUN25-010) SUSCRITO ENTRE EL DEPARTAMENTO DE CUNDINAMARCA SECRETARÍA DE EDUCACIÓN Y EL FONDO DE DESARROLLO DE PROYECTOS DE CUNDINAMARCA  FONDECÚN.</t>
  </si>
  <si>
    <t>ADICIÓN N°1 Y PRORROGA N° 1 CTO 2025-0210 CUYO OBJETO ES PRESTAR SERVICIOS PROFESIONALES PARA EL PROGRAMA DE ALIMENTACIÓN ESCOLAR-PAE NUESTRO EN LOS MUNICIPIOS NO CERTIFICADOS DEL DEPARTAMENTO DE CUNDINAMARCA EN EL MARCO DEL CONTRATO INTERADMINISTRATIVO SE-CD-CI-200-2025 (FONDECUN 25-010) SUSCRITO ENTRE EL DEPARTAMENTO DE CUNDINAMARCA  SECRETARÍA DE EDUCACIÓN Y EL FONDO DE DESARROLLO DE PROYECTOS DE CUNDINAMARCA  FONDECÚN.</t>
  </si>
  <si>
    <t>SAENZ CASTILLO GLORIA MARITZA</t>
  </si>
  <si>
    <t>RUIZ BRAVO DAVID ALEJANDRO</t>
  </si>
  <si>
    <t>CORDOBA PEREZ JHONATHAN JAVIER</t>
  </si>
  <si>
    <t>PRESTACIÓN DE SERVICIOS DE APOYOA LA GESTIÓN PARA LAS ACTIVIDADES ADMINISTRATIVAS, FINANCIERAS Y OPERATIVAS QUE REQUIERAN LOS CONTRATOS INTERADMINISTRATIVOS Y LOS QUE SE DERIVEN, SUSCRITOS ENTRE LA UNIDAD DE SERVICIOS PENINTENCIARIOS Y CARCELARIOS- USPEC Y EL FONDO DE DESARROLLO DE PROYECTOS DE CUNDINAMARCA - FONDECUN.</t>
  </si>
  <si>
    <t>ADICIÓN N°1, PRÓRROGA N°1 AL CONTRATO DE PRESTACIÓN DE SERVICIOS 2025-0213 CUYO OBJETO ES:PRESTACIÓN DE SERVICIOS DE APOYO A LA GESTION PARA LAS ACTIVIDADES ADMINISTRATIVAS, FINANCIERAS Y OPERATIVAS QUE REQUIERAN LOS CONTRATOS INTERADMINISTRATIVOS Y LOS QUE SE DERIVEN, SUSCRITOS ENTRE LA UNIDAD DE SERVICIOS PENINTENCIARIOS Y CARCELARIOS - USPEC Y EL FONDO DE DESARROLLO DE PROYECTOS DE CUNDINAMARCA </t>
  </si>
  <si>
    <t>269 - 25-009  CI 529 ALCALDIA SOACHA</t>
  </si>
  <si>
    <t>PRESTACIÓN DE SERVICIOS LOGÍSTICOS PARA LA ELABORACIÓN, DISTRIBUCIÓN Y ENTREGA DEL BENEFICIO TARJETA ALIMENTANDO CORAZONES PROGRAMA PARA EL BENEFICIO DE LA POBLACIÓN VULNERABLE (ADULTOS MAYORES, PERSONAS EN SITUACIÓN DE DISCAPACIDAD Y VICTIMAS DEL CONFLICTO ARMADO) DEL MUNICIPIO DE SOACHA CUNDINAMARCA EN EL MARCO DE LA EJECUCIÓN DEL CONTRATO INTERADMINISTRATIVO NO. 1529 DE 2025 (FONDECÚN 25- 009).</t>
  </si>
  <si>
    <t>ADICIÓN No. 1 Y PRORROGA No. 1 AL CONTRATO No. 2025-0215 CUYO OBJETO ES PRESTACIÓN DE SERVICIOS OGÍSTICOS PARA LA ELABORACIÓN, DISTRIBUCIÓN Y ENTREGA DEL BENEFICIO TARJETA ALIMENTANDO CORAZONES PROGRAMA PARA EL BENEFICIO DE LA POBLACIÓN VULNERABLE (ADULTOS MAYORES, PERSONAS EN SITUACIÓN DE DISCAPACIDAD Y VICTIMAS DEL CONFLICTO ARMADO) DEL MUNICIPIO DE SOACHA CUNDINAMARCA EN EL MARCO DE LA EJECUCIÓN DEL  CONTRATO INTERADMINISTRATIVO NO. 1529 DE 2025 (FONDECÚN 25-009).</t>
  </si>
  <si>
    <t xml:space="preserve">PAEZ GORDILLO FANNY </t>
  </si>
  <si>
    <t>PRESTAR SERVICIOS PROFESIONALES EN EL PROGRAMA DE EDUCACION INCLUSIVA LA ESCUELA ES PARA TODOS EN EL MARCO DEL CONTRATO INTERADMINISTRATIVO SE-CD-CI-200-2025 (FONDECUN 25-010) SUSCRITO ENTRE EL DEPARTAMENTO DE CUNDINAMARCA  SECRETARÍA DE EDUCACIÓN Y EL FONDO DE DESARROLLO DE PROYECTOS DE CUNDINAMARCA FONDECÚN.</t>
  </si>
  <si>
    <t>DUQUE GUZMAN MARIA CAMILA</t>
  </si>
  <si>
    <t>PRESTAR SERVICIOS PROFESIONALES EN EL PROGRAMA DE EDUCACION INCLUSIVA LA ESCUELA ES PARA TODOS EN EL MARCO DEL CONTRATO INTERADMINISTRATIVO SE-CD-CI-200-2025 (FONDECUN 25-010) SUSCRITO ENTRE EL DEPARTAMENTO DE CUNDINAMARCA  SECRETARÍA DE EDUCACIÓN Y EL FONDO DE DESARROLLO DE PROYECTOS DE CUNDINAMARCA  FONDECÚN.</t>
  </si>
  <si>
    <t xml:space="preserve">257 - 24-054 FUNZA  CI202401411 </t>
  </si>
  <si>
    <t>ICADEL INGENIERIA S.A.S.</t>
  </si>
  <si>
    <t>PRESTACIÓN DE SERVICIOS DE APOYO TÉCNICO PARA REALIZAR LOS LEVANTAMIENTOS TOPOGRÁFICOS PARA VÍAS Y CALLEJONES QUE SE DETERMINEN EN EL MARCO DE LA EJECUCIÓN DEL CONTRATO INTERADMINISTRATIVO NO. CI202401411 FONDECÚN 24-054, SUSCRITO ENTRE EL MUNICIPIO DE FUNZA Y EL FONDO DE DESARROLLO DE PROYECTOS DE CUNDINAMARCA  FONDECÚN.</t>
  </si>
  <si>
    <t>PRESTACIÓN DE SERVICIOS PROFESIONALES COMO GERENTE Y/O SUPERVISOR DE PROYECTO EN EL MARCO DE LA EJECUCIÓN DEL CONTRATO INTERADMINISTRATIVO 1529 DE 2025 (FONDECÚN 25-009)., SUSCRITO ENTRE EL MUNICIPIO DE SOACHA CUNDINAMARCA Y EL FONDO DE DESARROLLO DE PROYECTOS DE CUNDINAMARCA  FONDECÚN.</t>
  </si>
  <si>
    <t>PRORROGA No. 1 Y ADICIÓN No. 1 AL CONTRATO No. 2025-0219 CUYO OBJETO ES PRESTACIÓN DE SERVICIOS PROFESIONALES COMO GERENTE Y/O SUPERVISOR DE PROYECTO EN EL MARCO DE LA EJECUCIÓN DEL CONTRATO INTERADMINISTRATIVO 1529 DE 2025 (FONDECÚN 25-009)., SUSCRITO ENTRE EL MUNICIPIO DE SOACHA CUNDINAMARCA Y EL FONDO DE DESARROLLO DE PROYECTOS DE CUNDINAMARCA  FONDECÚN</t>
  </si>
  <si>
    <t xml:space="preserve">MENDEZ TICORA JENNIFER </t>
  </si>
  <si>
    <t>SUMINISTRO AL FONDO DE DESARROLLO DE PROYECTOS DE CUNDINAMARCA FONDECÚN DE PRODUCTOS ALIMENTICIOS Y/O ABARROTES DE ORIGEN CUNDINAMARQUÉS EN LA ESTRATEGIA COMPRAMOS TU COSECHA EN EL MARCO DEL CONTRATO INTERADMINISTRATIVO ACIDC-CI-513-2024 (FONDECÚN 24-037) SUSCRITO ENTRE AGENCIA DE COMERCIALIZACIÓN Y COMPETITIVIDAD PARA EL DESARROLLO REGIONAL- ACODER Y EL FONDO DE DESARROLLO DE PROYECTOS DE CUNDINAMARCA  FONDECUN.</t>
  </si>
  <si>
    <t>ASOC. DE COMERCIALIZADORES Y TRANSFORMADORES DE SUPATA ASOCODES</t>
  </si>
  <si>
    <t>SUMINISTRO AL FONDO DE DESARROLLO DE PROYECTOS DE CUNDINAMARCA FONDECÚN DE PRODUCTOS ALIMENTICIOS Y/O ABARROTES DE ORIGEN CUNDINAMARQUÉS EN LA ESTRATEGIA COMPRAMOS TU COSECHA EN EL MARCO DEL CONTRATO INTERADMINISTRATIVO ACIDC-CI-513-2024 (FONDECÚN 24-037) SUSCRITO ENTRE AGENCIA DE COMERCIALIZACIÓN Y COMPETITIVIDAD PARA EL DESARROLLO REGIONAL- ACODER Y EL FONDO DE DESARROLLO DE PROYECTOS DE CUNDINAMARCA  FONDECUN</t>
  </si>
  <si>
    <t>ASOCIACION SIBATEÑA DE PRODUCTORES AGROPECUARIOS</t>
  </si>
  <si>
    <t>ASOCIACION DE GANADEROS DE LA REGION CENTRAL</t>
  </si>
  <si>
    <t>SUMINISTRO AL FONDO DE DESARROLLO DE PROYECTOS DE CUNDINAMARCA ¨FONDECUN¨DE PRODUCTOS ALIMENTICIOS Y/O ABARROTES DE ORIGEN CUNDINAMARQUES EN LA ESTRATEGIA ¨COMPRAMOS TU COSECHA¨EN EL MARCO DEL CONTRATO INTERADMINISTRATIVO ACIDC-CI-513-2024 (FONDECUN 24-037) SUSRITO ENTRE AGENCIA DE COMERCIALIZACION Y COMPETITIVIDAD PARA EL DESARROLLO REGIONAL  ACODER Y EL FONDO DE DESARROLLO DE PROYECTOS DE CUNDINAMARCA  FONDECUN</t>
  </si>
  <si>
    <t xml:space="preserve">BUSTOS ROBAYO XIMENA </t>
  </si>
  <si>
    <t>232 - 24-027  SECRETARIA DE GOBIERNO SGO-CDCTI-418-2024</t>
  </si>
  <si>
    <t>PRESTACIÓN DE SERVICIOS DE SUMINISTRO DE EQUIPOS Y MATERIALES, EN EL FORTALECIMIENTO DE LAS INICIATIVAS DE PAZ Y EL DESARROLLO DE PROYECTOS QUE CONTRIBUYAN A LA RESOCIALIZACION Y REINSERCION SOCIAL DE LAS  PERSONAS PRIVADAS DE LA LIBERTAD EN EL DEPARTAMENTO DE CUNDINAMARCA, EN EL MARCO DEL CONTRATO  INTERADMINISTRATIVO NO. SGO-CDCTI-418-2024 CELEBRADO ENTRE DEPARTAMENTO DE CUNDINAMARCA SECRETARIA  DE GOBIERNO Y EL FONDO DE DESARROLLO DE PROYECTOS DE CUNDINAMARCA (FONDECÚN).</t>
  </si>
  <si>
    <t>PRESTACIÓN DE SERVICIOS PROFESIONALES PARA EL APOYO A LA SUPERVISIÓN DE LOS CONTRATOS QUE SE DERIVEN DE LA EJECUCION DE LOS CONTRATOS INTERADMINISTRATIVOS SUSCRITOS ENTRE LA UNIDAD DE SERVICIOS A PENITENCIARIOS Y CARCELARIOS - USPEC Y EL FONDO DE DESARROLLO DE PROYECTOS DE CUNDINAMARCA - FONDECUN</t>
  </si>
  <si>
    <t>ADICIÓN N°1, PRÓRROGA N°1 AL CONTRATO DE PRESTACIÓN DE SERVICIOS 2025-0228 CUYO OBJETO ES:PRESTACIÓN DE SERVICIOS PROFESIONALES PARA EL APOYO A LA SUPERVISIÓN DE LOS CONTRATOS QUE SE DERIVEN DE LA EJECUCION DE LOS CONTRATOS INTERADMINISTRATIVOS SUSCRITOS ENTRE LA UNIDAD DE SERVICIOS A PENITENCIARIOS Y CARCELARIOS - USPEC Y EL FONDO DE DESARROLLO DE PROYECTOS DE CUNDINAMARCA - FONDECUN</t>
  </si>
  <si>
    <t>GRUPO EMPRESARIAL ALIANZAS SAS</t>
  </si>
  <si>
    <t>PRESTACIÓN DE SERVICIOS PARA LA RENOVACIÓN, ACTUALIZACIÓN, INSTALACIÓN RESTAURACIÓN, CONFIGURACIÓN Y ADMINISTRACIÓN DE LA PÁGINA WEB DE LA ESCUELA VIRTUAL PARA LA PAZ Y DERECHOS HUMANOS DE CUNDINAMARCA, EN EL MARCO DEL CONTRATO INTERADMINISTRATIVO NO. SGO-CDCTI-418-2024 CELEBRADO ENTRE DEPARTAMENTO DE CUNDINAMARCASECRETARIA DE GOBIERNO Y EL FONDO DE DESARROLLO DE PROYECTOS DE CUNDINAMARCA (FONDECÚN).</t>
  </si>
  <si>
    <t>SANDOVAL RUIZ JENNY ALEXANDRA</t>
  </si>
  <si>
    <t>CARDONA MOLINA MARIA DEL PILAR</t>
  </si>
  <si>
    <t>PRESTAR SERVICIOS PROFESIONALES COMO LIDER PARA EL SEGUIMIENTO DEL PROGRAMA DE EDUCACION INCLUSIVA LA ESCUELA ES PARA TODOS EN EL MARCO DEL CONTRATO INTERADMINISTRATIVO SE-CD-CI-200-2025 (FONDECUN 25-010) SUSCRITO ENTRE EL DEPARTAMENTO DE CUNDINAMARCA  SECRETARÍA DE EDUCACIÓN Y EL FONDO DE DESARROLLO DE PROYECTOS DE CUNDINAMARCA  FONDECÚN</t>
  </si>
  <si>
    <t>JAIMER MAQUINAS DE COSER LTDA</t>
  </si>
  <si>
    <t>COMPRA VENTA DE MAQUINARIA, EQUIPOS Y ELEMENTOS PARA EL SALON DE CONFECCIÓN EN EL CENTRO PENITENCIARIO DE GIRARDOT EN EL MARCO DEL CONTRATO INTERADMINISTRATIVO NO. SGO-CDCTI-418-2024 CELEBRADO ENTRE DEPARTAMENTO DE CUNDINAMARCA  SECRETARIA DE GOBIERNO Y EL FONDO DE DESARROLLO DE PROYECTOS DE CUNDINAMARCA (FONDECÚN).</t>
  </si>
  <si>
    <t>PEREZ CABRA GINA PAOLA</t>
  </si>
  <si>
    <t>PRESTAR SERVICIOS PROFESIONALES EN EL PROGRAMA DE EDUCACION INCLUSIVA LA ESCUELA ES PARA TODOS EN EL MARCO DEL CONTRATO INTERADMINISTRATIVO SE-CD-CI-200-2025 (FONDECUN 25-010) SUSCRITO ENTRE EL DEPARTAMENTO DE CUNDINAMARCA  SECRETARÍA DE EDUCACIÓN Y EL FONDO DE DESARROLLO DE PROYECTOS DE CUNDINAMARCA  FONDECÚN</t>
  </si>
  <si>
    <t>NUÑEZ JIMENEZ JOHANA KATERINE</t>
  </si>
  <si>
    <t>RODRIGUEZ CIFUENTES PAULA ALEJANDRA</t>
  </si>
  <si>
    <t>SANCHEZ OTALORA PAULA ANDREA</t>
  </si>
  <si>
    <t>PRESTACIÓN DE SERVICIOS PROFESIONALES COMO SUPERVISOR DE PROYECTO EN EL MARCO DE LA EJECUCIÓN DEL CONTRATO INTERADMINISTRATIVO No. ACODER-CDCTI-109-2025 (FONDECÚN 25-002), SUSCRITO ENTRE LA AGENCIA DE COMERCIALIZACIÓN Y DE COMPETITIVIDAD PARA EL DESARROLLO REGIONAL - ACODER Y EL FONDO DE DESARROLLO DE PROYECTOS DE CUNDINAMARCA  FONDECÚN.</t>
  </si>
  <si>
    <t>PRÓRROGA No. 1 Y ADICIÓN No. 1 AL CONTRATO 2025-0236 PRESTACIÓN DE SERVICIOS PROFESIONALES COMO SUPERVISOR DE PROYECTO EN EL MARCO DE LA EJECUCIÓN DEL CONTRATO INTERADMINISTRATIVO No. ACODER-CDCTI_x0002_109-2025 (FONDECÚN 25-002), SUSCRITO ENTRE LA AGENCIA DE COMERCIALIZACIÓN Y DE COMPETITIVIDAD PARA EL DESARROLLO REGIONAL - ACODER Y EL FONDO DE DESARROLLO DE PROYECTOS DE CUNDINAMARCA  FONDECÚN.</t>
  </si>
  <si>
    <t>261 - 25-001 MUNICIPIO DE FUNZA CI -CD-005-2025</t>
  </si>
  <si>
    <t>GARCIA MURCIA CARLOS ANDRES</t>
  </si>
  <si>
    <t>PRESTACIÓN DE SERVICIOS PROFESIONALES COMO LIDER TÉCNICO EN EL MARCO DEL CONTRATO INTERADMINISTRATIVO No. CD-005-2025(FONDECÚN25-001) SUSCRITO ENTRE EL MUNICIPIO DE FUNZA Y EL FONDO DE DESARROLLO DE PROYECTOS DE CUNDINAMARCA  FONDECÚN.</t>
  </si>
  <si>
    <t>RODRIGUEZ RODRIGUEZ JORGE ANDRES</t>
  </si>
  <si>
    <t>CUELLAR QUESADA NIDIA AMPARO</t>
  </si>
  <si>
    <t>ROMERO HERNANDEZ JOSE RONALDO</t>
  </si>
  <si>
    <t>RUBIANO MANCERA CLARA LUCIA</t>
  </si>
  <si>
    <t>SOLANO LOPEZ SINDY PAOLA</t>
  </si>
  <si>
    <t>VALENCIA RUEDA WUNDY JOHANNA</t>
  </si>
  <si>
    <t>PRESTAR SERVICIOS PROFESIONALES COMO APOYO AL SEGUIMIENTO DEL PROGRAMA DE EDUCACION INCLUSIVA LA ESCUELA ES PARA TODOS EN EL MARCO DEL CONTRATO INTERADMINISTRATIVO SE-CD-CI-200-2025 (FONDECUN 25-010) SUSCRITO ENTRE EL DEPARTAMENTO DE CUNDINAMARCA  SECRETARÍA DE EDUCACIÓN Y EL FONDO DE DESARROLLO DE PROYECTOS DE CUNDINAMARCA  FONDECÚN.</t>
  </si>
  <si>
    <t>ADICIÓN No. 1 PRÓRROGA No. 1 AL CONTRATO No.2025-0244 CUYO OBJETO ES: PRESTACIÓN DE SERVICIOS PROFESIONALES PARA LA GERENCIA INTEGRAL Y/O SUPERVISIÓN DE CONTRATOS INTERADMINISTRATIVOS SUSCRITOS POR EL FONDO DE DESARROLLO DE PROYECTOS DE CUNDINAMARCA  FONDECÚN.</t>
  </si>
  <si>
    <t xml:space="preserve">CAJAMARCA FORERO LUNA </t>
  </si>
  <si>
    <t>ADICIÓN N°1 Y PRORROGA N° 1 CTO 2025-0245 PRESTAR SERVICIOS PROFESIONALES EN EL PROGRAMA DE EDUCACION INCLUSIVA LA ESCUELA ES PARA TODOS EN EL MARCO DEL CONTRATO INTERADMINISTRATIVO SE-CD-CI-200-2025 (FONDECUN 25-010) SUSCRITO ENTRE EL DEPARTAMENTO DE CUNDINAMARCASECRETARÍA DE EDUCACIÓN Y EL FONDO DE DESARROLLO DE PROYECTOS DE CUNDINAMARCA  FONDECÚN.</t>
  </si>
  <si>
    <t>MUNEVAR FARIAS OLGA JULIETH</t>
  </si>
  <si>
    <t>RUBIANO VENEGAS MARIA DEL PILAR</t>
  </si>
  <si>
    <t>ADICIÓN N°1 Y PRORROGA N° 1 CTO 2025-0247 PRESTAR SERVICIOS PROFESIONALES EN EL PROGRAMA DE EDUCACION INCLUSIVA LA ESCUELA ES PARA TODOS EN EL MARCO DEL CONTRATO INTERADMINISTRATIVO SE-CD-CI-200-2025 (FONDECUN25-010) SUSCRITO ENTRE EL DEPARTAMENTO DE CUNDINAMARCASECRETARÍA DE EDUCACIÓN Y EL FONDO DE DESARROLLO DE PROYECTOS DE CUNDINAMARCA  FONDECÚN.</t>
  </si>
  <si>
    <t>FLOREZ AZUERO CRISTIAN CAMILO</t>
  </si>
  <si>
    <t>PRORROGA No. 1 Y ADICION No. 1 AL CONTRATO No. 2025-0250, CUYO OBJETO ES PRESTACIÓN DE SERVICIOS PROFESIONALES COMO SUPERVISOR DE CONTRATOS QUE SE DERIVEN DE LA EJECUCIÓN DE LOS CONTRATOS INTERADMINISTRATIVOS SUSCRITOS ENTRE LA UNIDAD DE SERVICIOS A PENITENCIARIOS Y CARCELARIOS - USPEC Y EL FONDO DE DESARROLLO DE PROYECTOS DE CUNDINAMARCA - FONDECUN.</t>
  </si>
  <si>
    <t>253 - 24-050 ICCU 762 DE 2024</t>
  </si>
  <si>
    <t>PRESTACIÓN DE SERVICIOS LOGÍSTICOS PARA EL DESARROLLO DE LAS ACTIVIDADES, EVENTOS PROTOCOLARIOS Y/O  REUNIONES QUE SE REALICEN EN CUMPLIMIENTO DE LOS PROGRAMAS Y PROYECTOS DEL PLAN DE DESARROLLO: EN EL MARCO DEL CONTRATO INTERADMINISTRATIVO ICCU762 DE 2024 SUSCRITO ENTRE ELI NSTITUTO DE INFRAESTRUCTURA Y CONCESIONES DE CUNDINAMARCA-ICCU Y EL FONDO DE DESARROLLO DE PROYECTOS DE CUNDINAMARCA- FONDECÚN</t>
  </si>
  <si>
    <t>ALVAREZ AGUILERA AMILKAR DE JESUS</t>
  </si>
  <si>
    <t>PRESTACIÓN DE SERVICIOS PROFESIONALES PARA EL ACOMPAÑAMIENTO Y SEGUIMIENTO DE LA GESTION ALIMENTARIA EN TERRITORIO EN EL MARCO DE LA EJECUCIÓN DEL CONTRATO INTERADMINISTRATIVO No. 1529 de 2025 (FONDECÚN 25-009), SUSCRITO ENTRE EL MUNICIPIO DE SOACHA CUNDINAMARCA Y EL FONDO DE DESARROLLO DE PROYECTOS DE CUNDINAMARCA  FONDECÚN</t>
  </si>
  <si>
    <t>PRORROGA No. 1 Y ADICIÓN No. 1 AL CONTRATO No. 2025-0252 CUYO OBJETO ES PRESTACIÓN DE SERVICIOS PROFESIONALES PARA EL ACOMPAÑAMINETO Y SEGUIMIENTO DE LA GESTION ALIMENTARIA EN TERRITORIO EN EL MARCO DE LA EJECUCIÓN DEL CONTRATO INTERADMINISTRATIVO No. 1529 de 2025 (FONDECÚN 25-009), SUSCRITO ENTRE EL MUNICIPIO DE SOACHA CUNDINAMARCA Y EL FONDO DE DESARROLLO DE PROYECTOS DE CUNDINAMARCA  FONDECÚN</t>
  </si>
  <si>
    <t>CUESTA CANTOR FABIAN ANDRES</t>
  </si>
  <si>
    <t>PRESTACIÓN DE SERVICIOS PROFESIONALES COMO COORDINADOR DE PROYECTO EN EL MARCO DE LA EJECUCIÓN DEL CONTRATO INTERADMINISTRATIVO No. 1529 de 2025 (FONDECÚN 25-009), SUSCRITO ENTRE EL MUNICIPIO DE SOACHA CUNDINAMARCA Y EL FONDO DE DESARROLLO DE PROYECTOS DE CUNDINAMARCA  FONDECÚN</t>
  </si>
  <si>
    <t>VELASQUEZ MARROQUIN NATALIA ANDREA</t>
  </si>
  <si>
    <t>CESIÓN DEL CONTRATO 2025-0253 - PRESTACIÓN DE SERVICIOS PROFESIONALES COMO COORDINADOR DE PROYECTO EN EL MARCO DE LA EJECUCIÓN DEL CONTRATO INTERADMINISTRATIVO No. 1529 de 2025 (FONDECÚN 25-009), SUSCRITO ENTRE EL MUNICIPIO DE SOACHA CUNDINAMARCA Y EL FONDO DE DESARROLLO DE PROYECTOS DE CUNDINAMARCA  FONDECÚN</t>
  </si>
  <si>
    <t>PRORROGA No. 1 Y ADICIÓN No. 1 AL CONTRATO No. 2025-0253 CUYO OBJETO ES PRESTACIÓN DE SERVICIOS PROFESIONALES COMO COORDINADOR DE PROYECTO EN EL MARCO DE LA EJECUCIÓN DEL CONTRATO INTERADMINISTRATIVO No. 1529 de 2025 (FONDECÚN 25-009), SUSCRITO ENTRE EL MUNICIPIO DE SOACHA CUNDINAMARCA Y EL FONDO DE DESARROLLO DE PROYECTOS DE CUNDINAMARCA  FONDECÚN</t>
  </si>
  <si>
    <t>CHAVARRO CLEVES MARIA NOHEMI</t>
  </si>
  <si>
    <t>PRORROGA No. 1 Y ADICION No. 1 AL CONTRATO No. 2025-0254, CUYO OBJETO ES PRESTACIÓN DE SERVICIOS DE APOYO A LA GESTION PARA LAS ACTIVIDADES ADMINISTRATIVAS, FINANCIERAS Y OPERATIVAS QUE REQUIERAN LOS CONTRATOS INTERADMINISTRATIVOS Y LOS QUE SE DERIVEN, SUSCRITOS ENTRE LA UNIDAD DE SERVICIOS PENINTENCIARIOS Y CARCELARIOS - USPEC Y EL FONDO DE DESARROLLO DE PROYECTOS DE CUNDINAMARCA  FONDECUN.</t>
  </si>
  <si>
    <t>DIAZ GARZON FELIPE ANDRES</t>
  </si>
  <si>
    <t>PRESTACIÓN DE SERVICIOS PARA EL APOYO TECNICO, ADMINISTRATIVO Y FINANCIERO EN EL MARCO DE LA EJECUCIÓN DEL CONTRATO INTERADMINISTRATIVO No. 1529 (FONDECÚN 25-009), SUSCRITO ENTRE EL MUNICIPIO DE SOACHA CUNDINAMARCA Y EL FONDO DE DESARROLLO DE PROYECTOS DE CUNDINAMARCA  FONDECÚN.</t>
  </si>
  <si>
    <t>PRORROGA No. 1 Y ADICIÓN No. 1 AL CONTRATO No. 2025-0255 CUYO OBJETO ES PRESTACIÓN DE SERVICIOS PARA EL APOYO TECNICO, ADMINISTRATIVO Y FINANCIERO EN EL MARCO DE LA EJECUCIÓN DEL CONTRATO INTERADMINISTRATIVO No. 1529 DE 2025 (FONDECÚN 25-009), SUSCRITO ENTRE EL MUNICIPIO DE SOACHA CUNDINAMARCA Y EL FONDO DE DESARROLLO DE PROYECTOS DE CUNDINAMARCA  FONDECÚN.</t>
  </si>
  <si>
    <t>GRUPO LABORAL OCUPACIONAL S.A.S.</t>
  </si>
  <si>
    <t>PRESTAR LOS SERVICIOS DE EXÁMENES MÉDICOS DE INGRESO, PERIÓDICOS Y DE RETIRO PARA LOS FUNCIONARIOS DEL FONDO DE DESARROLLO DE PROYECTOS DE CUNDINAMARCA  FONDECÚN.</t>
  </si>
  <si>
    <t>RODRIGUEZ ORTIZ CAMILO ANDRES</t>
  </si>
  <si>
    <t>:PRESTACIÓN DE SERVICIOS PROFESIONALES COMO SUPERVISOR DEL PROYECTO EN EL MARCO DE LA EJECUCIÓN DEL CONTRATO INTERADMINISTRATIVO Nº ACIDC-CI-513-2024 (FONDECÚN 24-037) Y SUS DERIVADOS SUSCRITO ENTRE AGENCIA DE COMERCIALIZACIÓN Y DE COMPETIVIDAD PARA EL DESAROLLO REGIONAL-ACODER Y EL FONDO DE DESARROLLO DE PROYECTOS DE CUNDINAMARCA  FONDECUN.</t>
  </si>
  <si>
    <t>CONTRATAR LA PRESTACIÓN DE SERVICIO DE HOSTING PARA EL PORTAL WEB FONDO DE DESARROLLO DE PROYECTOS DE CUNDINAMARCA</t>
  </si>
  <si>
    <t>MODIFICACIÓN N°1,  ADICIÓN N°1  Y PRÓRROGA N°1 AL CONTRATO DE PRESTACIÓN DE SERVICIOS NÚMERO 2025-0259 CUYO OBJETO ES: PRESTACIÓN DE SERVICIOS PROFESIONALES PARA LA GERENCIA INTEGRAL Y/O SUPERVISIÓN DE CONTRATOS INTERADMINISTRATIVOS SUSCRITOS POR EL FONDO DE DESARROLLO DE PROYECTOS DE CUNDINAMARCA  FONDECÚN</t>
  </si>
  <si>
    <t>ADECUACIÓN CIVIL, ELÉCTRICA, DE RED DE VOZ Y DATOS EN EL ÁREA DE PARTICIPACIÓN CIUDADANA DEL PISO 18 Y SUMINISTRO DE UPS EN LA SEDE DE LA GERENCIA DEPARTAMENTAL COLEGIADA DE BOLÍVAR DE ACUERDO AL CONTRATO INTERADMINISTRATIVO 1075 (FONDECÚN 22-037) CELEBRADO ENTRE LA CONTRALORIA GENERAL DE LA REPÚBLICA Y EL FONDO DE PROYECTOS DE CUNDINAMARCA - FONDECUN.</t>
  </si>
  <si>
    <t>MANTENIMIENTO PREVENTIVO INTEGRAL PARA EL SISTEMA DE AIRE ACONDICIONADO Y VENTILACIÓN MECÁNICA PARA LA SEDE DE LA GERENCIA DEPARTAMENTAL COLEGIADA DE BOLIVAR DE ACUERDO AL CONTRATO INTERADMINISTRATIVO 1075 DE 2022 (FONDECÚN 22-037) CELEBRADO ENTRE LA CONTRALORIA GENERAL DE LA REPÚBLICA Y EL FONDO DE PROYECTOS DE CUNDINAMARCA - FONDECUN</t>
  </si>
  <si>
    <t>2.1.2.02.01.003-2.0.01_01-1.2.1.0.00</t>
  </si>
  <si>
    <t>GRUPO EDS AUTOGAS SAS</t>
  </si>
  <si>
    <t>ACUERDO MARCO CCE-326AMP-2022  SUMINISTRO DE COMBUSTIBLE PARA EL FUNCIONAMIENTO DEL VEHÍCULO OFICIAL A CARGO DEL FONDO DE DESARROLLO DE PROYECTOS DE CUNDINAMARCA-FONDECÚN</t>
  </si>
  <si>
    <t>MONTAÑA GARZON MARIA DEL ROSARIO</t>
  </si>
  <si>
    <t>PRESTACIÓN DE SERVICIOS PROFESIONALES COMO ABOGADO (A) DEL FONDO DE DESARROLLO DE PROYECTOS DE CUNDINAMARCA  FONDECÚN</t>
  </si>
  <si>
    <t xml:space="preserve">FERNANDEZ  ORJUELA  JOSE  LUIS </t>
  </si>
  <si>
    <t>PRESTACION DE SERVICIOS PROFESIONALES COMO GERENTE Y/O SUPERVISOR DEL PROYECTO EN EL MARCO DE LA EJECUCION DE LOS CONTRATOS INTERADMINISTRATIVOS N. ACIDC-CI-513-2024 (FONDECUN 24-037) Y ACODER-CDCTI-587-2024(FONDECUN 24-051), ASI COMO SUS DERIVADOS</t>
  </si>
  <si>
    <t>PRÓRROGA No. 01 Y ADICIÓN No. 01 AL CONTRATO DE PRESTACIÓN DE SERVICIOS PROFESIONALES No. 2025-0265 - PRESTACIÓN DE SERVICIOS PROFESIONALES COMO GERENTE Y/O SUPERVISOR DEL PROYECTO EN EL MARCO DE LA EJECUCIÓN DE LOS CONTRATO INTERADMINISTRATIVOS Nº ACIDC-CI-513-2024 (FONDECÚN 24-037) Y ACODER-CDCTI-587-2024 (FONDECÚN 24-051) Y SUS DERIVADOS</t>
  </si>
  <si>
    <t>PRÓRROGA No. 01 Y ADICIÓN No. 01 AL CONTRATO DE PRESTACIÓN DE SERVICIOS PROFESIONALES No. 2025-0265 - PRESTACIÓN DE SERVICIOS PROFESIONALES COMO GERENTE Y/O SUPERVISOR DEL PROYECTO EN EL MARCO DE LA EJECUCIÓN DE LOS CONTRATO INTERADMINISTRATIVOS Nº ACIDC-CI-513-2024 (FONDECÚN 24-037) Y ACODER-CDCTI-587- 2024 (FONDECÚN 24-051) Y SUS DERIVADOS</t>
  </si>
  <si>
    <t>MODIFICACIÓN N°1, ADICIÓN N°1 Y PRÓRROGA N°1 AL CONTRATO DE PRESTACIÓN DE SERVICIOS NÚMERO 2025-0266 CUYO OBJETO ES: PRESTACIÓN DE SERVICIOS PROFESIONALES PARA LA GERENCIA INTEGRAL Y/O SUPERVISIÓN DE CONTRATOS INTERADMINISTRATIVOS SUSCRITOS POR EL FONDO DE DESARROLLO DE PROYECTOS DE CUNDINAMARCA  FONDECÚN</t>
  </si>
  <si>
    <t>VALENCIA PARRA SERGIO ANDRES</t>
  </si>
  <si>
    <t>DUQUE YAGUE SERGIO ALEJANDRO</t>
  </si>
  <si>
    <t>PRESTACION DE SERVICIOS DE APOYO A LA GESTION EN EL MARCO DEL CONTRATO INTERADMINISTRATIVO No. ACODER CDCTI-587-2024 (FONDECUN 24-051) Y SUS DERIVADOS SUSCRITO ENTRE AGENCIA DE COMERCIALIZACION Y COMPETITIVIDAD PARA EL DESARROLLO REGIONAL ACODER Y EL FONDO DE DESARROLLO DE PROYECTOS DE CUNDINAMARCA - FONDECUN</t>
  </si>
  <si>
    <t>GAVIDIA LOZANO DIANA ESPERANZA</t>
  </si>
  <si>
    <t>PRESTACIÓN DE SERVICIOS PROFESIONALES COMO PSICÓLOGO PARA EL COMPONENTE DE DIAGNÓSTICO SOCIO ECONÓMICOEINSTITUCIONALENELMARCODELAEJECUCIÓNDELCONTRATOINTERADMINISTRATIVOSMCTI-225-2024 FONDECUN 24-042.</t>
  </si>
  <si>
    <t>SOLUCIONES INTEGRALES DE INFORMATICA WEB SAS</t>
  </si>
  <si>
    <t>PRESTAR EL SERVICIO PARA LA OPERACION Y EL SOPORTE BAJO LA MODALIDAD SAAS (SOFTWARE AS A SERVICE) EN LA NUBE, DE LOS MODULOS PARAMETRIZADOS PARA EL FONDO DE DESARROLLO DE PROYECTOS DE CUNDINAMARCA  FONDECUN.</t>
  </si>
  <si>
    <t>FORERO POVEDA SOFIA ANDREA</t>
  </si>
  <si>
    <t>PRESTACION DE SERVICIOS PROFESIONALES COMO COMUNICADOR SOCIAL DEL FONDO DE DESARROLLO DE PROYECTOS DE CUNDINAMARCA  FONDECUN</t>
  </si>
  <si>
    <t>GUTIERREZ HERNANDEZ LEYSMER SADID</t>
  </si>
  <si>
    <t>PRESTAR SERVICIOS PROFESIONALES COMO ABOGADO EN EL MARCO DEL CONTRATO INTERADMINISTRATIVO SE-CD-CI-200- 2025 (FONDECUN 25-010) SUSCRITO ENTRE EL DEPARTAMENTO DE CUNDINAMARCA  SECRETARÍA DE EDUCACIÓN Y EL FONDO DE DESARROLLO DE PROYECTOS DE CUNDINAMARCA  FONDECÚN.</t>
  </si>
  <si>
    <t>ROCHA AGUIRRE JANNETH DEL PILAR</t>
  </si>
  <si>
    <t>PRESTACIÓN DE SERVICIOS PROFESIONALES COMO SUPERVISOR DEL PROYECTO EN EL MARCO DE LA EJECUCIÓN DEL CONTRATO INTERADMINISTRATIVO No. SGCC-CD-CI-831-2025 (FONDECÚN25-007) Y SUS DERIVADOS SUSCRITO ENTRE SUSCRITO ENTRE EL DEPARTAMENTO DE CUNDINAMARCA  SECRETARÍA GENERAL Y DE CERCANÍA AL CIUDADANO Y EL FONDO DE DESARROLLO DE PROYECTOS DE CUNDINAMARCA - FONDECÚN</t>
  </si>
  <si>
    <t>PRESTACIÓN DE SERVICIOS DE APOYO A LA GESTIÓN PARA LA REALIZACIÓN DEL COMPONENTE DE DIAGNÓSTICO SOCIO ECONÓMICO E INSTITUCIONAL EN EL MARCO DE LA EJECUCIÓN DEL CONTRATO INTERADMINISTRATIVO SM  CTI-225-2024  FONDECÚN 24-042</t>
  </si>
  <si>
    <t>PRESTACIÓN DE SERVICIOS PROFESIONALES PARA LA REALIZACIÓN DE ACTIVIDADES COMUNICATIVAS, ADMINISTRATIVAS Y DE SEGUIMIENTO EN EL MARCO DE LA EJECUCIÓN DEL CONTRATO INTERADMINISTRATIVO SM  CTI-225-2024  FONDECÚN 24- 042</t>
  </si>
  <si>
    <t>ADICIÓN No.1 Y PROROGA. No. 1 AL CONTRATO No. 2025-0277 CUYO OBJETO ES PRESTACIÓN DE SERVICIOS PROFESIONALES PARA LA REALIZACIÓN DE ACTIVIDADES COMUNICATIVAS, ADMINISTRATIVAS Y DE SEGUIMIENTO EN EL MARCO DE LA EJECUCIÓN DEL CONTRATO INTERADMINISTRATIVO SM-CTI-225-2024- FONDECÚN 24-042</t>
  </si>
  <si>
    <t>LOZANO RUIZ JUAN CAMILO</t>
  </si>
  <si>
    <t>PRESTACIÓN DE SERVICIOS DE APOYO A LA GESTIÓN EN EL MARCO DEL CONTRATO INTERADMINISTRATIVO DCC.DGR.CTO INTER-040-2024 (FONDECUN 24-010), SUSCRITO ENTRE LA DEFENSA CIVIL COLOMBIANA Y EL FONDO DE DESARROLLO DE PROYECTOS DE CUNDINAMARCA- FONDECÚN</t>
  </si>
  <si>
    <t>ADQUIRIR EL SERVICIO DE LICENCIAMIENTO DE CORREOS ELECTRÓNICOS OFFICE 365 Y MICROSOFT TEAMS ENTERPRISE PARA FONDO DE DESARROLLO DE PROYECTOS DE CUNDINAMARCA  FONDECÚN.</t>
  </si>
  <si>
    <t>MENDEZ GUZMAN MAGDA ALEJANDRA</t>
  </si>
  <si>
    <t>PRESTACIÓN DE SERVICIOS PROFESIONALES COMO APOYO A LA SUPERVISIÓN DEL PROYECTO EN EL MARCO DE LA EJECUCIÓN DEL CONTRATO INTERADMINISTRATIVO No. ACIDC-CI-513-2024 (FONDECÚN 24-037) Y SUS DERIVADOS SUSCRITO ENTRE AGENCIA DE COMERCIALIZACIÓN E INNOVACIÓN PARA EL DESARROLLO DE CUNDINAMARCA Y EL FONDO DE DESARROLLO DE PROYECTOS DE CUNDINAMARCA  FONDECUN</t>
  </si>
  <si>
    <t>SUMINISTRO DE ELEMENTOS DE PEDAGOGÍA, CONTROL Y VIGILANCIA Y SEGURIDAD VIAL, PARA EL DESARROLLO DE LAS SENSIBILIZACIÓNES PROGRAMADAS EN LAS CARRETERAS DEL DEPARTAMENTO DE CUNDINAMARCA., EN EL MARCO DEL CONTRATO INTERADMINISTRATIVO NO. STM-CDCVI-271-2024 (FONDECÚN 24- 036) SUSCRITO ENTRE EL DEPARTAMENTO DE CUNDINAMARCA SECRETARÍA DE TRANSPORTE Y MOVILIDAD Y EL FONDO DE DESARROLLO DEDE PROYECTOS DE CUNDINAMARCAFONDECUN</t>
  </si>
  <si>
    <t>ASOCIACION DE PRODUCTORES AVICOLAS DE CHOACHÍ</t>
  </si>
  <si>
    <t>SUMINISTRO AL FONDO DE DESARROLLO DE PROYECTOS DE CUNDINAMARCA FONDECÚN DE PRODUCTOS ALIMENTICIOS Y/O ABARROTES DE ORIGEN CUNDINAMARQUÉS EN LA ESTRATEGIA COMPRAMOS TU COSECHA EN EL MARCO DEL CONTRATO INTERADMINISTRATIVO ACIDC-CI-513-2024 (FONDECÚN 24-037) SUSCRITO ENTRE LA AGENCIA DE COMERCIALIZACIÓN Y COMPETITIVIDAD PARA EL DESARROLLO REGIONAL- ACODER Y EL FONDO DE DESARROLLO DE PROYECTOS DE CUNDINAMARCA- FONDECUN.</t>
  </si>
  <si>
    <t>ASOCIACION DE PRODUCTORES Y AGRICULTORES DEL ORIENTE DE CUNDINAMARCA</t>
  </si>
  <si>
    <t>GOMEZ CASTRO CRISTIAN YESID</t>
  </si>
  <si>
    <t>VILLADA MOLANO CESAR AUGUSTO</t>
  </si>
  <si>
    <t>PRESTACIÓN DE SERVICIOS PROFESIONALES COMO COORDINADOR GENERAL DE PROYECTOS EN LAEJECUCIÓN DEL CONTRATO INTERADMINISTRATIVO NºACODER-CDCTI-587-2024(FONDECÚN24-051)Y SUS DERIVADOS SUSCRITO ENTRE AGENCIADECOMERCIALIZACIÓN Y EL FONDODE DESARROLLODEPROYECTOS DE CUNDINAMARCA  FONDECUN</t>
  </si>
  <si>
    <t>PRESTACIÓN DE SERVICIOS PROFESIONALES COMO COORDINADOR GENERAL DE PROYECTOS EN LA EJECUCIÓN DEL CONTRATO INTERADMINISTRATIVO N° ACODER-CDCTI-587-2024 (FONDECÚN 24-051) Y SUS DERIVADOS SUSCRITO ENTRE LA AGENCIA DE COMERCIALIZACIÓN Y COMPETITIVIDAD PARA EL DESARROLLO REGIONAL  ACODER Y EL FONDO DE DESARROLLO DE PROYECTOS DE CUNDINAMARCA  FONDECÚN.</t>
  </si>
  <si>
    <t>PRESTACIÓN DE SERVICIOS PROFESIONALES COMO TRABAJADOR SOCIAL PARA EL COMPONENTE DE DIAGNÓSTICO SOCIO ECONÓMICO E INSTITUCIONAL EN EL MARCO DE LA EJECUCIÓN DEL CONTRATO INTERADMINISTRATIVO SM  CTI-225-2024  FONDECÚN 24-042.</t>
  </si>
  <si>
    <t>PRESTACIÓN DE SERVICIOS PROFESIONALES PARA LIDERAR LAS ACTIVIDADES REQUERIDAS DEL COMPONENTE DE DIAGNÓSTICO SOCIO ECONÓMICO E INSTITUCIONAL EN EL MARCO DE LA EJECUCIÓN DEL CONTRATO INTERADMINISTRATIVO SM  CTI-225-2024  FONDECÚN 24-042.</t>
  </si>
  <si>
    <t>PRESTACIÓN DE SERVICIOS PROFESIONALES COMO TRABAJADOR SOCIAL PARA EL COMPONENTE DE DIAGNÓSTICO SOCIO ECONÓMICO E INSTITUCIONAL EN EL MARCO DE LA EJECUCIÓN DEL CONTRATO INTERADMINISTRATIVO SM  CTI-225-2024  FONDECÚN 24-042</t>
  </si>
  <si>
    <t>MANTENIMIENTO PREVENTIVO INTEGRAL PARA EL SISTEMA DE AIRE ACONDICIONADO Y VENTILACIÓN MECÁNICA PARA LA SEDE DE LA GERENCIA DEPARTAMENTAL COLEGIADA DE NORTE DE SANTANDER DE ACUERDO AL CONTRATO INTERADMINISTRATIVO 1075 DE 2022 (FONDECÚN22-037) CELEBRADO ENTRE LA CONTRALORIA GENERAL DE LA REPÚBLICA Y EL FONDO DE PROYECTOS DE CUNDINAMARCA - FONDECUN</t>
  </si>
  <si>
    <t>ROJAS CAMACHO BERNARDO ALBEIRO</t>
  </si>
  <si>
    <t>PRESTACIÓN DE SERVICIOS DE APOYO A LA GESTIÓN ADMINISTRATIVA EN EL MARCO DEL CONTRATO INTERADMINISTRATIVO N° ACIDC-CI-513-2024 (FONDECUN 24-037),Y SUS DERIVADOS. SUSCRITO ENTRE AGENCIA DE COMERCIALIZACIÓN E INNOVACIÓN PARA EL DESARROLLO DE CUNDINAMARCA Y EL FONDO DE DESARROLLO DE PROYECTOS DE CUNDINAMARCA FONDECUN</t>
  </si>
  <si>
    <t>GONZALEZ RODERO YADIRA FABIOLA</t>
  </si>
  <si>
    <t>PRESTAR SERVICIOS PROFESIONALES COMO APOYO ADMINISTRATIVO EN EL MARCO DEL CONTRATO INTERADMINISTRATIVO SE-CD-CI-200-2025 (FONDECUN 25-010) SUSCRITO ENTRE EL DEPARTAMENTO DE CUNDINAMARCA  SECRETARÍA DE EDUCACIÓN Y EL FONDO DE DESARROLLO DE PROYECTOS DE CUNDINAMARCA  FONDECÚN.</t>
  </si>
  <si>
    <t>CASTRO CUCALON CHIRLES CATHERINE</t>
  </si>
  <si>
    <t>PRESTACIÓN DE SERVICIOS DE APOYO A LA GESTIÓN EN EL MARCO DEL CONTRATO INTERADMINISTRATIVO N° ACIDC-CI-513-2024 (FONDECUN 24-037),Y SUS DERIVADOS. SUSCRITO ENTRE AGENCIA DE COMERCIALIZACIÓN E INNOVACIÓN PARA EL DESARROLLO DE CUNDINAMARCA Y EL FONDO DE DESARROLLO DE PROYECTOS DE CUNDINAMARCA FONDECUN.</t>
  </si>
  <si>
    <t>YATE AGUDELO KELLY JOHANA</t>
  </si>
  <si>
    <t>PRESTAR SERVICIOS DE APOYO A LA GESTION EN EL PROGRAMA DE EDUCACION INCLUSIVA LA ESCUELA ES PARA TODOS EN EL MARCO DEL CONTRATO INTERADMINISTRATIVO SE-CD-CI-200-2025 (FONDECUN 25-010) SUSCRITO ENTRE EL DEPARTAMENTO DE CUNDINAMARCA  SECRETARÍA DE EDUCACIÓN Y EL FONDO DE DESARROLLO DE PROYECTOS DE CUNDINAMARCA  FONDECÚN.</t>
  </si>
  <si>
    <t>TORRES RENGIFO YIVI YECENIA</t>
  </si>
  <si>
    <t>252 - 24-049 SPIT CDCTI 098-2024</t>
  </si>
  <si>
    <t>UNION TEMPORAL ORDENAMIENTO CUNDINAMARCA</t>
  </si>
  <si>
    <t>LLEVAR A CABO LA REVISIÓN Y ACTUALIZACIÓN DEL LOS PLANES DE ORDENAMIENTO TERRITORIAL DE LOS MUNICIPIOS DE NIMAIMA Y PUERTO SALGAR DEL DEPARTAMENTO DE CUNDINAMARCA, EN EL MARCO DEL CONTRATO INTERADMINISTRATIVO No. SPIT-CDCTI-098-2024 (FONDECUN 24-049).</t>
  </si>
  <si>
    <t>PRESTACIÓN DE SERVICIOS DE APOYO A LA GESTIÓN ADMINISTRATIVA Y JURÍDICA EN EL MARCO DE LA EJECUCIÓN DEL CONTRATO INTERADMINISTRATIVO SM  CTI-225-2024  FONDECÚN 24-042.</t>
  </si>
  <si>
    <t>PRESTACIÓN DE SERVICIOS DE APOYO A LA GESTIÓN DOCUMENTAL EN EL MARCO DE LA EJECUCIÓN DEL CONTRATO INTERADMINISTRATIVO SM  CTI-225-2024  FONDECÚN 24-042.</t>
  </si>
  <si>
    <t>ADICIÓN NO. 1 Y PROROGA. 1 AL CONTRATO No. 2025-0297 CUYO OBJETO ES PRESTACIÓN DE SERVICIOS DE APOYO A LA GESTIÓN DOCUMENTAL EN EL MARCO DE LA EJECUCIÓN DEL CONTRATO INTERADMINISTRATIVO SM  CTI-225-2024  FONDECUN 24-042.</t>
  </si>
  <si>
    <t>SIERRA CAMPOS DAVID FERNANDO</t>
  </si>
  <si>
    <t>PRESTACIÓN DE SERVICIOS PROFESIONALES COMO ABOGADO EN EL MARCO DEL CONTRATO INTERADMINISTRATIVO NO.DCC.DGR.CTOINTER-040-2024(FONDECUN 24-010), SUSCRITO ENTRE DEFENSA CIVIL COLOMBIANA - Y EL FONDO DE DESARROLLO DE PROYECTOS DE CUNDINAMARCA- FONDECUN</t>
  </si>
  <si>
    <t>PRESTACIÓN DE SERVICIOS PROFESIONALES COMO ABOGADO EN EL MARCO DEL CONTRATO INTERADMINISTRATIVO NO.DCC.DGR.CTOINTER-040-2024(FONDECUN 24-010), SUSCRITO ENTRE DEFENSA CIVIL COLOMBIANA - Y EL FONDO DE DESARROLLO DE PROYECTOS DE CUNDINAMARCA- FONDECUN.</t>
  </si>
  <si>
    <t>PRESTACIÓN DE SERVICIOS PROFESIONALES COMO SUPERVISOR EN EL MARCO DEL CONTRATO INTERADMINISTRATIVO DCC.DGR.CTO-INTER-040-2024 (FONDECUN 24-010), SUSCRITO ENTRE LA DEFENSA CIVIL COLOMBIANA Y EL FONDO DE DESARROLLO DE PROYECTOS DE CUNDINAMARCA - FONDECUN</t>
  </si>
  <si>
    <t>PRESTACIÓN DE SERVICIOS LOGÍSTICOS PARA LA ADQUISICION Y ENTREGA DE ELEMENTOS (Mecanismos Generadores de Ingresos presentados en virtud de la Convocatoria No. 001-2024 ) EN EL MARCO DE LA ESTRATEGIA DE AUTONOMÍA ECONÓMICA DE LAS MUJERES DE CUNDINAMARCA  COMPONENTE ICPES, EN DESARROLLO DEL CONTRATO INTERADMINISTRATIVO No. SECRETARIA DE LA MUJER SM-CTI-225-2024 - FONDECUN (24-042)</t>
  </si>
  <si>
    <t>PROYECTOS Y CONSTRUCCIONES A Y L SAS</t>
  </si>
  <si>
    <t>REALIZAR EL MANTENIMIENTO PREVENTIVO, CORRECTIVO, MEJORAS, REPARACIONES Y ADECUACIONES LOCATIVAS DE LAS CASAS SOCIALES DE LA MUJER O ESPACIOS ASIGNADOS PARA LAS MUJERES EN DIFERENTES MUNICIPIOS DEL DEPARTAMENTO DE CUNDINAMARCA, BAJO LA MODALIDAD DE MONTO AGOTABLE A PRECIOS UNITARIOS FIJOS, EN EL DESARROLLO DEL CONTRATO INTERADMINISTRATIVO No. SECRETARIA DE LA MUJER SM-CTI-225-2024 -FONDECUN (24-042)</t>
  </si>
  <si>
    <t>BOLIVAR ROJAS BRAYAN MAURICIO</t>
  </si>
  <si>
    <t>PRESTACIÓN DE SERVICIOS DE APOYO ADMINISTRATIVO EN EL MARCO DEL CONTRATO INTERADMINISTRATIVO SS-CDCTI1380-2024 (FONDECÚN 24-045) SUSCRITO ENTRE EL DEPARTAMENTO DE CUNDINAMARCA - SECRETARÍA DE SALUD Y EL FONDO DE DESARROLLO DE PROYECTOS DE CUNDINAMARCA  FONDECÚN</t>
  </si>
  <si>
    <t>PRESTACIÓN DE SERVICIOS DE APOYO A LA GESTIÓN OPERATIVA Y DOCUMENTAL EN EL MARCO DE LA EJECUCIÓN DEL CONTRATO INTERADMINISTRATIVO SM  CTI-225-2024  FONDECÚN 24-042.</t>
  </si>
  <si>
    <t>ADICIÓN NO. 1 Y PROROGA. 1 AL CONTRATO No. 2025-0303 CUYO OBJETO ES PRESTACIÓN DE SERVICIOS DE APOYO A LA GESTIÓN OPERATIVA Y DOCUMENTAL EN EL MARCO DE LA EJECUCIÓN DEL CONTRATO INTERADMINISTRATIVO SM  CTI 225-2024  FONDECUN 24-04</t>
  </si>
  <si>
    <t>PRESTACIÓN DE SERVICIOS PROFESIONALES COMO PSICÓLOGO PARA EL COMPONENTE DE DIAGNÓSTICO SOCIO ECONÓMICO E INSTITUCIONAL EN EL MARCO DE LA EJECUCIÓN DEL CONTRATO INTERADMINISTRATIVO SM  CTI-225-2024  FONDECÚN 24-042.</t>
  </si>
  <si>
    <t>RUIZ MALAVER JULIAN DAVID</t>
  </si>
  <si>
    <t>PRESTACIÓN DE SERVICIOS DE APOYO LOGISTICO EN EL MARCO DEL CONTRATO INTERADMINISTRATIVO N° ACIDC-CI_x0002_513-2024 (FONDECUN 24-037),Y SUS DERIVADOS. SUSCRITO ENTRE AGENCIA DE COMERCIALIZACIÓN E INNOVACIÓN PARA EL DESARROLLO DE CUNDINAMARCA Y EL FONDO DE DESARROLLO DE PROYECTOS DE CUNDINAMARCA FONDECUN.</t>
  </si>
  <si>
    <t>CALVO SALINAS YEISON ARLEY</t>
  </si>
  <si>
    <t>ESCOBAR TORRALVO JHON ANDERSON</t>
  </si>
  <si>
    <t>MOYA NAVAS CLAUDIA LILIAN</t>
  </si>
  <si>
    <t>PRESTACIÓN DE SERVICIOS PROFESIONALES EN EL MARCO DEL CONTRATO INTERADMINISTRATIVO SS-CDCTI-1380-2024 (FONDECÚN 24-045) SUSCRITO ENTRE EL DEPARTAMENTO DE CUNDINAMARCA-SECRETARÍA DE SALUD Y EL FONDO DE DESARROLLO DE PROYECTOS DE CUNDINAMARCA  FONDECÚN</t>
  </si>
  <si>
    <t>PRESTACIÓN DE SERVICIOS PROFESIONALES PARA APOYAR LA SUPERVISIÓN DE CONTRATOS DERIVADOS Y ACTIVIDADES ADMINISTRATIVAS Y DE SEGUIMIENTO, EN EL MARCO DE LA EJECUCION DEL CONTRATO INTERADMINISTRATIVO SM-CTI-225-2024 FONDECUN 24-042</t>
  </si>
  <si>
    <t>ADICIÓN NO.1 Y PROROGA. NO.1 AL CONTRATO No. 2025-0309 CUYO OBJETO ES PRESTACIÓN DE SERVICIOS PROFESIONALES PARA APOYAR LA SUPERVISIÓN DE CONTRATOS DERIVADOS Y ACTIVIDADES ADMINISTRATIVAS Y DE SEGUIMIENTO EN EL MARCO DE LA EJECUCIÓN DEL CONTRATO INTERADMINISTRATIVO SM-CTI-225-2024- FONDECÚN 24-042</t>
  </si>
  <si>
    <t>ASOCIACION GANADERA Y AGROINDUSTRIAL DE LA VEREDA APOSENTOS LA LAJA</t>
  </si>
  <si>
    <t>ASOCIACION DE PRODUCTORES DE LECHE Y CARNE DEL SUMAPAZ ASOMUISCA</t>
  </si>
  <si>
    <t xml:space="preserve">271 - 25-011 CSC  NO. 25-056 </t>
  </si>
  <si>
    <t>CORREALES ORTIZ SANDRA  MILENA</t>
  </si>
  <si>
    <t>PRESTACIÓN DE SERVICIOS PROFESIONALES COMO COORDINADOR DE PROYECTO EN EL MARCO DE LA EJECUCIÓN DEL CONTRATO INTERADMINISTRATIVO No. 25-056 (FONDECÚN 25-011), SUSCRITO ENTRE LA CORPORACION SOCIAL DE CUNDINAMARCA Y EL FONDO DE DESARROLLO DE PROYECTOS DE CUNDINAMARCA  FONDECÚN.</t>
  </si>
  <si>
    <t>MODIFICACION N°1, ADICION N°1 Y PRORROGA N°1 AL CONTRATO DE PRESTACIÓN DE SERVICIOS PROFESIONALES N°2025- 0312 CUYO OBJETO ES PRESTACIÓN DE SERVICIOS PROFESIONALES COMO COORDINADOR DE PROYECTO EN EL MARCO DE LA EJECUCIÓN DEL CONTRATO INTERADMINISTRATIVO No. 25-056 (FONDECÚN 25-011), SUSCRITO ENTRE LA CORPORACION SOCIAL DE CUNDINAMARCA Y EL FONDO DE DESARROLLO DE PROYECTOS DE CUNDINAMARCA  FONDECÚN.</t>
  </si>
  <si>
    <t>QUENGUAN ORTIZ HENRY SANTIAGO</t>
  </si>
  <si>
    <t>AGUIRRE NEIRA ADRIANA PAHOLA</t>
  </si>
  <si>
    <t>PRESTACIÓN DE SERVICIOS PROFESIONALES COMO COORDINADOR DE CAMPO EN EL MARCO DEL CONTRATO INTERADMINISTRATIVO No. ACODER-CDCTI-587-2024 (FONDECÚN 24-051) Y SUS DERIVADOS SUSCRITO ENTRE LA AGENCIA DE COMERCIALIZACIÓN Y COMPETITIVIDAD PARA EL DESARROLLO REGIONAL- ACODER Y EL FONDO DE DESARROLLO DE PROYECTOS DE CUNDINAMARCA  FONDECÚN</t>
  </si>
  <si>
    <t>MENESES RIAÑO FABIAN ENRIQUE</t>
  </si>
  <si>
    <t>PRESTACIÓN DE SERVICIOS PROFESIONALES EN ÁREAS RELACIONADAS CON LAS CIENCIAS AGRARIAS, AMBIENTALAES, AGROPECUARIAS Y/O AFINES, EN EL MARCO DEL CONTRATO INTERADMINISTRATIVO No. ACODER-CDCTI-587- 2024 (FONDECÚN 24-051) Y SUS DERIVADOS SUSCRITO ENTRE LA AGENCIA DE COMERCIALIZACIÓN Y COMPETITIVIDAD PARA EL DESARROLLO REGIONAL- ACODER Y EL FONDO DE DESARROLLO DE PROYECTOS DE CUNDINAMARCA  FONDECÚN</t>
  </si>
  <si>
    <t>MARTINEZ QUIROGA DIANA CAROLINA</t>
  </si>
  <si>
    <t>CADENA CABARCA JOHORDIN STBIEN</t>
  </si>
  <si>
    <t>PRESTACION DE SERVICIOS DE APOYO A LA GESTION EN EL MARCO DEL CONTRATO INTERADMINISTRATIVO No. ACODER CDCTI-587-2025 (FONDECUN 24-051) Y SUS DERIVADOS SUSCRITO ENTRE AGENCIA DE COMERCIALIZACION Y COMPETITIVIDAD PARA EL DESARROLLO REGIONAL  ACODER Y EL FONDO DE DESARROLLO DE CUNDINAMARCA Y EL FONDO DE DESARROLLO DE PROYECTOS DE CUNDINAMARCA - FONDECUN</t>
  </si>
  <si>
    <t>PRESTACIÓN DE SERVICIOS DE APOYO TÉCNICO PARA LA DIGITALIZACIÓN Y SUMINISTRO DE INSUMOS DE DISEÑOS GEOMÉTRICOS DE VÍAS Y CALLEJONES, ASÍ COMO PARA DISEÑO DE SEÑALIZACIÓN VIAL, EN EL MARCO DE LA EJECUCIÓN DEL CONTRATO INTERADMINISTRATIVO NO. CI202401411 FONDECÚN 24-054, SUSCRITO ENTRE EL MUNICIPIO DE FUNZA Y EL FONDO DE DESARROLLO DE PROYECTOS DE CUNDINAMARCA  FONDECÚN</t>
  </si>
  <si>
    <t>SALAZAR RINCON DIEGO ALEXANDER</t>
  </si>
  <si>
    <t>PRESTACION DE SERVICIOS PROFESIONALES COMO APOYO A LA SUPERVISION DE CONTRATOS EN PROCESOS DE LIQUIDACION SUSCRITOS POR EL FONDO DE DESARROLLO DE PROYECTOS DE CUNDINAMARCA</t>
  </si>
  <si>
    <t>273 - 25-013 SEC EDUCACION SE-CDCI-189-2025</t>
  </si>
  <si>
    <t>RAMIREZ MENDEZ ADRIANA GISETH</t>
  </si>
  <si>
    <t>PRESTAR SERVICIOS PROFESIONALES PARA LA GESTIÓN ADMINISTRATIVA EN LA IMPLEMENTACIÓN DEL PROYECTO DE MEJORAMIENTO DE LA CALIDAD EDUCATIVA EN EL MARCO DEL CONTRATO INTERADMINISTRATIVO No. SE-CD-CI-189-2025 (FONDECUN 25-013), SUSCRITO ENTRE LA SECRETARÍA DE EDUCACIÓN DE CUNDINAMARCA Y EL FONDO DE DESARROLLO DE PROYECTOS DE CUNDINAMARCA  FONDECÚN.</t>
  </si>
  <si>
    <t>ADICIÓN Y PRORROGA 1 AL CONTRATO 2025-0321 CUYO OBJETO ES PRESTAR SERVICIOS PROFESIONALES PARA LA GESTIÓN ADMINISTRATIVA EN LA IMPLEMENTACIÓN DEL PROYECTO DE MEJORAMIENTO DE LA CALIDAD EDUCATIVA EN EL MARCO DEL CONTRATO INTERADMINISTRATIVO No. SE-CD-CI-189-2025 (FONDECUN 25-013), SUSCRITO ENTRE LA SECRETARÍA DE EDUCACIÓN DE CUNDINAMARCA Y EL FONDO DE DESARROLLO DE PROYECTOS DE CUNDINAMARCA  FONDECÚN.</t>
  </si>
  <si>
    <t>RAMIREZ CAVIEDES KARLA MARCELA</t>
  </si>
  <si>
    <t>PRESTACIÓN DE SERVICIOS PROFESIONALES COMO SUPERVISOR DEL PROYECTO EN EL MARCO DE LA EJECUCIÓN DEL CONTRATO INTERADMINISTRATIVO Nº ACODER-CDCTI-587-2024 (FONDECÚN 24-051) Y SUS DERIVADOS SUSCRITO ENTRE AGENCIA DE COMERCIALIZACIÓN Y DE COMPETITIVIDAD PARA EL DESARROLLO REGIONAL - ACODER Y EL FONDO DE DESARROLLO DE PROYECTOS DE CUNDINAMARCA -FONDECUN.</t>
  </si>
  <si>
    <t>PRESTACIÓN DE SERVICIOS DE APOYO TÉCNICO PARA LA EXPLORACIÓN Y DIMENSIONAMIENTO DE ESTRUCTURAS DE PAVIMENTO PARA VÍAS Y CALLEJONES EN EL MARCO DE LA EJECUCIÓN DEL CONTRATO INTERADMINISTRATIVO NO. CI202401411 FONDECÚN 24-054, SUSCRITO ENTRE EL MUNICIPIO DE FUNZA Y EL FONDO DE DESARROLLO DE PROYECTOS DE CUNDINAMARCA  FONDECÚN.</t>
  </si>
  <si>
    <t>ASOCIACION GANADERA Y AGROINDUSTRIAL DE PRODUCTORES AGROPECUARIOS DE S</t>
  </si>
  <si>
    <t>CORPORACION EDUCATIVA INDOAMERICANA S.A.S.</t>
  </si>
  <si>
    <t>PRESTACIÓN DE SERVICIOS PARA EL ALQUILER Y OPERACIÓN DE DRONES PARA EL MONITOREO DE TRÁFICO VEHICULAR Y TRANSMISIÓN PARA LA PREVENCIÓN DE ACCIONES RIESGOSAS EN LAS VÍAS DEL DEPARTAMENTO DE CUNDINAMARCA, EN EL MARCO DE LA EJECUCIÓN DEL CONTRATO INTERADMINISTRATIVO NO. STM-CDCVI-271-2024 (FONDECUN 24-036) SUSCRITO ENTRE EL DEPARTAMENTO DE CUNDINAMARCA  SECRETARIA DE TRANSPORTE Y MOVILIDAD CONTEMPORÁNEA Y EL FONDO DE DESARROLLO DE PROYECTOS DE CUNDINAMARCA - FONDECÚN.</t>
  </si>
  <si>
    <t>ADICIÓN No. 1 AL CONTRATO DE PRESTACIÓN DE SERVICIOS No. 2025-0325 CUYO OBJETO ES PRESTACIÓN DE SERVICIOS PARA EL ALQUILER Y OPERACIÓN DE DRONES PARA EL MONITOREO DE TRÁFICO VEHICULAR Y TRANSMISIÓN PARA LA PREVENCIÓN DE ACCIONES RIESGOSAS EN LAS VÍAS DEL DEPARTAMENTO DE CUNDINAMARCA, EN EL MARCO DE LA EJECUCIÓN DEL CONTRATO INTERADMINISTRATIVO NO. STM-CDCVI-271-2024 (FONDECUN 24-036) SUSCRITO ENTRE EL DEPARTAMENTO DE CUNDINAMARCA  SECRETARIA DE TRANSPORTE Y MOVILIDAD CONTEMPORÁNEA Y EL FONDO DE DESARROLLO DE PROYECTOS DE CUNDINAMARCA - FONDECÚN.</t>
  </si>
  <si>
    <t>DUEÑAS GUASCA ANDERSON YECID</t>
  </si>
  <si>
    <t>CIPRIAN ABRIL YENI CONSTANZA</t>
  </si>
  <si>
    <t>PRESTACIÓN DE SERVICIOS PROFESIONALES COMO PROFESIONAL DE SEGUIMIENTO EN ÁREAS ADMINISTRATIVAS, EN EL MARCO DEL CONTRATO INTERADMINISTRATIVO No. ACODER-CDCTI-587-2024 (FONDECÚN 24-051) Y SUS DERIVADOS SUSCRITO ENTRE LA AGENCIA DE COMERCIALIZACIÓN Y COMPETITIVIDAD PARA EL DESARROLLO REGIONAL- ACODER Y EL FONDO DE DESARROLLO DE PROYECTOS DE CUNDINAMARCA  FONDECÚN</t>
  </si>
  <si>
    <t>OROZCO CORREA ANA CAROLINA</t>
  </si>
  <si>
    <t>DEL RIO RAMOS JENNY VIVIANA</t>
  </si>
  <si>
    <t>PRESTACIÓN DE SERVICIOS PROFESIONALES ´PARA EL SEGUIMIENTO, DE ACTIVIDADES COMERCIALES DESARROLLADAS POR LOS ALIADOS COMERCIALES EN EL MARCO DEL CONTRATO INTERADMINISTRATIVO No. ACODER-CDCTI_x0002_587-2024 (FONDECÚN 24-051) Y SUS DERIVADOS SUSCRITO ENTRE LA AGENCIA DE COMERCIALIZACIÓN Y COMPETITIVIDAD PARA EL DESARROLLO REGIONAL- ACODER Y EL FONDO DE DESARROLLO DE PROYECTOS DE CUNDINAMARCA  FONDECÚN</t>
  </si>
  <si>
    <t>FORIGUA HINCAPIE VICTOR EDUARDO</t>
  </si>
  <si>
    <t>ORTIZ FERNANDEZ CAMILO ANDRES</t>
  </si>
  <si>
    <t>2.1.2.02.02.006-2.0.01_01-1.2.1.0.00</t>
  </si>
  <si>
    <t xml:space="preserve">MAGIN COMUNICACIONES SAS </t>
  </si>
  <si>
    <t>SUMINISTRO DE TIQUETES AÉREOS NACIONALES PARA EL FONDO DE DESARROLLO DE PROYECTOS DE CUNDINAMARCA  FONDECÚN.</t>
  </si>
  <si>
    <t>MERCADO QUIROZ YAMIL JOSE</t>
  </si>
  <si>
    <t>PRESTACIÓN DE SERVICIOS PROFESIONALES PARA LA GERENCIA INTEGRAL Y/O SUPERVISIÓN DE CONTRATOS INTERADMINISTRATIVOS SUSCRITOS POR EL FONDO DE DESARROLLO DE PROYECTOS DE CUNDINAMARCA  FONDECÚN</t>
  </si>
  <si>
    <t>PRORROGA No. 1 Y ADICIÓN No. 1 AL CONTRATO No. 2025-0333 CUYO OBJETO ES PRESTACIÓN DE SERVICIOS PROFESIONALES PARA LA GERENCIA INTEGRAL Y/O SUPERVISIÓN DE CONTRATOS INTERADMINISTRATIVOS SUSCRITOS POR EL FONDO DE DESARROLLO DE PROYECTOS DE CUNDINAMARCA  FONDECÚN</t>
  </si>
  <si>
    <t>ALONSO VILLARRAGA FREDERICK JEFFERSON DAMIAN</t>
  </si>
  <si>
    <t>TORRES NIÑO PEDRO JULIAN</t>
  </si>
  <si>
    <t>PRESTACIÓN DE SERVICIOS PROFESIONALES COMO INGENIERO AUXILIAR EN EL MARCO DE LA EJECUCIÓN DEL CONTRATO INTERADMINISTRATIVO NO. CI202401411 (FONDECÚN 24-054) SUSCRITO ENTRE EL MUNICIPIO DE FUNZA Y EL FONDO DE DESARROLLO DE PROYECTOS DE CUNDINAMARCA  FONDECÚN</t>
  </si>
  <si>
    <t>ADICIÓN N°1 Y PRÓRROGA N°1 AL CONTRATO DE PRESTACIÓN DE SERVICIOS NÚMERO 2025-0335 CUYO OBJETO ES:PRESTACIÓN DE SERVICIOS PROFESIONALES COMO INGENIERO AUXILIAR EN EL MARCO DE LA EJECUCIÓN DEL CONTRATO INTERADMINISTRATIVO NO. CI202401411 (FONDECÚN 24-054), SUSCRITO ENTRE EL MUNICIPIO DE FUNZA Y EL FONDO DE DESARROLLO DE PROYECTOS DE CUNDINAMARCA  FONDECÚN</t>
  </si>
  <si>
    <t xml:space="preserve">CASAS ANILLO GRETTY </t>
  </si>
  <si>
    <t>PRESTACIÓN DE SERVICIOS PROFESIONALES COMO ESPECIALISTA EN COSTOS PRESUPUESTOS Y PROGRAMACIÓN, EN EL MARCO DE LA EJECUCIÓN DEL CONTRATO INTERADMINISTRATIVO NO. CI202401411 FONDECÚN 24-054, SUSCRITO ENTRE EL MUNICIPIO DE FUNZA Y EL FONDO DE DESARROLLO DE PROYECTOS DE CUNDINAMARCA  FONDECÚN</t>
  </si>
  <si>
    <t>PRESTAR SERVICIOS DE CAPACITACIÓN A LOS DOCENTES, ORIENTADORES Y/O DIRECTIVOS QUE INTEGRAN LOS COMITÉS DE CONVIVENCIA DE LAS INSTITUCIONES EDUCATIVAS DE LOS MUNICIPIOS NO CERTIFICADOS DEL DEPARTAMENTO DE CUNDINAMARCA, EN LA ACTUALIZACIÓN DE LA LEY DE CONVIVENCIA ESCOLAR Y SUS IMPLICACIONES EN EL ENTORNO EDUCATIVO, EN EL MARCO DEL CONTRATO INTERADMINISTRATIVO NO. SE-CDCI-189-2025 (FONDECÚN 25-013), SUSCRITO ENTRE LA SECRETARÍA DE EDUCACIÓN DE CUNDINAMARCA Y EL FONDO DE DESARROLLO DE PROYECTOS DE CUNDINAMARCA  FONDECÚN.</t>
  </si>
  <si>
    <t xml:space="preserve">VILLA MERCADO KATERINE </t>
  </si>
  <si>
    <t>PRESTAR SERVICIOS PROFESIONALES PARA EL PROGRAMA DE ALIMENTACIÓN ESCOLAR-PAE NUESTRO EN LOS MUNICIPIOS NO CERTIFICADOS DEL DEPARTAMENTO DE CUNDINAMARCA EN EL MARCO DEL CONTRATO INTERADMINISTRATIVO SE-CD-CI-200-2025 (FONDECUN 25-010) SUSCRITO ENTRE EL DEPARTAMENTO DE CUNDINAMARCA SECRETARÍA DE EDUCACIÓN Y EL FONDO DE DESARROLLO DE PROYECTOS DE CUNDINAMARCA  FONDECÚN.</t>
  </si>
  <si>
    <t>ADICIÓN N°1 Y PRORROGA N° 1 CTO 2025-0338 CUYO OBJETO ES PRESTAR SERVICIOS PROFESIONALES PARA EL PROGRAMA DE ALIMENTACIÓN ESCOLAR-PAE NUESTRO EN LOS MUNICIPIOS NO CERTIFICADOS DEL DEPARTAMENTO DE CUNDINAMARCA EN EL MARCO DEL CONTRATO INTERADMINISTRATIVO SE-CD-CI-200-2025 (FONDECUN 25-010) SUSCRITO ENTRE EL DEPARTAMENTO DE CUNDINAMARCA  SECRETARÍA DE EDUCACIÓN Y EL FONDO DE DESARROLLO DE PROYECTOS DE CUNDINAMARCA  FONDECÚN</t>
  </si>
  <si>
    <t>DUQUE ORTEGA JUAN CAMILO</t>
  </si>
  <si>
    <t>PRESTAR SERVICIOS PROFESIONALES PARA COORDINAR, PLANIFICAR, PROGRAMAR Y MONITOREAR LAS ACTIVIDADES DE IMPLEMENTACIÓN DE LOS COMPONENTES DEL PROYECTO DE MEJORAMIENTO DE LA CALIDAD EDUCATIVA EN CADA UNA DE LAS INSTITUCIONES EDUCATIVAS FOCALIZADAS, EN EL MARCO DEL CONTRATO INTERADMINISTRATIVO SE-CDCI-189-2025 (FONDECÚN 25-013), SUSCRITO ENTRE LA SECRETARÍA DE EDUCACIÓN DE CUNDINAMARCA Y EL FONDO DE DESARROLLO DE PROYECTOS DE CUNDINAMARCA  FONDECÚN</t>
  </si>
  <si>
    <t>ADICIÓN Y PRORROGA 1 AL CONTRATO 2025-0339 CUYO OBJETO ES PRESTAR SERVICIOS PROFESIONALES PARA COORDINAR, PLANIFICAR, PROGRAMAR Y MONITOREAR LAS ACTIVIDADES DE IMPLEMENTACIÓN DE LOS COMPONENTES DEL PROYECTO DE MEJORAMIENTO DE LA CALIDAD EDUCATIVA EN CADA UNA DE LAS INSTITUCIONES EDUCATIVAS FOCALIZADAS, EN EL MARCO DEL CONTRATO INTERADMINISTRATIVO SE-CDCI-189-2025 (FONDECÚN 25-013), SUSCRITO ENTRE LA SECRETARÍA DE EDUCACIÓN DE CUNDINAMARCA Y EL FONDO DE DESARROLLO DE PROYECTOS DE CUNDINAMARCA  FONDECÚN</t>
  </si>
  <si>
    <t>PIRABAN RODRIGUEZ PAULA ANDREA</t>
  </si>
  <si>
    <t>CESIÓN DEL CONTRATO 2025-0339 SUSCRITO ENTRE EL FONDO DE DESARROLLO DE PROYECTOS DE CUNDINAMARCA Y JUAN CAMILO DUQUE ORTEGA. - PRESTAR SERVICIOS PROFESIONALES PARA COORDINAR, PLANIFICAR, PROGRAMAR Y MONITOREAR LAS ACTIVIDADES DE IMPLEMENTACIÓN DE LOS COMPONENTES DEL PROYECTO DE MEJORAMIENTO DE LA CALIDAD EDUCATIVA EN CADA UNA DE LAS INSTITUCIONES EDUCATIVAS FOCALIZADAS, EN EL MARCO DEL CONTRATO INTERADMINISTRATIVO SE-CDCI-189-2025 (FONDECÚN 25-013), SUSCRITO ENTRE LA SECRETARÍA DE EDUCACIÓN DE CUNDINAMARCA Y EL FONDO DE DESARROLLO DE PROYECTOS DE CUNDINAMARCA  FONDECÚN</t>
  </si>
  <si>
    <t>CESIÓN DEL CONTRATO 2025-0339 SUSCRITO ENTRE EL FONDO DE DESARROLLO DE PROYECTOS DE CUNDINAMARCA Y JUAN CAMILO DUQUE ORTEGA. - ADICIÓN Y PRORROGA 1 AL CONTRATO 2025-0339 CUYO OBJETO ES PRESTAR SERVICIOS PROFESIONALES PARA COORDINAR, PLANIFICAR, PROGRAMAR Y MONITOREAR LAS ACTIVIDADES DE IMPLEMENTACIÓN DE LOS COMPONENTES DEL PROYECTO DE MEJORAMIENTO DE LA CALIDAD EDUCATIVA EN CADA UNA DE LAS INSTITUCIONES EDUCATIVAS FOCALIZADAS, EN EL MARCO DEL CONTRATO INTERADMINISTRATIVO SE-CDCI-189-2025 (FONDECÚN 25-013), SUSCRITO ENTRE LA SECRETARÍA DE EDUCACIÓN DE CUNDINAMARCA Y EL FONDO DE DESARROLLO DE PROYECTOS DE CUNDINAMARCA  FONDECÚN</t>
  </si>
  <si>
    <t>GALINDO  LEYDI JOHANA</t>
  </si>
  <si>
    <t>ADICIÓN Y PRÓRROGA 1 AL CONTRATO 2025-0340 CUYO OBJETO ES PRESTAR SERVICIOS PROFESIONALES PARA COORDINAR, PLANIFICAR, PROGRAMAR Y MONITOREAR LAS ACTIVIDADES DE IMPLEMENTACIÓN DE LOS COMPONENTES DEL PROYECTO DE MEJORAMIENTO DE LA CALIDAD EDUCATIVA EN CADA UNA DE LAS INSTITUCIONES EDUCATIVAS FOCALIZADAS, EN EL MARCO DEL CONTRATO INTERADMINISTRATIVO SE-CDCI-189-2025 (FONDECÚN 25-013), SUSCRITO ENTRE LA SECRETARÍA DE EDUCACIÓN DE CUNDINAMARCA Y EL FONDO DE DESARROLLO DE PROYECTOS DE CUNDINAMARCA  FONDECÚN</t>
  </si>
  <si>
    <t>ACEVEDO TABAREZ SANDRA PATRICIA</t>
  </si>
  <si>
    <t>PRESTACIÓN DE SERVICIOS PROFESIONALES COMO ESPECIALISTA AMBIENTAL, EN EL MARCO DE LA EJECUCIÓN DEL CONTRATO INTERADMINISTRATIVO NO. CI202401411 FONDECÚN 24-054, SUSCRITO ENTRE EL MUNICIPIO DE FUNZA Y EL FONDO DE DESARROLLO DE PROYECTOS DE CUNDINAMARCA  FONDECÚN</t>
  </si>
  <si>
    <t>CASTRO SANDOVAL BIBIANA ANDREA</t>
  </si>
  <si>
    <t>ADICIÓN Y PRÓRROGA 1 AL CONTRATO 2025-0342 CUYO OBJETO ES PRESTAR SERVICIOS PROFESIONALES PARA COORDINAR, PLANIFICAR, PROGRAMAR Y MONITOREAR LAS ACTIVIDADES DE IMPLEMENTACIÓN DE LOS COMPONENTES DEL PROYECTO DE MEJORAMIENTO DE LA CALIDAD EDUCATIVA EN CADA UNA DE LAS INSTITUCIONES EDUCATIVAS FOCALIZADAS, EN EL MARCO DEL CONTRATO INTERADMINISTRATIVO SE-CDCI-189-2025 (FONDECÚN 25-013), SUSCRITO ENTRE LA SECRETARÍA DE EDUCACIÓN DE CUNDINAMARCA Y EL FONDO DE DESARROLLO DE PROYECTOS DE CUNDINAMARCA  FONDECÚN</t>
  </si>
  <si>
    <t>SIERRA PIÑERES JAIME AUGUSTO</t>
  </si>
  <si>
    <t>ADICIÓN Y PRÓRROGA 1 AL CONTRATO 2025-0343 CUYO OBJETO ES PRESTAR SERVICIOS PROFESIONALES PARA COORDINAR, PLANIFICAR, PROGRAMAR Y MONITOREAR LAS ACTIVIDADES DE IMPLEMENTACIÓN DE LOS COMPONENTES DEL PROYECTO DE MEJORAMIENTO DE LA CALIDAD EDUCATIVA EN CADA UNA DE LAS INSTITUCIONES EDUCATIVAS FOCALIZADAS, EN EL MARCO DEL CONTRATO INTERADMINISTRATIVO SE-CDCI-189-2025 (FONDECÚN 25-013), SUSCRITO ENTRE LA SECRETARÍA DE EDUCACIÓN DE CUNDINAMARCA Y EL FONDO DE DESARROLLO DE PROYECTOS DE CUNDINAMARCA  FONDECÚN</t>
  </si>
  <si>
    <t>MARTINEZ HERNANDEZ BIBIANA FERNANDA</t>
  </si>
  <si>
    <t>PRESTACIÓN DE SERVICIOS PROFESIONALES COMO ESPECIALISTA EN DISEÑO URBANO, EN EL MARCO DE LA EJECUCIÓN DEL CONTRATO INTERADMINISTRATIVO NO. CI202401411 FONDECÚN 24-054, SUSCRITO ENTRE EL MUNICIPIO DE FUNZA Y EL FONDO DE DESARROLLO DE PROYECTOS DE CUNDINAMARCA  FONDECÚN</t>
  </si>
  <si>
    <t xml:space="preserve">CELY PARDO YURY </t>
  </si>
  <si>
    <t>PRESTACIÓN DE SERVICIOS PROFESIONALES COMO ESPECIALISTA EN TRÁNSITO, EN EL MARCO DE LA EJECUCIÓN DEL CONTRATO INTERADMINISTRATIVO NO. CI202401411 FONDECÚN 24-054, SUSCRITO ENTRE EL MUNICIPIO DE FUNZA Y EL FONDO DE DESARROLLO DE PROYECTOS DE CUNDINAMARCA  FONDECÚN</t>
  </si>
  <si>
    <t>PRESTAR SERVICIOS PROFESIONALES DE ASESORÍA JURÍDICA AL PROYECTO DE MEJORAMIENTO DE LA CALIDAD EDUCATIVA, EN EL MARCO DEL CONTRATO INTERADMINISTRATIVO No. SE-CD-CI-189-2025 (FONDECÚN 25-013, SUSCRITO ENTRE LA SECRETARÍA DE EDUCACIÓN DE CUNDINAMARCA Y EL FONDO DE DESARROLLO DE PROYECTOS DE CUNDINAMARCA</t>
  </si>
  <si>
    <t>ADICIÓN Y PRÓRROGA 1 AL CONTRATO 2025-0347 CUYO OBJETO ES PRESTAR SERVICIOS PROFESIONALES DE ASESORÍA JURÍDICA AL PROYECTO DE MEJORAMIENTO DE LA CALIDAD EDUCATIVA, EN EL MARCO DEL CONTRATO INTERADMINISTRATIVO No. SE-CD-CI-189-2025 (FONDECÚN 25-013, SUSCRITO ENTRE LA SECRETARÍA DE EDUCACIÓN DE CUNDINAMARCA Y EL FONDO DE DESARROLLO DE PROYECTOS DE CUNDINAMARCA.</t>
  </si>
  <si>
    <t>PARRA HERNANDEZ PAULA ANDREA</t>
  </si>
  <si>
    <t>CLAVIJO GALVIS CESAR ARMANDO</t>
  </si>
  <si>
    <t>PRESTAR SERVICIOS PROFESIONALES PARA GESTIONAR, ARTICULAR, CONCERTAR, REALIZAR EL SEGUIMIENTO Y LA EVALUACIÓN DE LA IMPLEMENTACIÓN DE LOS COMPONENTES DEL PROYECTO DE MEJORAMIENTO DE LA CALIDAD EDUCATIVA EN LAS INSTITUCIONES EDUCATIVAS ASIGNADAS, EN EL MARCO DEL CONTRATO INTERADMINISTRATIVO SE-CD_x0002_CI-189-2025 (FONDECÚN 25-013), SUSCRITO ENTRE LA SECRETARÍA DE EDUCACIÓN DE CUNDINAMARCA Y EL FONDO DE DESARROLLO DE PROYECTOS DE CUNDINAMARCA  FONDECÚN.</t>
  </si>
  <si>
    <t>ADICIÓN Y PRÓRROGA 1 AL CONTRATO 2025-0349 CUYO OBJETO ES PRESTAR SERVICIOS PROFESIONALES PARA GESTIONAR, ARTICULAR, CONCERTAR, REALIZAR EL SEGUIMIENTO Y LA EVALUACIÓN DE LA IMPLEMENTACIÓN DE LOS COMPONENTES DEL PROYECTO DE MEJORAMIENTO DE LA CALIDAD EDUCATIVA EN LAS INSTITUCIONES EDUCATIVAS ASIGNADAS, EN EL MARCO DEL CONTRATO INTERADMINISTRATIVO SE-CD-CI-189-2025 (FONDECÚN 25-013), SUSCRITO ENTRE LA SECRETARÍA DE EDUCACIÓN DE CUNDINAMARCA Y EL FONDO DE DESARROLLO DE PROYECTOS DE CUNDINAMARCA  FONDECÚN</t>
  </si>
  <si>
    <t>MUÑOZ CELEITA GERMAN RODRIGO</t>
  </si>
  <si>
    <t>ADICIÓN Y PRÓRROGA 1 AL CONTRATO 2025-0350 CUYO OBJETO ES PRESTAR SERVICIOS PROFESIONALES PARA GESTIONAR, ARTICULAR, CONCERTAR, REALIZAR EL SEGUIMIENTO Y LA EVALUACIÓN DE LA IMPLEMENTACIÓN DE LOS COMPONENTES DEL PROYECTO DE MEJORAMIENTO DE LA CALIDAD EDUCATIVA EN LAS INSTITUCIONES EDUCATIVAS ASIGNADAS, EN EL MARCO DEL CONTRATO INTERADMINISTRATIVO SE-CD-CI-189-2025 (FONDECÚN 25-013), SUSCRITO ENTRE LA SECRETARÍA DE EDUCACIÓN DE CUNDINAMARCA Y EL FONDO DE DESARROLLO DE PROYECTOS DE CUNDINAMARCA  FONDECÚN</t>
  </si>
  <si>
    <t>SALAZAR VARGAS JULIAN FERNANDO</t>
  </si>
  <si>
    <t>ADICIÓN Y PRÓRROGA 1 AL CONTRATO 2025-0351 CUYO OBJETO ES PRESTAR SERVICIOS PROFESIONALES PARA GESTIONAR, ARTICULAR, CONCERTAR, REALIZAR EL SEGUIMIENTO Y LA EVALUACIÓN DE LA IMPLEMENTACIÓN DE LOS COMPONENTES DEL PROYECTO DE MEJORAMIENTO DE LA CALIDAD EDUCATIVA EN LAS INSTITUCIONES EDUCATIVAS ASIGNADAS, EN EL MARCO DEL CONTRATO INTERADMINISTRATIVO SE-CD-CI-189-2025 (FONDECÚN 25-013), SUSCRITO ENTRE LA SECRETARÍA DE EDUCACIÓN DE CUNDINAMARCA Y EL FONDO DE DESARROLLO DE PROYECTOS DE CUNDINAMARCA  FONDECÚN</t>
  </si>
  <si>
    <t xml:space="preserve">RAMIREZ ELGUEDO JEFFRI </t>
  </si>
  <si>
    <t>ADICIÓN Y PRÓRROGA 1 AL CONTRATO 2025-0352 CUYO OBJETO ES PRESTAR SERVICIOS PROFESIONALES PARA GESTIONAR, ARTICULAR, CONCERTAR, REALIZAR EL SEGUIMIENTO Y LA EVALUACIÓN DE LA IMPLEMENTACIÓN DE LOS COMPONENTES DEL PROYECTO DE MEJORAMIENTO DE LA CALIDAD EDUCATIVA EN LAS INSTITUCIONES EDUCATIVAS ASIGNADAS, EN EL MARCO DEL CONTRATO INTERADMINISTRATIVO SE-CD-CI-189-2025 (FONDECÚN 25-013), SUSCRITO ENTRE LA SECRETARÍA DE EDUCACIÓN DE CUNDINAMARCA Y EL FONDO DE DESARROLLO DE PROYECTOS DE CUNDINAMARCA  FONDECÚN</t>
  </si>
  <si>
    <t>ASESORIAS ACADEMICAS MILTON OCHOA &amp; BOGOTA S.A.S.</t>
  </si>
  <si>
    <t>PRESTAR SERVICIOS PARA CAPACITAR, DESARROLLAR E IMPLEMENTAR ESTRATEGIAS EDUCATIVAS QUE FORTALEZCAN LOS APRENDIZAJES DE LOS ESTUDIANTES EN LAS INSTITUCIONES EDUCATIVAS SELECCIONADAS DENTRO DE LAS 200 INSTITUCIONES FOCALIZADAS EN EL MARCO DEL CONTRATO INTERADMINISTRATIVO No. INTERADMINISTRATIVO SE-CD-CI-189-2025 (FONDECÚN 25- 013) SUSCRITO ENTRE LA SECRETARÍA DE EDUCACIÓN DE CUNDINAMARCA Y EL FONDO DE DESARROLLO DE PROYECTOS DE CUNDINAMARCA  FONDECÚN.</t>
  </si>
  <si>
    <t>ADICIÓN Y PRÓRROGA 1 AL CONTRATO 2025-0354 CUYO OBJETO ES PRESTAR SERVICIOS PROFESIONALES PARA GESTIONAR, ARTICULAR, CONCERTAR, REALIZAR EL SEGUIMIENTO Y LA EVALUACIÓN DE LA IMPLEMENTACIÓN DE LOS COMPONENTES DEL PROYECTO DE MEJORAMIENTO DE LA CALIDAD EDUCATIVA EN LAS INSTITUCIONES EDUCATIVAS ASIGNADAS, EN EL MARCO DEL CONTRATO INTERADMINISTRATIVO SE-CD-CI-189-2025 (FONDECÚN 25-013), SUSCRITO ENTRE LA SECRETARÍA DE EDUCACIÓN DE CUNDINAMARCA Y EL FONDO DE DESARROLLO DE PROYECTOS DE CUNDINAMARCA  FONDECÚN</t>
  </si>
  <si>
    <t>ESTEBAN CASTELLANOS EDWIN ALBEIRO</t>
  </si>
  <si>
    <t>ADICIÓN Y PRÓRROGA 1 AL CONTRATO 2025-0355 CUYO OBJETO ES PRESTAR SERVICIOS PROFESIONALES PARA GESTIONAR, ARTICULAR, CONCERTAR, REALIZAR EL SEGUIMIENTO Y LA EVALUACIÓN DE LA IMPLEMENTACIÓN DE LOS COMPONENTES DEL PROYECTO DE MEJORAMIENTO DE LA CALIDAD EDUCATIVA EN LAS INSTITUCIONES EDUCATIVAS ASIGNADAS, EN EL MARCO DEL CONTRATO INTERADMINISTRATIVO SE-CD-CI-189-2025 (FONDECÚN 25-013), SUSCRITO ENTRE LA SECRETARÍA DE EDUCACIÓN DE CUNDINAMARCA Y EL FONDO DE DESARROLLO DE PROYECTOS DE CUNDINAMARCA  FONDECÚN</t>
  </si>
  <si>
    <t>ASOCIACION DE PRODUCTORES AGROPECUARIOS EL SALITRE MUNICIPIO DE SIMIJA</t>
  </si>
  <si>
    <t>GALEZO MAZENETT RICARDO ENRIQUE</t>
  </si>
  <si>
    <t>235 - 24-032 SECRETARIA TIC</t>
  </si>
  <si>
    <t>U.T. FUNDECUM 2025</t>
  </si>
  <si>
    <t>PRESTAR EL SERVICIO DE INTERNET DEDICADO MEDIANTE FIBRA ÓPTICA, MANTENIMIENTO PREVENTIVO, CORRECTIVO, HABILITACIÓN DE NODOS SECUNDARIOS, MESA DE SERVICIOS A TRAVÉS DE LA RED DE ALTA VELOCIDAD (RAV) DE CUNDINAMARCA EN LA SEDE CENTRAL DE LA GOBERNACIÓN y LOS 96 MUNICIPIOS FOCALIZADOS EN EL MARCO DEL CONTRATO INTERADMINISTRATIVO No. STIC-CDCTI-174-2024 (FONDECUN 24-032)</t>
  </si>
  <si>
    <t>ARRENDAMIENTO DEL PISO 21 Y DOS PARQUEADEROS (No. 100 y No. 10) , UBICADOS EN EL EDIFICIO CENTRO INTERNACIONAL ANTES EDIFICIO BAVARIADAVIVIENDA TORRE A, UBICADO EN LA AVENIDA CARRERA 10 No. 28 49, COMO PARTE DEL ESPACIO REQUERIDO PARA EL FUNCIONAMIENTO DE LAS OFICINAS DEL FONDO DE DESARROLLO DE PROYECTOS DE CUNDINAMARCA FONDECÚN.</t>
  </si>
  <si>
    <t>REY RINCON SONIA CONSUELO</t>
  </si>
  <si>
    <t>ADICIÓN Y PRÓRROGA 1 AL CONTRATO 2025-0360 CUYO OBJETO ES PRESTAR SERVICIOS PROFESIONALES PARA GESTIONAR, ARTICULAR, CONCERTAR, REALIZAR EL SEGUIMIENTO Y LA EVALUACIÓN DE LA IMPLEMENTACIÓN DE LOS COMPONENTES DEL PROYECTO DE MEJORAMIENTO DE LA CALIDAD EDUCATIVA EN LAS INSTITUCIONES EDUCATIVAS ASIGNADAS, EN EL MARCO DEL CONTRATO INTERADMINISTRATIVO SE-CD-CI-189-2025 (FONDECÚN 25-013), SUSCRITO ENTRE LA SECRETARÍA DE EDUCACIÓN DE CUNDINAMARCA Y EL FONDO DE DESARROLLO DE PROYECTOS DE CUNDINAMARCA  FONDECÚN</t>
  </si>
  <si>
    <t>PRESTACIÓN DE SERVICIOS PROFESIONALES COMO SUPERVISOR DEL PROYECTO EN EL MARCO DE LA EJECUCIÓN DELCONTRATO INTERADMINISTRATIVO NºACODER-CDCTI-587-2024(FONDECÚN24-051)Y SUS DERIVADOS SUSCRITO ENTRE AGENCIA DE COMERCIALIZACIÓN Y DE COMPETIVIDAD PARA EL DESAROLLO REGIONAL-ACODER Y EL FONDODE DESARROLLO DE PROYECTOS DE CUNDINAMARCA  FONDECUN.</t>
  </si>
  <si>
    <t>PRÓRROGA No 01 Y ADICION No1 AL CONTRATO DE PRESTACIÓN DE SERVICIOS No. 2025-036 - PRESTACIÓN DE SERVICIOS PROFESIONALES COMO SUPERVISOR DEL PROYECTO EN EL MARCO DE LA EJECUCIÓN DEL CONTRATO INTERADMINISTRATIVO No. ACODER-CDCTI-587-2024 (FONDECÚN 24-051) Y SUS DERIVADOS SUSCRITO ENTRE LA AGENCIA DE COMERCIALIZACIÓN Y COMPETITIVIDAD PARA EL DESARROLLO REGIONAL  ACODEER Y EL FONDO DE DESARROLLO DE PROYECTOS DE CUNDINAMARCA  FONDECÚN</t>
  </si>
  <si>
    <t>PRESTACIÓN DE SERVICIOS PARA EL DISEÑO E IMPLEMENTACIÓN DE UNA ESTRATEGIA INTEGRAL DE COMUNICACIÓN EN PLATAFORMAS DIGITALES DE CAMPAÑAS Y CONTENIDO INSTITUCIONAL DE LA GOBERNACIÓN DE CUNDINAMARCA, EN EL MARCO DEL CONTRATO INTERADMINISTRATIVO No. SGCC-CD-CI-831-2025 (FONDECÚN 25-007), SUSCRITO ENTRE EL DEPARTAMENTO DE CUNDINAMARCA - SECRETARÍA GENERAL Y DE CERCANÍA AL CIUDADANO Y EL FONDO DE DESARROLLO DE PROYECTOS DE CUNDINAMARCA - FONDECÚN</t>
  </si>
  <si>
    <t>PRESTACIÓN DE SERVICIOS PROFESIONALES PARA LOS PROCESOS ADMINISTRATIVOS Y DE GESTIÓN DOCUMENTAL Y PROPIOS DE LA OFICINA ASESORA JURÍDICA DEL FONDO DE DESARROLLO DE PROYECTOS DE CUNDINAMARCA  FONDECUN</t>
  </si>
  <si>
    <t>PRESTACIÓN DE SERVICIOS LOGÍSTICOS PARA LA ADQUISICION Y ENTREGA DE ELEMENTOS PARA LA DOTACIÓN DE CASAS O ESPACIOS UTILIZADOS PARA LAS MUJERES DEL DEPARTAMENTO DE CUNDINAMARCA EN DESARROLLO DEL CONTRATO INTERADMINISTRATIVO No. SECRETARIA DE LA MUJER SM-CTI-225-2024 - FONDECUN (24-042)</t>
  </si>
  <si>
    <t>CESPEDES SANTIS RUBEN DARIO</t>
  </si>
  <si>
    <t>PRESTAR SERVICIOS PROFESIONALES PARA ANALIZAR, OPTIMIZAR, GESTIONAR Y EVALUAR LOS DATOS DEL PROYECTO DE MEJORAMIENTO DE LA CALIDAD EDUCATIVA, EN EL MARCO DEL CONTRATO INTERADMINISTRATIVO NO. SE-CDCI-189-2025 (FONDECÚN 25-013), SUSCRITO ENTRE LA SECRETARÍA DE EDUCACIÓN DE CUNDINAMARCA Y EL FONDO DE DESARROLLO DE PROYECTOS DE CUNDINAMARCA</t>
  </si>
  <si>
    <t>ADICIÓN Y PRÓRROGA 1 AL CONTRATO 2025-0366 CUYO OBJETO ES PRESTAR SERVICIOS PROFESIONALES PARA ANALIZAR, OPTIMIZAR, GESTIONAR Y EVALUAR LOS DATOS DEL PROYECTO DE MEJORAMIENTO DE LA CALIDAD EDUCATIVA, EN EL MARCO DEL CONTRATO INTERADMINISTRATIVO NO. SE-CDCI-189-2025 (FONDECÚN 25-013), SUSCRITO ENTRE LA SECRETARÍA DE EDUCACIÓN DE CUNDINAMARCA Y EL FONDO DE DESARROLLO DE PROYECTOS DE CUNDINAMARCA</t>
  </si>
  <si>
    <t>MORALES MAHECHA JESSICA VALENTINA</t>
  </si>
  <si>
    <t>PRESTACIÓN DE SERVICIOS COMO APOYO ADMINISTRATIVO EN EL MARCO DE LA EJECUCIÓN DEL CONTRATO INTERADMINISTRATIVO NO. CI202401411 FONDECÚN 24-054, SUSCRITO ENTRE EL MUNICIPIO DE FUNZA Y EL FONDO DE DESARROLLO DE PROYECTOS DE CUNDINAMARCA  FONDECÚN</t>
  </si>
  <si>
    <t>ADICIÓN N°1 Y PRÓRROGA N°1 AL CONTRATO DE PRESTACIÓN DE SERVICIOS NÚMERO 2025-0367 CUYO OBJETO ES:PRESTACIÓN DE SERVICIOS COMO APOYO ADMINISTRATIVO EN EL MARCO DE LA EJECUCIÓN DEL CONTRATO INTERADMINISTRATIVO NO. CI202401411 (FONDECÚN 24-054), SUSCRITO ENTRE EL MUNICIPIO DE FUNZA Y EL FONDO DE DESARROLLO DE PROYECTOS DE CUNDINAMARCA  FONDECÚN</t>
  </si>
  <si>
    <t>2.1.2.02.01.002-2.0.01_01-1.2.1.0.00</t>
  </si>
  <si>
    <t>Orden de Compra Suministro Del Servicio Integral De Aseo Y Cafetería Del Acuerdo Marco De Precios Cce-126-Amp 2023 Para El Fondo De Desarrollo De Proyectos De Cundinamarca Fondecun.</t>
  </si>
  <si>
    <t>QUINCHE TORO LUIS FRANCISCO</t>
  </si>
  <si>
    <t>ADICIÓN N°1 Y PRÓRROGA N°1 AL CONTRATO DE PRESTACIÓN DE SERVICIOS NÚMERO 2025-0370 CUYO OBJETO ES: PRESTACIÓN DE SERVICIOS PROFESIONALES PARA LA GERENCIA INTEGRAL Y/O SUPERVISIÓN DE CONTRATOS INTERADMINISTRATIVOS SUSCRITOS POR EL FONDO DE DESARROLLO DE PROYECTOS DE CUNDINAMARCA  FONDECÚN</t>
  </si>
  <si>
    <t>CASTRO GARAY JUAN SEBASTIAN</t>
  </si>
  <si>
    <t>PRESTACIÓN DE SERVICIOS PARA EL APOYO TECNICO , ADMINISTRATIVO Y FINANCIERO EN EL MARCO DE LA EJECUCIÓN DEL CONTRATO INTERADMINISTRATIVO No. 25-056 (FONDECÚN 25-011), SUSCRITO ENTRE LA CORPORACION SOCIAL DE CUNDINAMARCA Y EL FONDO DE DESARROLLO DE PROYECTOS DE CUNDINAMARCA  FONDECÚN.</t>
  </si>
  <si>
    <t>MODIFICACION N°1, ADICION N°1 Y PRORROGA N°1 AL CONTRATO DE PRESTACIÓN DE SERVICIOS N° 2025-0371 CUYO OBJETO ES PRESTACIÓN DE SERVICIOS PARA EL APOYO TECNICO, ADMINISTRATIVO Y FINANCIERO EN EL MARCO DE LA EJECUCIÓN DEL CONTRATO INTERADMINISTRATIVO No. 25-056 (FONDECÚN 25-011), SUSCRITO ENTRE LA CORPORACION SOCIAL DE CUNDINAMARCA Y EL FONDO DE DESARROLLO DE PROYECTOS DE CUNDINAMARCA  FONDECÚN</t>
  </si>
  <si>
    <t>GOMEZ SANCHEZ ANDRES FELIPE</t>
  </si>
  <si>
    <t>PRESTACIÓN DE SERVICIOS PROFESIONALES COMO ESPECIALISTA EN HIDRÁULICA E HIDROLOGÍA, EN EL MARCO DE LA EJECUCIÓN DEL CONTRATO INTERADMINISTRATIVO NO. CI202401411 FONDECÚN 24-054, SUSCRITO ENTRE EL MUNICIPIO DE FUNZA Y EL FONDO DE DESARROLLO DE PROYECTOS DE CUNDINAMARCA  FONDECÚN</t>
  </si>
  <si>
    <t>JUEZ SANABRIA SANDRA PATRICIA</t>
  </si>
  <si>
    <t>PRESTACIÓN DE SERVICIOS DE APOYO A LA GESTIÓN EN EL DESARROLLO DE ACTIVIDADES RELACIONADAS CON LA RECOLECCIÓN DE DATOS, APLICACIÓN DE ENCUESTAS Y PROCESAMIENTO INICIAL DE INFORMACIÓN CORRESPONDIENTE AL PROYECTO ALIMENTANDO CORAZONES 3.0 EN EL MARCO DE LA EJECUCIÓN DEL CONTRATO INTERADMINISTRATIVO NO. 1529 DE 2025 (FONDECÚN 25-009), SUSCRITO ENTRE EL MUNICIPIO DE SOACHA Y EL FONDO DE DESARROLLO DE PROYECTOS DE CUNDINAMARCA  FONDECUN</t>
  </si>
  <si>
    <t>ASOCIACION PARA LA DISTRIBUCION DE PRODUCTOS DEL MUNICIPIO DE FOSCA</t>
  </si>
  <si>
    <t>SUMINISTRO AL FONDO DE DESARROLLO DE PROYECTOS DE CUNDINAMARCA FONDECÚN DE PRODUCTOS AGROPECUARIOS FRESCOS Y/O TRANSFORMADOS, DE ORIGEN CUNDINAMARQUÉS Y/O REGIÓN METROPOLITANA - RMBC, EN EL MARCO DEL CONTRATO INTERADMINISTRATIVO ACODER-CDCTI-587-2024 (FONDECUN 24-051), SUSCRITO ENTRE LA AGENCIA DE COMERCIALIZACIÓN Y COMPETITIVIDAD PARA EL DESARROLLO REGIONAL  ACODER Y EL FONDO DE DESARROLLO DE PROYECTOS DE CUNDINAMARCA  FONDECÚN</t>
  </si>
  <si>
    <t xml:space="preserve">CARRILLO RODRIGUEZ JOHANA </t>
  </si>
  <si>
    <t>DICELIS CONTRERAS JOHAN STIVEN</t>
  </si>
  <si>
    <t>FUNDACION EDITORIAL UNIDOS POR COLOMBIA</t>
  </si>
  <si>
    <t>PRESTACIÓN DE SERVICIOS LOGÍSTICOS PARA LA IMPLEMENTACIÓN DE UN SISTEMA EDUCATIVO DIGITAL, QUE INCLUYE LA SELECCIÓN DE BENEFICIARIOS, DESARROLLO DE CONTENIDO EDUCATIVO DIGITAL, ADQUISICIÓN DE HERRAMIENTAS TECNOLÓGICAS, CAPACITACIONES, OPERACIÓN DE TRANSPORTE Y DISTRIBUCIÓN EN EL MARCO DEL CONTRATO INTERADMINISTRATIVO No. 25-056, (FONDECÚN 25-011), SUSCRITO ENTRE LA CORPORACION SOCIAL DE CUNDINAMARCA Y EL FONDO DE DESARROLLO DE PROYECTOS DE CUNDINAMARCA - FONDECÚN.</t>
  </si>
  <si>
    <t>ELABORAR LOS ESTUDIOS Y DISEÑOS DEL ANILLO VIAL (INCLUYENDO CICLORRUTA EN UN COSTADO) EN EL MUNICIPIO DE FUNZA, DEPARTAMENTO DE CUNDINAMARCA, EN EL MARCO DEL CONTRATO INTERADMINISTRATIVO ICCU-923 DE 2024 (FONDECUN 24-057), SUSCRITO EN-TRE EL INSTITUTO DE CAMINOS Y CONSTRUCCIONES DE CUNDINAMARCA (ICCU) Y EL FONDO DE DESARROLLO DE PROYECTOS DE CUNDINAMARCA (FONDECUN)</t>
  </si>
  <si>
    <t>ASOCIACION DE COMERCIANTES DE PRODUCTOS AGRICOLAS DE CUNDINAMARCA</t>
  </si>
  <si>
    <t>MORA SANCHEZ WILLIAM GERARDO</t>
  </si>
  <si>
    <t xml:space="preserve">RESTREPO BLANCO JENNYFER </t>
  </si>
  <si>
    <t>CUBILLOS CAICEDO ANGELICA LILIANA</t>
  </si>
  <si>
    <t>JIMENEZ MARTIN ANGIE PAOLA</t>
  </si>
  <si>
    <t>PRESTAR SERVICIOS DE FORTALECIMIENTO Y ACOMPAÑAMIENTO A LOS ESTUDIANTES DE BÁSICA PRIMARIA EN EL PROGRAMA DE LECTOESCRITURA Y MATEMÁTICAS EN EL MARCO DEL CONTRATO INTERADMINISTRATIVO SE-CD-CI-200- 2025 (FONDECUN 25-010) SUSCRITO ENTRE EL DEPARTAMENTO DE CUNDINAMARCA  SECRETARÍA DE EDUCACIÓN Y EL FONDO DE DESARROLLO DE PROYECTOS DE CUNDINAMARCA  FONDECÚN.</t>
  </si>
  <si>
    <t xml:space="preserve">OBANDO RAMIREZ FABIOLA </t>
  </si>
  <si>
    <t xml:space="preserve">HERNANDEZ YEPES MARILENE </t>
  </si>
  <si>
    <t>LADINO MORENO JOHN FERNEY</t>
  </si>
  <si>
    <t xml:space="preserve">MORALES GONZALEZ VIVIANA </t>
  </si>
  <si>
    <t>RAMIREZ CALDERON VIVIANA MARLENY</t>
  </si>
  <si>
    <t>PRESTAR SERVICIOS PROFESIONALES COMO LIDER PARA EL SEGUIMIENTO DEL PROGRAMA DE LECTO ESCRITURA Y MATEMATICAS EN EL MARCO DEL CONTRATO INTERADMINISTRATIVO SE-CD-CI-200-2025 (FONDECUN 25-010) SUSCRITO ENTRE EL DEPARTAMENTO DE CUNDINAMARCA  SECRETARÍA DE EDUCACIÓN Y EL FONDO DE DESARROLLO DE PROYECTOS DE CUNDINAMARCA  FONDECÚN</t>
  </si>
  <si>
    <t>ROJAS GIRALDO ANA MARIA</t>
  </si>
  <si>
    <t>PRESTACION DE SERVICIOS DE APOYO A LA GESTION EN EL MARCO DEL CONTRATO INTERADMINISTRATIVO No. ACODER CDCTI-587202 (FONDECUN 24-051) Y SUS DERIVADOS SUSCRITO ENTRE AGENCIA DE COMERCIALIZACION Y COMPETITIVIDAD PARA EL DESARROLLO REGIONAL ACODER Y EL FONDO DE DESARROLLO DE CUNDINAMARCA Y EL FONDO DE DESARROLLO DE PROYECTOS DE CUNDINAMARCA  FONDECUN.</t>
  </si>
  <si>
    <t>PRESTACION DE SERVICIOS DE APOYO A LA GESTION EN EL MARCO DEL CONTRATO INTERADMINISTRATIVO No.ACODER CDCTI-587202 (FONDECUN 24-051) Y SUS DERIVADOS SUSCRITO ENTRE AGENCIA DE COMERCIALIZACION Y COMPETITIVIDAD PARA EL DESARROLLO REGIONAL ACODER Y EL FONDO DE DESARROLLO DE CUNDINAMARCA Y EL FONDO DE DESARROLLO DE PROYECTOS DE CUNDINAMARCA  FONDECUN.</t>
  </si>
  <si>
    <t>RODELO MORENO CARMEN JOHANA</t>
  </si>
  <si>
    <t>GUERRERO SILVA KEVIN JOAN</t>
  </si>
  <si>
    <t>PRESTACIÓN DE SERVICIOS PROFESIONALES PARA LA REALIZACIÓN DE PIEZAS AUDIOVISUALES REQUERIDAS EN EL MARCO DEL CONTRATO INTERADMINISTRATIVO NO. STM-CDCVI-271-2024 (FONDECÚN 24- 036) SUSCRITO ENTRE EL DEPARTAMENTO DE CUNDINAMARCA- SECRETARÍA DE MOVILIDAD CONTEMPORÁNEA Y EL FONDO DE DESARROLLO DE PROYECTOS DE CUNDINAMARCA_x0002_FONDECUN.</t>
  </si>
  <si>
    <t>ADICION No. 1 Y PRORROGA No. 1 AL CONTRATO DE PRESTACION DE SERVICIOS PROFESIONALES No. 2025-0391 CUYO OBJETO ES PRESTACIÓN DE SERVICIOS PROFESIONALES PARA LA REALIZACIÓN DE PIEZAS AUDIOVISUALES REQUERIDAS EN EL MARCO DEL CONTRATO INTERADMINISTRATIVO NO. STM-CDCVI-271-2024 (FONDECÚN 24- 036) SUSCRITO ENTRE EL DEPARTAMENTO DE CUNDINAMARCA- SECRETARÍA DE MOVILIDAD CONTEMPORÁNEA Y EL FONDO DE DESARROLLO DE PROYECTOS DE CUNDINAMARCA_x0002_FONDECUN.</t>
  </si>
  <si>
    <t>INGENIERIA E INFRAESTRUCTURA DE COLOMBIA S.A.S.</t>
  </si>
  <si>
    <t>PRESTACIÓN DEL SERVICIO DE CONECTIVIDAD A INTERNET PARA EL FONDO DE DESARROLLO DE PROYECTOS DE CUNDINAMARCA  FONDECÚN, BAJO EL ACUERDO MARCO CCE-SNG-AMP-003-2024</t>
  </si>
  <si>
    <t>FERIA BEJARANO NATALIA  ANDREA</t>
  </si>
  <si>
    <t>PRESTACIÓN DE SERVICIOS PARA LA REALIZACIÓN DE TALLERES DE PROMOCIÓN DE LA GESTIÓN EMOCIONAL Y LA REDUCCIÓN DEL ESTRÉS CON DIRECTIVOS, ORIENTADORES Y DOCENTES, EN EL MARCO DEL CONTRATO INTERADMINISTRATIVO NO. SE-CD-CI_x0002_189  2025 (FONDECÚN 25-013) SUSCRITO ENTRE EL FONDO DE DESARROLLO DE PROYECTOS DE CUNDINAMARCA Y LA SECRETARÍA DE EDUCACIÓN DE CUNDINAMARCA|</t>
  </si>
  <si>
    <t>ADICIÓN Y PRÓRROGA N° 1 AL CONTRATO 2025-0395 CUYO OBJETO ES: PRESTACIÓN DE SERVICIOS PARA LA REALIZACIÓN DE TALLERES DE PROMOCIÓN DE LA GESTIÓN EMOCIONAL Y LA REDUCCIÓN DEL ESTRÉS CON DIRECTIVOS, ORIENTADORES Y DOCENTES, EN EL MARCO DEL CONTRATO INTERADMINISTRATIVO NO. SE-CD-CI-189  2025 (FONDECÚN 25-013) SUSCRITO ENTRE EL FONDO DE DESARROLLO DE PROYECTOS DE CUNDINAMARCA Y LA SECRETARÍA DE EDUCACIÓN DE CUNDINAMARCA</t>
  </si>
  <si>
    <t>FUNDACION DE EDUCACION SUPERIOR SAN JOSE FESSANJOSE</t>
  </si>
  <si>
    <t>PRESTAR SERVICIOS PARA CAPACITAR EN EL DISEÑO DE PLANES DE MEJORAMIENTO QUE ESTABLEZCAN ESTRATEGIAS PEDAGÓGICAS ENFOCADAS EN LOS APRENDIZAJES DE MAYOR DIFICULTAD DE LOS ESTUDIANTES CON LOS DOCENTES DE LAS INSTITUCIONES EDUCATIVAS FOCALIZADAS EN EL MARCO DEL CONTRATO INTERADMINISTRATIVO No. SE-CD-CI-189-2025 (FONDECÚN 25-013) SUSCRITO ENTRE LA SECRETARÍA DE EDUCACIÓN DE CUNDINAMARCA Y EL FONDO DE DESARROLLO DE PROYECTOS DE CUNDINAMARCA  FONDECÚN</t>
  </si>
  <si>
    <t>ZULUAGA GUERRERO MARIA ESTELA</t>
  </si>
  <si>
    <t>PRESTAR SERVICIOS PARA FORTALECER Y POTENCIAR LOS PROCESOS DE DESARROLLO PERSONAL Y PROFESIONAL, LA GESTIÓN DE EQUIPO Y LIDERAZGO DE LOS RECTORES, COORDINADORES Y ORIENTADORES DE LAS INSTITUCIONES EDUCATIVAS FOCALIZADAS EN EL MARCO DEL CONTRATO INTERADMINISTRATIVO No. SE-CD-CI-189-2025 (FONDECÚN 25-013), CELEBRADO ENTRE FONDECUN Y LA SECRETARÍA DE EDUCACIÓN</t>
  </si>
  <si>
    <t>ADICIÓN Y PRÓRROGA 1 AL CONTRATO 2025-0398 CUYO OBJETO ES PRESTAR SERVICIOS PARA FORTALECER Y POTENCIAR LOS PROCESOS DE DESARROLLO PERSONAL Y PROFESIONAL, LA GESTIÓN DE EQUIPO Y LIDERAZGO DE LOS RECTORES, COORDINADORES Y ORIENTADORES DE LAS INSTITUCIONES EDUCATIVAS FOCALIZADAS EN EL MARCO DEL CONTRATO INTERADMINISTRATIVO No. SE-CD-CI-189-2025 (FONDECÚN 25-013), CELEBRADO ENTRE FONDECUN Y LA SECRETARÍA DE EDUCACIÓN</t>
  </si>
  <si>
    <t>PRESTAR SERVICIOS PARA CAPACITAR Y FORMAR DIRECTIVOS, DOCENTES Y ORIENTADORES CON EL FIN DE FORTALECER SUS COMPETENCIAS PEDAGÓGICAS Y ARTICULAR EL MODELO PEDAGÓGICO CON ESTRATEGIAS DE ENSEÑANZA QUE TIENDAN A MEJORAR EL RENDIMIENTO ACADÉMICO Y EL CLIMA ESCOLAR EN LAS INSTITUCIONES FOCALIZADAS, EN EL MARCO DEL CONTRATO INTERADMINISTRATIVO No. SE-CDCI-189-2025 (FONDECÚN 25-013) ENTRE FONDECUN Y LA SECRETARÍA DE EDUCACIÓN DE CUNDINAMARCA</t>
  </si>
  <si>
    <t>ELABORAR EL ESTUDIO DE LAS ALTERNATIVAS DE ALIMENTACIÓN INTERURBANA DE TRANSPORTE PÚBLICO DE PASAJEROS AL SISTEMA FERROVIARIO DE REGIOTRAM DE OCCIDENTE EN SUS MUNICIPIOS DE INFLUENCIA DIRECTA E INDIRECTA, EN EL MARCO DE EJECUCIÓN DEL CONTRATO INTERADMINISTRATIVO No. STM-CDCVI-287-2024 DE 2024 (FONDECUN 24-035).</t>
  </si>
  <si>
    <t>REALIZAR LA INTERVENCIÓN CIVIL, ADECUACIONES ELÉCTRICAS, MECÁNICAS E HIDRAULICAS Y SUMINISTRO DE BIENES EN LA SEDE LA CASONA DE LA GERENCIA DEPARTAMENTAL COLEGIADA DE NORTE DE SANTANDER EN EL MARCO DEL CONTRATO INTERADMINISTRATIVO 1075 DE 2022 (FONDECÚN 22-037) SUSCRITO ENTRE LA CONTRALORÍA GENERAL DE LA REPÚBLICA Y EL FONDO DE DESARROLLO DE PROYECTOS DE CUNDINAMARCA  FONDECÚN.</t>
  </si>
  <si>
    <t>SEGURA SOLER DIANA PAOLA</t>
  </si>
  <si>
    <t>PRESTACION DE SERVICIOS PROFESIONALES PARA EL APOYO EN LA DIFUSION, EJECUCION Y ACTUALIZACION DE LAS ESTRATEGIAS DE COMUNICACION EN EL MARCO DE LA EJECUCION DEL CONTRATO INTERADMINISTRATIVO SM - CTI-225-2024 - FONDECUN 24 - 042,</t>
  </si>
  <si>
    <t>PRESTACIÓN DE SERVICIOS PROFESIONALES PARA LA GERENCIA INTEGRAL Y/O SUPERVISIÓN DE CONTRATOS INTERADMINISTRATIVOS SUSCRITOS POR EL FONDO DE DESARROLLO DE PROYECTOS DE CUNDINAMARCA  FONDECÚN.</t>
  </si>
  <si>
    <t>REALIZAR LA INTERVENTORÍA INTEGRAL AL CONTRATO DE CONSULTORÍA CUYO OBJETO ES ELABORAR LOS ESTUDIOS Y DISENOS DEL ANILLO VIAL (INCLUYENDO CICLORRUTA EN UN COSTADO) EN EL MUNICIPIO DE FUNZA, DEPARTAMENTO DE CUNDINAMARCA, EN EL MARCO DEL CONTRATO INTERADMINISTRATIVO ICCU-923 DE 2024 (FONDECUN), SUSCRITO ENTRE EL INSTITUTO DE CAMINOS Y CONSTRUCCIONES DE CUNDINAMARCA (ICCU) Y EL FONDO DE DESARROLLO DE PROYECTOS DE CUNDINAMARCA (FONDECUN)</t>
  </si>
  <si>
    <t>ASOCIACION DE PRODUCTORES AGROPECUARIOS MAGDALENA CENTRO</t>
  </si>
  <si>
    <t>ACUÑA BERNAL TANIA PAOLA</t>
  </si>
  <si>
    <t xml:space="preserve">MORENO RUSINQUE KATHERINE </t>
  </si>
  <si>
    <t>ROMERO ACOSTA RAFAEL EDUARDO</t>
  </si>
  <si>
    <t>PRESTACIÓN DE SERVICIOS PROFESIONALES COMO FINANCIERO DEL PROYECTO EN EL MARCO DE LA EJECUCIÓN DE LOS CONTRATOS INTERADMINISTRATIVOS Nº ACIDC-CI-513-2024 (FONDECÚN 24-037) Y ACODER-CDCTI-587-2024 (FONDECÚN 24- 051) Y SUS DERIVADOS.</t>
  </si>
  <si>
    <t>PRESTACIÓN DE SERVICIOS PROFESIONALES COMO FINANCIERO DEL PROYECTO EN EL MARCO DE LAEJECUCIÓN DE LOS CONTRATOS INTERADMINISTRATIVOS Nº ACIDC-CI-513-2024 (FONDECÚN24-037) YACODER CDCTI-587-2024 (FONDECÚN 24- 051) Y SUS DERIVADOS.</t>
  </si>
  <si>
    <t>OBJETO: PRÓRROGA No. 01 Y ADICIÓN No. 01 AL CONTRATO DE PRESTACIÓN DE SERVICIOSPROFESIONALES No. 2025-0411 - PRESTACIÓN DE SERVICIOS PROFESIONALES COMO FINANCIERO DEL PROYECTO EN EL MARCO DE LA EJECUCIÓN DE LOS CONTRATOS INTERADMINISTRATIVOS NºACIDC-CI-513-2024 (FONDECÚN 24-037) Y ACODER-CDCTI-587-2024 (FONDECÚN 24-051) Y SUS DERIVADOS.</t>
  </si>
  <si>
    <t>PRESTACIÓN DE SERVICIOS PROFESIONALES COMO FINANCIERO DEL PROYECTO EN EL MARCO DE LA EJECUCIÓN DE LOS CONTRATOS INTERADMINISTRATIVOS Nº ACIDC-CI-513-2024 (FONDECÚN 24-037) Y ACODER-CDCTI-587-2024 (FONDECÚN 24-051) Y SUS DERIVADOS</t>
  </si>
  <si>
    <t>ASOCIACION AGROSUMAZ</t>
  </si>
  <si>
    <t>CONTRATAR EL SERVICIO DE MANTENIMIENTO PREVENTIVO Y/O CORRECTIVO A MONTO AGOTABLE DE MOTOCICLETAS EN LA EJECUCION DEL CONTRATO INTERADMINISTRATIVO NO. STM-CDCVI-271-2024 (FONDECÚN 24-036) SUSCRITO ENTRE LA SECRETARIA DE MOVILIDAD CONTEMPORÁNEA y EL FONDO DE DESARROLLO DE PROYECTOS DE CUNDINAMARCAFONDECÚN.</t>
  </si>
  <si>
    <t>URIBE BARAJAS ANGELA YAMILE</t>
  </si>
  <si>
    <t>ZAMORA TRUJILLO ANA MARIA</t>
  </si>
  <si>
    <t>MARTIN MORA SANDRA PATRICIA</t>
  </si>
  <si>
    <t>UNION TEMPORAL SALUD RZM</t>
  </si>
  <si>
    <t>ELABORAR LOS ESTUDIOS Y DISEÑOS PARA LA CONSTRUCCIÓN DEL GRUPO 1 DE INFRAESTRUCTURA HOSPITALARIA DE LOS CENTROS DE ATENCIÓN DE LA RED PÚBLICA DEPARTAMENTAL, EN EL MARCO DEL CONTRATO INTERADMINISTRATIVO SS CDCTI-1380-2024 (FONDECÚN 24-045), SUSCRITO ENTRE LA SECRETARÍA DE SALUD DE CUNDINAMARCA, EL INSTITUTO DE INFRAESTRUCTURA Y CONCESIONES DEL DEPARTAMENTO DE CUNDINAMARCA (ICCU) Y EL FONDO DE DESARROLLO DE PROYECTOS DE CUNDINAMARCA (FONDECÚN</t>
  </si>
  <si>
    <t>ADICIÓN No. 1 AL CONTRATO 2025-0417 CUYO OBJETO ES ELABORAR LOS ESTUDIOS Y DISEÑOS PARA LA CONSTRUCCIÓN DEL GRUPO 1 DE INFRAESTRUCTURA HOSPITALARIA DE LOS CENTROS DE ATENCIÓN DE LA RED PÚBLICA DEPARTAMENTAL, EN EL MARCO DEL CONTRATO INTERADMINISTRATIVO SS-CDCTI-1380-2024 (FONDECÚN 24-045), SUSCRITO ENTRE LA SECRETARÍA DE SALUD DE CUNDINAMARCA, EL INSTITUTO DE INFRAESTRUCTURA Y CONCESIONES DEL DEPARTAMENTO DE CUNDINAMARCA (ICCU) Y EL FONDO DE DESARROLLO DE PROYECTOS DE CUNDINAMARCA (FONDECÚN)</t>
  </si>
  <si>
    <t>255 - 24-052 CI202401410 MUNICIPIO DE FUNZA</t>
  </si>
  <si>
    <t>ELABORAR LOS ESTUDIOS Y DISEÑOS DE LAS OBRAS QUE FORMAN PARTE DEL CENTRO DE EVOLUCIÓN DEPORTIVA CED Y LAS OBRAS COMPLEMENTARIAS DEL COLISEO ZONA F. EN EL MARCO DEL CONTRATO INTERADMINISTRATIVO CI202401410 (FONDECÚN 24-052), SUSCRITO ENTRE EL MUNICIPIO DE FUNZA Y EL FONDO DE DESARROLLO DE PROYECTOS DE CUNDINAMARCA  FONDECÚN.</t>
  </si>
  <si>
    <t>PRESTACIÓN DE SERVICIOS LOGÍSTICOS PARA LA EJECUCIÓN DEL PROYECTO DEL GRUPO ESPECIAL PARA LA PROMOCIÓN DE LA CULTURA CONTRA LA ILEGALIDAD  GEPCI, EN EL MARCO DEL CONTRATO INTERADMINISTRATIVO No SH-CD-CI-196- 2025 (FONDECÚN 25-003), CELEBRADO ENTRE LA SECRETARÍA DE HACIENDA DEL DEPARTAMENTO DE CUNDINAMARCA Y EL FONDO DE DESARROLLO DE PROYECTOS DE CUNDINAMARCA - FONDECUN.</t>
  </si>
  <si>
    <t>ADICIÒN No.1 CONTRATO 2025-0419 PRESTACIÓN DE SERVICIOS LOGÍSTICOS PARA LA EJECUCIÓN DEL PROYECTO DEL GRUPO ESPECIAL PARA LA PROMOCIÓN DE LA CULTURA CONTRA LA ILEGALIDAD  GEPCI, EN EL MARCO DEL CONTRATO INTERADMINISTRATIVO No SH-CD-CI-196-2025 (FONDECÚN 25-003), CELEBRADO ENTRE LA SECRETARÍA DE HACIENDA DEL DEPARTAMENTO DE CUNDINAMARCA Y EL FONDO DE DESARROLLO DE PROYECTOS DE CUNDINAMARCA - FONDECUN.</t>
  </si>
  <si>
    <t>MAPE MICAN JENNY TATIANA</t>
  </si>
  <si>
    <t>BORDA ZAMBRANO ANGELA VIVIANA</t>
  </si>
  <si>
    <t>MARTINEZ TRIANA JOHN ALEXANDER</t>
  </si>
  <si>
    <t>PRESTACIÓN DE SERVICIOS PROFESIONALES COMO COORDINADOR GENERAL DE PROYECTOS EN LA EJECUCIÓN DEL CONTRATO INTERADMINISTRATIVO Nº ACIDC-CI-513-2024 (FONDECÚN 24-037) Y SUS DERIVADOS SUSCRITO ENTRE AGENCIA DE COMERCIALIZACIÓN E INNOVACIÓN PARA EL DESARROLLO DE CUNDINAMARCA Y EL FONDO DE DESARROLLO DE PROYECTOS DE CUNDINAMARCA  FONDECUN</t>
  </si>
  <si>
    <t>OBJETO: PRÓRROGA No. 01 Y ADICIÓN No. 01 AL CONTRATO DE PRESTACIÓN DE SERVICIOS PROFESIONALES No.2025-0423-PRESTACIÓN DE SERVICIOS PROFESIONALES COMO COORDINADOR GENERAL DE PROYECTOS EN LA EJECUCIÓN DEL CONTRATO INTERADMINISTRATIVO NºACIDC-CI-513-2024 (FONDECÚN24-037) Y SUS DERIVADOS SUSCRITO ENTRE AGENCIA DE COMERCIALIZACIÓN E INNOVACIÓN PARA EL DESARROLLO DE CUNDINAMARCA Y EL FONDO DE DESARROLLO DE PROYECTOS DE CUNDINAMARCA  FONDECUN.</t>
  </si>
  <si>
    <t>MORARCI GROUP S.A.S.</t>
  </si>
  <si>
    <t>Adquisición de servicio de mantenimiento preventivo y correctivo incluidas autopartes, mano de obra y adquisición de autopartes a través del acuerdo Marco CCE-286-AMP-2020, para los vehículos de la entidad de marca Toyota Prado y Toyota Fortuner</t>
  </si>
  <si>
    <t>ASOCIACION DE PRODUCTORES AGROPECUARIOS DE GUTIERREZ</t>
  </si>
  <si>
    <t>BALLEN PRIETO YEIMI CAROLINA</t>
  </si>
  <si>
    <t>VARILA GOMEZ DEISSY EMILIANA</t>
  </si>
  <si>
    <t>ASOCIACION EMPRENDEDORES DEL CAMPO ASOCAMPS</t>
  </si>
  <si>
    <t>LACTEOS DE UNE CUNDINAMARCA</t>
  </si>
  <si>
    <t>ASOCIACION DE PRODUCTORES AGROPECUARIOS ASOAGROVIVO</t>
  </si>
  <si>
    <t>ASOCIACION AGROPECUARIA DE PRODUCTORES CAMPESINOS AGRO TEC</t>
  </si>
  <si>
    <t>SUMINISTRO AL FONDO DE DESARROLLO DE PROYECTOS DE CUNDINAMARCA FONDECÚN DE PRODUCTOS AGROPECUARIOS FRESCOS Y/O TRANSFORMADOS, DE ORIGEN CUNDINAMARQUÉS Y/O REGIÓN METROPOLITANA - RMBC, EN EL MARCO DEL CONTRATO INTERADMINISTRATIVO ACODER-CDCTI-587-2024 (FONDECUN 24051), SUSCRITO ENTRE LA AGENCIA DE COMERCIALIZACIÓN Y COMPETITIVIDAD PARA EL DESARROLLO REGIONAL  ACODER Y EL FONDO DE DESARROLLO DE PROYECTOS DE CUNDINAMARCA  FONDECÚN.</t>
  </si>
  <si>
    <t>ALQUILER DE EQUIPOS DE COMPUTO Y PERIFÉRICOS CON INSTALACIÓN, CONFIGURACIÓN Y MANTENIMIENTO PARA EL FONDO DE DESARROLLO DE PROYECTOS DE CUNDINAMARCA  FONDECÚN</t>
  </si>
  <si>
    <t>ASOCIACION GANADEROS Y PRODUCTORES DE TOCAIMA ASOGANPRODITO</t>
  </si>
  <si>
    <t>DIAZ MOLINA NICOLE DANIELA</t>
  </si>
  <si>
    <t>ADICIÓN No. 1 PRÓRROGA No. 1 AL CONTRATO No. 2025-0440 CUYO OBJETO ES PRESTACIÓN DE SERVICIOS PROFESIONALES PARA LA GERENCIA INTEGRAL Y/O SUPERVISIÓN DE CONTRATOS INTERADMINISTRATIVOS SUSCRITOS POR EL FONDO DE DESARROLLO DE PROYECTOS DE CUNDINAMARCA  FONDECÚN</t>
  </si>
  <si>
    <t>VISION SATELITAL COMUNICACIONES S.A.S.</t>
  </si>
  <si>
    <t>PRESTAR EL SERVICIO DE INTERNET SATELITAL PARA INSTITUCIONES PÚBLICAS UBICADAS EN EL DEPARTAMENTO DE CUNDINAMARCA EN EL MARCO DEL CONTRATO INTERADMINISTRATIVO NO. STIC-CDCTI-174-2024 (FONDECÚN 24-032), CELEBRADO ENTRE EL DEPARTAMENTO DE CUNDINAMARCA  SECRETARÍA DE TECNOLOGÍAS DE LA INFORMACIÓN Y LAS COMUNICACIO-NES Y EL FONDO DE DESARROLLO DE PROYECTOS DE CUNDINAMARCA  FONDECÚN</t>
  </si>
  <si>
    <t>PRÓRROGA No. 1, ADICIÓN No. 1 AL CONTRATO 2025-0441 CUYO OBJETO ES PRESTAR EL SERVICIO DE INTERNET SATELITAL PARA INSTITUCIONES PUBLICAS UBICADAS EN EL DEPARTAMENTO DE CUNDINAMARCA EN EL MARCO DEL CONTRATO INTERADMINISTRATIVO NO. STIC-CDCTI-174-2024 (FONDECÚN 24-032), CELEBRADO ENTRE EL DEPARTAMENTO DE CUNDINAMARCA - SECRETARÍA DE TECNOLOGÍAS DE LA INFORMACIÓN Y LAS COMUNICACIONES Y EL FONDO DE DESARROLLO DE PROYECTOS DE CUNDINAMARCA - FONDECÚN</t>
  </si>
  <si>
    <t>PRESTACIÓN DE SERVICIOS LOGÍSTICOS PARA LA PREPRODUCCIÓN, PRODUCCIÓN, REALIZACIÓN Y POSTPRODUCCIÓN DEL EVENTO CONMEMORATIVO PREMIOS ANTONIO NARIÑO, EN EL MARCO DEL CONTRATO INTERADMINISTRATIVO No. SGCC-CD_x0002_CI-831-2025 (FONDECÚN 25-007), SUSCRITO ENTRE EL DEPARTAMENTO DE CUNDINAMARCA - SECRETARÍA GENERAL Y DE CERCANÍA AL CIUDADANO Y EL FONDO DE DESARROLLO DE PROYECTOS DE CUNDINAMARCA - FONDECÚN.</t>
  </si>
  <si>
    <t>ORTIZ CASTRO DANIEL JOSE</t>
  </si>
  <si>
    <t>ALIANZA INTEGRAL DE PROYECTOS S.A.S. BIC.</t>
  </si>
  <si>
    <t xml:space="preserve">LOZANO FIGUEROA CAROLINA </t>
  </si>
  <si>
    <t>PRESTACIÓN DE SERVICIOS PROFESIONALES COMO ABOGADO EN EL MARCO DEL CONTRATO INTERADMINISTRATIVO N° ACIDC-CI-513-2024 / (FONDECÚN 24-037), Y SUS DERIVADOS SUSCRITO ENTRE AGENCIA DE COMERCIALIZACIÓN E INNOVACIÓN PARA EL DESARROLLO DE CUNDINAMARCA Y EL FONDO DE DESARROLLO DE PROYECTOS DE CUNDINAMARCA  FONDECUN.</t>
  </si>
  <si>
    <t>274 - 25-014 ICCU  291 -2025</t>
  </si>
  <si>
    <t>GERENCIA INTEGRAL PARA LA VIABILIZACIÓN DE PROYECTOS DE INFRAESTRUCTURA SOCIAL DEL DEPARTAMENTO DE CUNDINAMARCA</t>
  </si>
  <si>
    <t>MODIFICATORIO No. 2 y ADICIÓN No. 1 AL CONTRATO DE CONSULTORÍA No. 2025-0446, - GERENCIA INTEGRAL PARA LA VIABILIZACIÓN DE PROYECTOS DE INFRAESTRUCTURA SOCIAL DEL DEPARTAMENTO DE CUNDINAMARCA</t>
  </si>
  <si>
    <t>PRESTACIÓN DE SERVICIOS PROFESIONALES COMO LÍDER TÉCNICO EN EL MARCO DEL CONTRATO INTERADMINISTRATIVO NO. STM-CDCVI-287-2024 DE 2024. (FONDECÚN 24-035) SUSCRITO ENTRE LA SECRETARÍA DE TRANSPORTE Y MOVILIDAD DE CUNDINAMARCA Y EL FONDO DE DESARROLLO DE PROYECTOS DE CUNDINAMARCA FONDECÚN</t>
  </si>
  <si>
    <t>OLAYA SANDOVAL ERIKA ALEXANDRA</t>
  </si>
  <si>
    <t>PRESTACIÓN DE SERVICIOS PROFESIONALES COMO ABOGADO EN EL MARCO DEL CONTRATO INTERADMINISTRATIVO N° STIC_x0002_CDCTI-174-2024 (FONDECÚN 24-032), Y SUS DERIVADOS, SUSCRITO ENTRE EL DEPARTAMENTO DE CUNDINAMARCA - SECRETARÍA DE TECNOLOGÍAS DE LA INFORMACIÓN Y LAS COMUNICACIONES Y EL FONDO DE DESARROLLO DE PROYECTOS DE CUNDINAMARCA  FONDECÚN</t>
  </si>
  <si>
    <t>PRÓRROGA No. 1 Y ADICIÓN No. 1 AL CONTRATO No. No. 2025-0449 CUYO OBJETO ES LA DE PRESTACIÓN DE SERVICIOS PROFESIONALES COMO ABOGADO EN EL MARCO DEL CONTRATO INTERADMINISTRATIVO N° STIC-CDCTI-174-2024 (FONDECÚN 24-032), Y SUS DERIVADOS, SUSCRITO ENTRE EL DEPARTAMENTO DE CUNDINAMARCA - SECRETARÍA DE TECNOLOGÍAS DE LA INFORMACIÓN Y LAS COMUNICACIONES Y EL FONDO DE DESARROLLO DE PROYECTOS DE CUNDINAMARCA  FONDECÚN.</t>
  </si>
  <si>
    <t>REALIZAR LA INTERVENTORÍA TÉCNICA, ADMINISTRATIVA, FINANCIERA Y JURÍDICA AL CONTRATO DE CONSULTORÍA CUYO OBJETO ES ELABORAR LOS ESTUDIOS Y DISEÑOS DE LAS OBRAS QUE FORMAN PARTE DEL CENTRO DE EVOLUCIÓN DEPORTIVA CED Y LAS OBRAS COMPLEMENTARIAS DEL COLISEO ZONA F. EN EL MARCO DEL CONTRATO INTERADMINISTRATIVO CI202401410 (FONDECÚN 24-052), SUSCRITO ENTRE EL MUNICIPIO DE FUNZA Y EL FONDO DE DESARROLLO DE PROYECTOS DE CUNDINAMARCA  FONDECÚN.</t>
  </si>
  <si>
    <t>272 - 25-012 N 038 DE 2025 CI N° DCC.DGR.CMI-108-2023 DEFENSA CIVIL COLOMBIANA</t>
  </si>
  <si>
    <t>OTRO SI MODIFICATORIO Nro 1 DEL CONTRATO DE PRESTACIÓN DE SERVICIOS PROFESIONALES No.2025-0452 - PRESTACIÓN DE SERVICIOS PROFESIONALES PARA LA GERENCIA INTEGRAL Y/O SUPERVISIÓN DE CONTRATOS INTERADMINISTRATIVOS SUSCRITOS POR EL FONDO DE DESARROLLO DE PROYECTOS DE CUNDINAMARCA  FONDECÚN</t>
  </si>
  <si>
    <t>ADICIÓN No. 1 PRÓRROGA No. 1 AL CONTRATO No. 2025-0452 CUYO OBJETO ES: PRESTACIÓN DE SERVICIOS PROFESIONALES PARA LA GERENCIA INTEGRAL Y/O SUPERVISIÓN DE CONTRATOS INTERADMINISTRATIVOS SUSCRITOS POR EL FONDO DE DESARROLLO DE PROYECTOS DE CUNDINAMARCA  FONDECÚN.</t>
  </si>
  <si>
    <t>ADICIÓN No. 1 PRÓRROGA No. 1 AL CONTRATO No. 2025-0452 CUYO OBJETO ES: PRESTACIÓN DE SERVICIOS PROFESIONALES PARA LA GERENCIA INTEGRAL Y/O SUPERVISIÓN DE CONTRATOS INTERADMINISTRATIVOS SUSCRITOS POR EL FONDO DE DESARROLLO DE PROYECTOS DE CUNDINAMARCA  FONDECÚN</t>
  </si>
  <si>
    <t>275 - 25-015 -SECRETARÍA DE HACIENDA  NO. SH-CD-CI-252-2025</t>
  </si>
  <si>
    <t>PRESTACIÓN DE SERVICIOS PARA LA PROGRAMACIÓN Y EJECUCIÓN DE ESTRATEGIAS DE COMUNICACIÓN DE LA SECRETARÍA DE HACIENDA, MEDIANTE CANALES Y PLATAFORMAS DE COMUNICACIÓN MASIVA, ORIENTADAS A LA PROMOCIÓN DE PLANES COMERCIALES, LA CONSOLIDACIÓN DE ALIANZAS ESTRATÉGICAS Y EL APOYO OPERATIVO, EN CUMPLIMIENTO DE LA LÍNEA ESTRATÉGICA BIEN GOBERNAR DEL PLAN DE DESARROLLO DEPARTAMENTAL, EN EL MARCO DE LA EJECUCION DEL CONTRATO INTERADMINISTRATIVO No. SH-CD-CI-252-2025 (FONDECUN 25-015</t>
  </si>
  <si>
    <t>Otrosi No. 1, Adicion No. 1, Modificacion No. 1, Al Contrato Derivado No. 2025-0453 Cuyo Objeto: PRESTACIÓN DE SERVICIOS PARA LA PROGRAMACIÓN Y EJECUCIÓN DE ESTRATEGIAS DE COMUNICACIÓN DE LA SECRETARÍA DE HACIENDA, MEDIANTE CANALES Y PLATAFORMAS DE COMUNICACION MASIVA, ORIENTADAS A LA PROMOCIÓN DE PLANES COMERCIALES, LA CONSOLIDACIÓN DE ALIANZAS ESTRATÉGICAS Y EL APOYO OPERATIVO, EN CUMPLIMIENTO DE LA LÍNEA ESTRATÉGICA BIEN GOBERNAR DEL PLAN DE DESARROLLO DEPARTAMENTAL, EN EL MARCO DE LA EJECUCION DEL CONTRATO INTERADMINISTRATIVO No. SH-CD-CI-252-2025 (FONDECUN 25-015).</t>
  </si>
  <si>
    <t>279 - 25-019 INTERDEPORTES CI-0465-2025</t>
  </si>
  <si>
    <t>PRESTACIÓN DE SERVICIOS LOGÍSTICOS PARA LA OPERACIÓN DE LOS EVENTOS PROGRAMADOS: 1. CONGRESO INTERNACIONAL DEL CONTROL DEL ENTRENAMIENTO DEPORTIVO, 2. CAMPAMENTOS EXPLORADORES POR CUNDINAMARCA, 3. CAMPAMENTOS REGIONALES, 4. JUEGOS DEPORTIVOS Y RECREATIVOS COMUNALES DE CUNDINAMARCA Y 5. ACTIVIDAD FÍSICA CUNDINAMARCA EN MOVIMIENTO, EN EL MARCO DEL CONTRATO INTERADMINISTRATIVO NO. CI-0465-2025, (FONDECÚN 25-019), SUSCRITO ENTRE EL DEPARTAMENTO DE CUNDINAMARCA -INSTITUTO DEPARTAMENTAL PARA LA RECREACIÓN Y EL DEPORTE DE CUNDINAMARCA INDEPORTES Y EL FONDO DE DESARROLLO DE PROYECTOS DE CUNDINAMARCA - FONDECÚN.</t>
  </si>
  <si>
    <t>MODIFICACION N°1 Y ADICION N°1 AL CONTRATO DE PRESTACION DE SERVICIOS LOGISTICOS N° 2025-0454 CUYO OBJETO ES: PRESTACIÓN DE SERVICIOS LOGÍSTICOS PARA LA OPERACIÓN DE LOS EVENTOS PROGRAMADOS: 1. CONGRESO INTERNACIONAL DEL CONTROL DEL ENTRENAMIENTO DEPORTIVO, 2. CAMPAMENTOS EXPLORADORES POR CUNDINAMARCA, 3. CAMPAMENTOS REGIONALES, 4. JUEGOS DEPORTIVOS Y RECREATIVOS COMUNALES DE CUNDINAMARCA Y 5. ACTIVIDAD FÍSICA CUNDINAMARCA EN MOVIMIENTO, EN EL MARCO DEL CONTRATO INTERADMINISTRATIVO NO. CI-0465-2025, (FONDECÚN 25-019), SUSCRITO ENTRE EL DEPARTAMENTO DE CUNDINAMARCA -INSTITUTO DEPARTAMENTAL PARA LA RECREACIÓN Y EL DEPORTE DE CUNDINAMARCA INDEPORTES Y EL FONDO DE DESARROLLO DE PROYECTOS DE CUNDINAMARCA - FONDECÚN</t>
  </si>
  <si>
    <t>MENDIETA MIRANDA SANDRA MILENA</t>
  </si>
  <si>
    <t>PRESTACIÓN DE SERVICIOS DE APOYO A LA GESTIÓN ADMINISTRATIVA EN LAS ACTIVIDADES DE LA GERENCIA GENERAL  DEL FONDO DE DESARROLLO DE PROYECTOS DE CUNDINAMARCA  FONDECÚN.</t>
  </si>
  <si>
    <t>IRIS PRESSE SAS</t>
  </si>
  <si>
    <t>PRESTACIÓN DE SERVICIOS PARA LA PROGRAMACIÓN Y EJECUCIÓN DE ESTRATEGIAS DE COMUNICACIÓN DE LA SECRETARÍA DE HACIENDA, MEDIANTE VALLAS Y MUPIS, ORIENTADAS A LA PROMOCIÓN DE PLANES COMERCIALES, LA CONSOLIDACIÓN DE ALIANZAS ESTRATÉGICAS Y EL APOYO OPERATIVO, EN CUMPLIMIENTO DE LA LÍNEA ESTRATÉGICA BIEN GOBERNAR DEL PLAN DE DESARROLLO DEPARTAMENTAL, EN EL MARCO DE LA EJECUCION DEL CONTRATO INTERADMINISTRATIVO No. SH-CD_x0002_CI-252-2025 (FONDECUN 25-015)</t>
  </si>
  <si>
    <t>Otrosi No. 1, Adicion No. 1, Modificacion No. 1, Al Contrato Derivado No. 2025-0456 Cuyo Objeto: PRESTACIÓN DE SERVICIOS PARA LA PROGRAMACIÓN Y EJECUCIÓN DE ESTRATEGIAS DE COMUNICACIÓN DE LA SECRETARÍA DE HACIENDA, MEDIANTE VALLAS Y MUPIS, ORIENTADAS A LA PROMOCIÓN DE PLANES COMERCIALES, LA CONSOLIDACIÓN DE ALIANZAS ESTRATÉGICAS Y EL APOYO OPERATIVO, EN CUMPLIMIENTO DE LA LÍNEA ESTRATÉGICA BIEN GOBERNAR DEL PLAN DE DESARROLLO DEPARTAMENTAL, EN EL MARCO DE LA EJECUCION DEL CONTRATO INTERADMINISTRATIVO No. SH-CD-CI-252- 2025 (FONDECUN 25-015).</t>
  </si>
  <si>
    <t>BUITRAGO SALINAS CLAUDIA JEANET</t>
  </si>
  <si>
    <t>RODRIGUEZ ACUÑA HEIDY ALEXANDRA</t>
  </si>
  <si>
    <t>258 - 24-055 ICCU 860 DE 2024</t>
  </si>
  <si>
    <t>ACTUALIZAR LOS ESTUDIOS Y DISEÑOS PARA LA RECUPERACIÓN Y ADECUACIÓN DEL PATRIMONIO HISTÓRICO CULTURAL PALACIO DE SAN FRANCISCO EN BOGOTÁ DC., EN EL MARCO DEL CONTRATO INTERADMINISTRATIVO ICCU860 DE 2024 (FONDECÚN 24-055), SUSCRITO ENTRE EL INSTITUTO DE INFRAESTRUCTURA Y CONCESIONES DEL DEPARTAMENTO DE CUNDINAMARCA ICCU YEL FONDO DE DESARROLLO DE PROYECTOS DE CUNDINAMARCA FONDECÚN</t>
  </si>
  <si>
    <t>268 - 25-008 NO. CD-0020-2025 DE 2025 MUNICIPIO DE FUNZA</t>
  </si>
  <si>
    <t xml:space="preserve">CONSORCIO CONEXION CIT </t>
  </si>
  <si>
    <t>ELABORAR EL ESTUDIO DE CONEXIÓN DE LOS FLUJOS DE MOVILIDAD ENTRE FUNZA, REGIÓN Y EL AEROPUERTO EL DORADO. EN EL MARCO DEL CONTRATO INTERADMINISTRATIVO CD-0020-2025 (FONDECÚN 25-008), SUSCRITO ENTRE EL MUNICIPIO DE FUNZA Y EL FONDO DE DESARROLLO DE PROYECTOS DE CUNDINAMARCA  FONDECÚN.</t>
  </si>
  <si>
    <t>ASOCIACION DE PRODUCTORES AGROPECUARIOS DE LACTEOS ASOPROGUALIVA</t>
  </si>
  <si>
    <t xml:space="preserve">GONZALEZ BERNAL HERNANDO </t>
  </si>
  <si>
    <t>PRESTACIÓN DE SERVICIOS PARA LA GENERACIÓN DE LOS INSUMOS DE ALISTAMIENTO PRECONTRACTUAL REQUERIDOS PARA LA CONTRATACIÓN DEL COMPONENTE II EN EL MARCO DEL CONTRATO INTERADMINISTRATIVO No. CD-005-2025 (FONDECUN 25-001) SUSCRITO ENTRE EL MUNICIPIO DE FUNZA Y EL FONDO DE DESARROLLO DE PROYECTOS DE CUNDINAMARCA  FONDECÚN</t>
  </si>
  <si>
    <t>DELGADO CADENA TANIA LIZETH</t>
  </si>
  <si>
    <t>PRESTACIÓN DE SERVICIOS PROFESIONALES COMO ESPECIALISTA FINANCIERO EN EL MARCO DEL CONTRATO INTERADMINISTRATIVO N° STIC-CDCTI-174-2024 (FONDECÚN 24- 032), Y SUS DERIVADOS, SUSCRITO ENTRE EL DEPARTAMENTO DE CUNDINAMARCA - SECRETARÍA DE TECNOLOGÍAS DE LA INFORMACIÓN Y LAS COMUNICACIONES Y EL FONDO DE DESARROLLO DE PROYECTOS DE CUNDINAMARCA  FONDECÚN.</t>
  </si>
  <si>
    <t>PRÓRROGA No. 1, ADICIÓN No. 1 AL CONTRATO No. 2025-0464 CUYO OBJETO ES LA PRESTACIÓN DE SERVICIOS PROFESIONALES COMO ESPECIALISTA FINANCIERO EN EL MARCO DEL CONTRATO INTERADMINISTRATIVO N° STIC-CDCTI-174- 2024 (FONDECÚN 24-032), Y SUS DERIVADOS, SUSCRITO ENTRE EL DEPARTAMENTO DE CUNDINAMARCA - SECRETARÍA DE TECNOLOGÍAS DE LA INFORMACIÓN Y LAS COMUNICACIONES Y EL FONDO DE DESARROLLO DE PROYECTOS DE CUNDINAMARCA  FONDECÚN</t>
  </si>
  <si>
    <t>ADICIÓN No. 2, PRÓRROGA No. 2 AL CONTRATO No. 2025-0464 CUYO OBJETO ES LA PRESTACIÓN DE SERVICIOS PROFESIONALES COMO ESPECIALISTA FINANCIERO EN EL MARCO DEL CONTRATO INTERADMINISTRATIVO N° STIC-CDCTI_x0002_174-2024 (FONDECÚN 24- 032), Y SUS DERIVADOS, SUSCRITO ENTRE EL DEPARTAMENTO DE CUNDINAMARCA - SECRETARÍA DE TECNOLOGÍAS DE LA INFORMACIÓN Y LAS COMUNICACIONES Y EL FONDO DE DESARROLLO DE PROYECTOS DE CUNDINAMARCA  FONDECÚN</t>
  </si>
  <si>
    <t>SERVICIO DE RENOVACIÓN DE MEMBRESÍA Y ANUALIDAD ANTE LACNIC DEL POOL DE DIRECCIONES IPV6 PREFIJO /48, A NOMBRE DEL FONDO DE DESARROLLO DE PROYECTOS DE CUNDINAMARCA  FONDECUN</t>
  </si>
  <si>
    <t>BARAJAS SANTOS VALENTIN EDUARDO</t>
  </si>
  <si>
    <t>PRESTACIÓN DE SERVICIOS PROFESIONALES PARA LA GERENCIA Y/O SUPERVISIÓN DEL CONTRATO INTERADMINISTRATIVO N° STIC-CDCTI-174-2024 (FONDECÚN 24-032), Y SUS DERIVADOS, SUSCRITO ENTRE EL DEPARTAMENTO DE CUNDINAMARCA - SECRETARÍA DE TECNOLOGÍAS DE LA INFORMACIÓN Y LAS COMUNICACIONES Y EL FONDO DE DESARROLLO DE PROYECTOS DE CUNDINAMARCA  FONDECÚN.</t>
  </si>
  <si>
    <t>PRÓRROGA No. 1, ADICIÓN No. 1 AL CONTRATO No. 2025-0466 CUYO OBJETO ES LA PRESTACIÓN DE SERVICIOS PROFESIONALES PARA LA GERENCIA Y/O SUPERVISIÓN DEL CONTRATO INTERADMINISTRATIVO N° STIC-CDCTI-174-2024 (FONDECÚN 24-032), Y SUS DERIVADOS, SUSCRITO ENTRE EL DEPARTAMENTO DE CUNDINAMARCA - SECRETARÍA DE TECNOLOGÍAS DE LA INFORMACIÓN Y LAS COMUNICACIONES Y EL FONDO DE DESARROLLO DE PROYECTOS DE CUNDINAMARCA  FONDECÚN.</t>
  </si>
  <si>
    <t>ADICIÓN No. 2, PRÓRROGA No. 2 AL CONTRATO No. 2025-0466 CUYO OBJETO ES LA PRESTACIÓN DE SERVICIOS PROFESIONALES PARA LA GERENCIA Y/O SUPERVISIÓN DEL CONTRATO INTERADMINISTRATIVO N° STIC-CDCTI-174-2024 (FONDECÚN 24-032), Y SUS DERIVADOS, SUSCRITO ENTRE EL DEPARTAMENTO DE CUNDINAMARCA - SECRETARÍA DE TECNOLOGÍAS DE LA INFORMACIÓN Y LAS COMUNICACIONES Y EL FONDO DE DESARROLLO DE PROYECTOS DE CUNDINAMARCA  FONDECÚN</t>
  </si>
  <si>
    <t>CELIS JIMENEZ MAIRA ALEXANDRA</t>
  </si>
  <si>
    <t>PRESTACIÓN DE SERVICIOS PROFESIONALES COMO DISEÑADOR GRÁFICO EN EL MARCO DEL CONTRATO INTERADMINISTRATIVO NO. STM-CDCVI-271-2024 (FONDECÚN 24-036) SUSCRITO ENTRE EL DEPARTAMENTO DE CUNDINAMARCA - SECRETARÍA DE MOVILIDAD CONTEMPORÁNEA Y EL FONDO DE DESARROLLO DE PROYECTOS DE CUNDINAMARCA - FONDECUN</t>
  </si>
  <si>
    <t>UNION TEMPORAL GESTION DOCUMENTAL COLOMBIA</t>
  </si>
  <si>
    <t>PRESTAR EL SERVICIO DE ALMACENAMIENTO, CUSTODIA, PRÉSTAMO, DIGITALIZACIÓN Y CONSULTA DEL ARCHIVO CENTRAL DEL FONDO DE DESARROLLO DE PROYECTOS DE CUNDINAMARCA FONDECÚN.</t>
  </si>
  <si>
    <t>COM COMPANY SAS</t>
  </si>
  <si>
    <t>COMPRA VENTA DE ELEMENTOS DE DOTACION Y MATERIAL LOGISTICO PARA EL GRUPO DE GESTORES DE MOVILIDAD EN EL MARCO DE LA EJECUCION DEL CONTRATO INTERADMINISTRATIVO No. CI20240559 (FONDECÚN 24-008), SUSCRITO ENTRE EL MUNICIPIO DE FUNZA Y EL FONDO DE DESARROLLO DE PROYECTOS DE CUNDINAMARCA  FONDECÚN</t>
  </si>
  <si>
    <t>PRESTACIÓN DE SERVICIOS PROFESIONALES COMO SUPERVISOR EN EL MARCO DEL CONTRATO INTERADMINISTRATIVO DCC.DGR.CTO_x0002_INTER-040-2024 (FONDECUN 24-010), SUSCRITO ENTRE LA DEFENSA CIVIL COLOMBIANA Y EL FONDO DE DESARROLLO DE PROYECTOS DE CUNDINAMARCA - FONDECUN</t>
  </si>
  <si>
    <t>PAVIMENTOS Y GEOTECNIA S A S</t>
  </si>
  <si>
    <t>REALIZAR LA INTERVENTORÍA INTEGRAL AL CONTRATO DE CONSULTORÍA CUYO OBJETO ES ELABORAR EL ESTUDIO DE CONEXIÓN DE LOS FLUJOS DE MOVILIDAD ENTRE FUNZA, REGIÓN Y EL AEROPUERTO EL DORADO EN EL MARCO DEL CONTRATO INTERADMINISTRATIVO CD-0020-2025 (FONDECÚN 25-008), SUSCRITO ENTRE EL MUNICIPIO DE FUNZA Y EL FONDO DE DESARROLLO DE PROYECTOS DE CUNDINAMARCA  FONDECÚN.</t>
  </si>
  <si>
    <t>DIAZ MILLAN KAREN HAZBLEIDY</t>
  </si>
  <si>
    <t>OSPINA DONCEL LAURA DANIELA</t>
  </si>
  <si>
    <t>Prestación De Servicios Profesionales Como Supervisor En El Marco Del Contrato Interadministrativo derivado número 038 de 2025 (Fondecun 25-012), Suscrito Entre La Defensa Civil Colombiana Y El Fondo De Desarrollo De Proyectos De Cundinamarca - Fondecun</t>
  </si>
  <si>
    <t>ADICIÓN No. 1 PRÓRROGA No. 1 AL CONTRATO No. 2025-0476 CUYO OBJETO ES: PRESTACIÓN DE SERVICIOS PROFESIONALES COMO SUPERVISOR EN EL MARCO DEL CONTRATO INTERADMINISTRATIVO DERIVADO NÚMERO 038 DE 2025 (FONDECUN 25-012), SUSCRITO ENTRE LA DEFENSA CIVIL COLOMBIANA Y EL FONDO DE DESARROLLO DE PROYECTOS DE CUNDINAMARCA  FONDECUN</t>
  </si>
  <si>
    <t>ASOCIACION DE PRODUCTORES AGROPECUARIOS AMBIENTALES CLARAVAL CHUSCALES</t>
  </si>
  <si>
    <t xml:space="preserve">277 - 25-017 SAG-CD-CI-133-2025 SECRETARIA DEL AGROCAMPESINADO </t>
  </si>
  <si>
    <t>LORA PINEDA AIDEE JEANETTE</t>
  </si>
  <si>
    <t>PRESTACIÓN DE SERVICIOS PROFESIONALES PARA REALIZAR LA GESTIÓN JURÍDICA PREDIAL EN EL MARCO DE LA EJECUCIÓN DEL CONTRATO INTERADMINISTRATIVO NO. SAG-CD-CI-133-2025 FONDECÚN 25-017, SUSCRITO ENTRE EL DEPARTAMENTO DE CUNDINAMARCA  SECRETARIA DEL AGROCAMPESINADO Y EL FONDO DE DESARROLLO DE PROYECTOS DE CUNDINAMARCA  FONDECÚN.</t>
  </si>
  <si>
    <t xml:space="preserve"> HERNANDEZ BERTHA YAZMIN</t>
  </si>
  <si>
    <t>PRESTACIÓN DE SERVICIOS PROFESIONALES PARA EL ANÁLISIS DEL IMPACTO SOCIAL EN EL MARCO DE LA EJECUCIÓN DEL CONTRATO INTERADMINISTRATIVO NO. SAG-CD-CI-133-2025 FONDECÚN 25-017, SUSCRITO ENTRE EL DEPARTAMENTO DE CUNDINAMARCA  SECRETARIA DEL AGROCAMPESINADO Y EL FONDO DE DESARROLLO DE PROYECTOS DE CUNDINAMARCA  FONDECÚN.</t>
  </si>
  <si>
    <t>SABALA RIOS JAMES EDUARDO</t>
  </si>
  <si>
    <t>PRESTACIÓN DE SERVICIOS PROFESIONALES PARA EL ANÁLISIS DEL COMPONENTE ELÉCTRICO EN EL MARCO DE LA EJECUCIÓN DEL CONTRATO INTERADMINISTRATIVO NO. SAG-CD-CI-133-2025 FONDECÚN 25-017, SUSCRITO ENTRE EL DEPARTAMENTO DE CUNDINAMARCA  SECRETARIA DEL AGROCAMPESINADO Y EL FONDO DE DESARROLLO DE PROYECTOS DE CUNDINAMARCA  FONDECÚN.</t>
  </si>
  <si>
    <t>BARRERA ROA KELLY DAYAN</t>
  </si>
  <si>
    <t>PRESTACIÓN DE SERVICIOS PROFESIONALES PARA EL ANÁLISIS DEL IMPACTO AMBIENTAL DE LAS CONDICIONES TECNICAS PARA LA CONSTRUCCIÓN DEL SISTEMA AÉREO EN EL MARCO DE LA EJECUCIÓN DEL CONTRATO INTERADMINISTRATIVO NO. SAG-CD-CI-133-2025 FONDECÚN 25-017, SUSCRITO ENTRE EL DEPARTAMENTO DE CUNDINAMARCA  SECRETARIA DEL AGROCAMPESINADO Y EL FONDO DE DESARROLLO DE PROYECTOS DE CUNDINAMARCA  FONDECÚN</t>
  </si>
  <si>
    <t>LOPEZ RIVEROS EDGAR JHOAN</t>
  </si>
  <si>
    <t>PRESTACIÓN DE SERVICIOS PROFESIONALES PARA EL ANÁLISIS DE LAS CONDICIONES TECNICAS PARA LA CONSTRUCCIÓN DEL SISTEMA AÉREO EN EL MARCO DE LA EJECUCIÓN DEL CONTRATO INTERADMINISTRATIVO NO. SAG-CD-CI-133-2025 FONDECÚN 25-017, SUSCRITO ENTRE EL DEPARTAMENTO DE CUNDINAMARCA  SECRETARIA DEL AGROCAMPESINADO Y EL FONDO DE DESARROLLO DE PROYECTOS DE CUNDINAMARCA  FONDECÚN.</t>
  </si>
  <si>
    <t>GIL SOTO PABLO ABEL</t>
  </si>
  <si>
    <t>PRESTACIÓN DE SERVICIOS PROFESIONALES PARA EL ANÁLISIS MECÁNICO ESTRUCTURAL DE LAS CONDICIONES TECNICAS PARA LA CONSTRUCCIÓN DEL SISTEMA AÉREO EN EL MARCO DE LA EJECUCIÓN DEL CONTRATO INTERADMINISTRATIVO NO. SAG-CD-CI-133-2025 FONDECÚN 25-017, SUSCRITO ENTRE EL DEPARTAMENTO DE CUNDINAMARCA  SECRETARIA DEL AGROCAMPESINADO Y EL FONDO DE DESARROLLO DE PROYECTOS DE CUNDINAMARCA  FONDECÚN.</t>
  </si>
  <si>
    <t>ASOCIACION LLANOLAC TABIO</t>
  </si>
  <si>
    <t>278 - 25-018 IDECUT 386 2025</t>
  </si>
  <si>
    <t>PRESTACIÓN DE SERVICIOS PROFESIONALES COMO LIDER TÉCNICO EN EL MARCO DEL CONTRATO INTERADMINISTRATIVO N° IDECUT-386-2025 (FONDECÚN 25-018) SUSCRITO ENTRE EL INSTITUTO DEPARTAMENTAL DE CULTURA Y TURISMO DE CUNDINAMARCAIDECUT Y EL FONDO DE DESARROLLO DE PROYECTOS DE CUNDINAMARCA  FONDECUN</t>
  </si>
  <si>
    <t>ADICIÓN No. 1 PRÓRROGA No. 1 AL CONTRATO No. 2025-0485 CUYO OBJETO ES PRESTACIÓN DE SERVICIOS PROFESIONALES COMO LÍDER TÉCNICO EN EL MARCO DEL CONTRATO INTERADMINISTRATIVO IDECUT-386-2025 (FONDECÚN 25-018) SUSCRITO ENTRE EL INSTITUTO DEPARTAMENTAL DE CULTURA Y TURISMO DE CUNDINAMARCA IDECUT Y EL FONDO DE DESARROLLO DE PROYECTOS DE CUNDINAMARCA  FONDECÚN.</t>
  </si>
  <si>
    <t>VEGA RAMIREZ NELSON FEDERICO</t>
  </si>
  <si>
    <t xml:space="preserve">RODRIGUEZ LOPEZ MILADY </t>
  </si>
  <si>
    <t>PRESTACIÓN DE SERVICIOS PROFESIONALES PARA LA COMUNICACIÓN ESTRATÉGICA DE LAS ACTIVIDADES ADELANTADAS EN EL MARCO DEL CONTRATO INTERADMINISTRATIVO NO. STM-CDCVI-271-2024 (FONDECÚN24-036) SUSCRITO ENTRE EL DEPARTAMENTO DE CUNDINAMARCA - SECRETARÍA DE MOVILIDAD CONTEMPORÁNEA Y EL FONDO DE DESARROLLO DE PROYECTOS DE CUNDINAMARCA - FONDECUN</t>
  </si>
  <si>
    <t>INCOPLAN IN S.A.S.</t>
  </si>
  <si>
    <t>CONTRATAR LA INTERVENTORÍA PARA LA CONSULTORIA PARA REALIZAR LOS ESTUDIOS PARA ESTABLECER ESQUEMAS ALTERNATIVOS DE FINANCIACIÓN PARA EL DESARROLLO Y MEJORAMIENTO DE LA INFRAESTRUCTURA DE TRANSPORTE Y SISTEMAS DE TRANSPORTE PÚBLICO EN EL DEPARTAMENTO DE CUNDINAMARCA, EN EL MARCO DE EJECUCIÓN DEL CONTRATO INTERADMINISTRATIVO No STM.CDCVI-259-2024 (FONDECUN 24-021)</t>
  </si>
  <si>
    <t>PRESTACIÓN DE SERVICIOS PROFESIONALES PARA LA GERENCIA INTEGRAL Y APOYO A LA SUPERVISIÓN DE CONTRATOS INTERADMINISTRATIVOS SUSCRITOS POR EL FONDO DE DESARROLLO DE PROYECTOS DE CUNDINAMARCA  FONDECÚN</t>
  </si>
  <si>
    <t>ADICIÓN N°1, PRORROGA N°1 AL CONTRATO N° 2025-0490 CUYO OBJETO ES PRESTACIÓN DE SERVICIOS PROFESIONALES PARA LA GERENCIA INTEGRAL Y APOYO A LA SUPERVISIÓN DE CONTRATOS INTERADMINISTRATIVOS SUSCRITOS POR EL FONDO DE DESARROLLO DE PROYECTOS DE CUNDINAMARCA  FONDECÚN</t>
  </si>
  <si>
    <t>MARTINEZ SIERRA PAOLA MARGARITA</t>
  </si>
  <si>
    <t>HERNANDEZ GUTIERREZ ANGELA YURANY</t>
  </si>
  <si>
    <t>GAMEZ ESPITIA BRAYAN STIVEN</t>
  </si>
  <si>
    <t>ADICIÓN No. 1 PRÓRROGA No. 1 AL CONTRATO No. 2025-0495 CUYO OBJETO ES PRESTACIÓN DE SERVICIOS PROFESIONALES PARA LA GERENCIA INTEGRAL Y/O SUPERVISIÓN DE CONTRATOS INTERADMINISTRATIVOS SUSCRITOS POR EL FONDO DE DESARROLLO DE PROYECTOS DE CUNDINAMARCA  FONDECÚN</t>
  </si>
  <si>
    <t>ADICIÓN No.1 PRÓRROGA No.1 AL CONTRATO No.2025-0496 CUYO OBJETO ES PRESTACIÓN DE SERVICIOS DE APOYO A LA GESTIÓN PARA EL CARGUE Y VALIDACIÓN DE LA INFORMACIÓN CONTRACTUAL EN LAS DIFERENTES PLATAFORMAS DE CONTRATACIÓN ELECTRÓNICA DEL FONDO DE DESARROLLO DE PROYECTOS DE CUNDINAMARCA FONDECUN</t>
  </si>
  <si>
    <t>CASTRO CETINA YADID FERNANDA</t>
  </si>
  <si>
    <t>PRESTACIÓN DE SERVICIOS PROFESIONALES PARA APOYAR LA GESTIÓN FINANCIERA DE LOS PROYECTOS ADELANTADOS POR LA SUBGERENCIA TÈCNICA DEL FONDO DE DESARROLLO DE PROYECTOS DE CUNDINAMARCA  FONDECÚN.</t>
  </si>
  <si>
    <t>HOYOS BRAUSIN JEIMY ISABEL</t>
  </si>
  <si>
    <t>PRESTACIÓN DE SERVICIOS PROFESIONALES COMO SUPERVISOR DEL PROYECTO EN EL MARCO DE LA EJECUCIÓN DEL CONTRATO INTERADMINISTRATIVO No. ACIDC-CI-513-2024 (FONDECÚN 24-037) Y SUS DERIVADOS SUSCRITO ENTRE AGENCIA DE COMERCIALIZACIÓN Y COMPETITIVIDAD PARA EL DESARROLLO REGIONAL - ACODER Y EL FONDO DE DESARROLLO DE PROYECTOS DE CUNDINAMARCA  FONDECUN.</t>
  </si>
  <si>
    <t>OBJETO: PRÓRROGA No. 01 Y ADICIÓN No. 01 AL CONTRATO DE PRESTACIÓN DE SERVICIOS PROFESIONALES No.2025-0501 - PRESTACIÓN DE SERVICIOS PROFESIONALES COMO SUPERVISOR DEL PROYECTO EN EL MARCO DE LA EJECUCIÓN DEL CONTRATO INTERADMINISTRATIVO No.ACIDC-CI-513-2024 (FONDECÚN 24-037) Y SUS DERIVADOS SUSCRITO ENTRE AGENCIA DE COMERCIALIZACIÓN Y COMPETITIVIDAD PARA EL DESARROLLO REGIONAL - ACODER Y EL FONDO DE DESARROLLO DE PROYECTOS DE CUNDINAMARCA  FONDECUN.</t>
  </si>
  <si>
    <t>QUIROGA CABRA LYDA JOHANA</t>
  </si>
  <si>
    <t>COOPERATIVA DEPARTAMENTAL CAFETERA DE CUNDINAMARCA LTDA</t>
  </si>
  <si>
    <t>BARRAGAN OLAYA SANDRA LUCY</t>
  </si>
  <si>
    <t>OBJETO: PRÓRROGA No. 01 Y ADICIÓN No. 01 AL CONTRATO DE PRESTACIÓN DE SERVICIOS PROFESIONALES No.2025-0507-PRESTACIÓN DE SERVICIOS PROFESIONALES COMO SUPERVISOR DEL PROYECTO EN EL MARCO DE LA EJECUCIÓN DEL CONTRATO INTERADMINISTRATIVO No.ACIDC-CI-513-2024 (FONDECÚN 24-037) Y SUS DERIVADOS SUSCRITO ENTRE AGENCIA DE COMERCIALIZACIÓN Y COMPETITIVIDAD PARA EL DESARROLLO REGIONAL-ACODER Y EL FONDO DE DESARROLLO DE PROYECTOS DE CUNDINAMARCA  FONDECUN.</t>
  </si>
  <si>
    <t>ESCOBAR CASTELLANOS ADRIANA MARIA</t>
  </si>
  <si>
    <t>283 - 25-023 MUNICIPIO DE FUNZA NO. CD-0042-2025 S</t>
  </si>
  <si>
    <t>TORRES RINCON DIEGO FERNANDO</t>
  </si>
  <si>
    <t>PRESTACIÓN DE SERVICIOS PROFESIONALES COMO GERENTE Y/O SUPERVISOR EN EL MARCO DEL CONTRATO INTERADMINISTRATIVO CD-0042-2025 (FONDECÚN 25-023) SUSCRITO ENTRE EL MUNICIPIO DE FUNZA Y EL FONDO DE DESARROLLO DE PROYECTOS DE CUNDINAMARCA FONDECÚN</t>
  </si>
  <si>
    <t>280 - 25-020 NO. SGSC-CD-CL-325- 2025, SECRETARIA DE GOB Y SEG CIUDADANA NO. SGSC-CD-CL-325- 2025.</t>
  </si>
  <si>
    <t>PRESTACIÓN DE SERVICIOS LOGISTICOS PARA EL DESARROLLO DEL PROYECTO DE PROMOCION Y FORTALECIMIENTO DE LOS DERECHOS HUMANOS, LAS INICIATIVAS Y POLITICA DE PAZ, LA PROTECCION DE LA POBLACION EN RIESGO DE CALLE Y HABITANTE DE CALLE, LA RESOCIALIZACION Y REINSERCION DE LAS PERSONAS PRIVADAS DE LA LIBERTAD Y LA IMPLEMENTACION DE LA POLITICA DE LIBERTAD RELIGIOSA EN EL DEPARTAMENTO DE CUNDINAMARCA EN EL MARCO DE EJECUCION DEL CONTRATO INTERADMINISTRATIVO NO. SGSC-CD-CI-325-2025 CELEBRADO ENTRE DEPARTAMENTO DE CUNDINAMARCA  SECRETARIA DE GOBIERNO Y SEGURIDAD CIUDADANA Y EL FONDO DE DESARROLLO DE PROYECTOS DE CUNDINAMARCA (FONDECUN)</t>
  </si>
  <si>
    <t>ASOCIACIN DE MUJERES CAMPESINAS DEL CORREGIMIENTO UNO SOACHA AMECCUS</t>
  </si>
  <si>
    <t>PRESTACIÓN DE SERVICIOS DE APOYO A LA GESTIÓN ADMINISTRATIVA EN EL MARCO DEL CONTRATO INTERADMINISTRATIVO N° ACIDC-CI-513-2024 (FONDECUN 24-037),Y SUS DERIVADOS. AGENCIA DE COMERCIALIZACIÓN Y COMPETITIVIDAD PARA EL DESARROLLO REGIONAL - ACODER Y EL FONDO DE DESARROLLO DE PROYECTOS DE CUNDINAMARCA FONDECUN.</t>
  </si>
  <si>
    <t>OBJETO: PRÓRROGA No. 01 Y ADICIÓN No. 01 AL CONTRATO DE PRESTACIÓN DE SERVICIOSDE APOYO No. 2025-0514 - PRESTACIÓN DE SERVICIOS DE APOYO A LA GESTIÓN ADMINISTRATIVA EN EL MARCO DEL CONTRATO INTERADMINISTRATIVO N° ACIDC-CI-513-2024 (FONDECUN 24-037),Y SUS DERIVADOS. SUSCRITO ENTRE AGENCIA DE COMERCIALIZACIÓN E INNOVACIÓN PARA EL DESARROLLO DE CUNDINAMARCA Y EL FONDO DE DESARROLLO DE PROYECTOS DE CUNDINAMARCA FONDECUN</t>
  </si>
  <si>
    <t>OBJETO: PRÓRROGA No. 01 Y ADICIÓN No. 01 AL CONTRATO DE PRESTACIÓN DE SERVICIOSDE APOYO No. 2025-0515 - PRESTACIÓN DE SERVICIOS DE APOYO A LA GESTIÓN ADMINISTRATIVA EN EL MARCO DEL CONTRATO INTERADMINISTRATIVO N° ACIDC-CI-513-2024 (FONDECUN 24-037),Y SUS DERIVADOS. SUSCRITO ENTRE AGENCIA DE COMERCIALIZACIÓN E INNOVACIÓN PARA EL DESARROLLO DE CUNDINAMARCA Y EL FONDO DE DESARROLLO DE PROYECTOS DE CUNDINAMARCA FONDECUN</t>
  </si>
  <si>
    <t>281 - 25-021 AGENCIA CATASTRAL DE CUND CD-ACC-CONINT-001-2025</t>
  </si>
  <si>
    <t>SOCIEDADA PARA LA INNOVACION TECNOLOGICA DE LA INGENIERIA S.A.S.</t>
  </si>
  <si>
    <t>REALIZAR LAS INTERVENCIONES Y SUMINISTROS NECESARIOS PARA GARANTIZAR EL FUNCIONAMIENTO ADECUADO DE LA NUEVA SEDE DE LA AGENCIA CATASTRAL DE CUNDINAMARCA EN BOGOTÁ EN EL MARCO DEL CONTRATO INTERADMINISTRATIVO NO. CD-ACC-CON-INT-001-2025 (FONDECUN 25-021), CELEBRADO ENTRE EL LA AGENCIA CATASTRAL DE CUNDINAMARCA Y EL FONDO DE DESARROLLO DE PROYECTOS DE CUNDINAMARCA  FONDECÚN.</t>
  </si>
  <si>
    <t>PRESTACIÓN DE SERVICIOS LOGÍSTICOS PARA LAS ACTIVIDADES Y EVENTOS EN EL MARCO DEL CONTRATO INTERADMINISTRATIVO SE-CD-CI-200-2025 (FONDECÚN 25-010) SUSCRITO ENTRE EL DEPARTAMENTO DE CUNDINAMARCA  SECRETARÍA DE EDUCACIÓN Y EL FONDO DE DESARROLLO DE PROYECTOS DE CUNDINAMARCA  FONDECÚN</t>
  </si>
  <si>
    <t>PRESTACIÓN DE SERVICIOS PROFESIONALES COMO ESPECIALISTA FINANCIERO DE LA SUBGERENCIA TÉCNICA DEL FONDO DE DESARROLLO DE PROYECTOS DE CUNDINAMARCA- FONDECUN</t>
  </si>
  <si>
    <t>REALIZAR LA INTERVENTORIA ADMINISTRATIVA, TÉCNICA, FINANCIERA Y JURÍDICA A LA INTERVENCIÓN CIVIL, ADECUACIONES ELÉCTRICAS, MECÁNICAS E HIDRAULICAS Y SUMINISTRO DE BIENES EN LA SEDE LA CASONA DE LA GERENCIA DEPARTAMENTAL COLEGIADA DE NORTE DE SANTANDER EN EL MARCO DEL CONTRATO INTERADMINISTRATIVO 1075 DE 2022 (FONDECÚN 22-037) SUSCRITO ENTRE LA CONTRALORÍA GENERAL DE LA REPÚBLICA Y EL FONDO DE DESARROLLO DE PROYECTOS DE CUNDINAMARCA  FONDECÚN.</t>
  </si>
  <si>
    <t>INVERSIONES DACCAR S.A.S</t>
  </si>
  <si>
    <t>COMPRAVENTA, INSTALACIÓN DE UN ASCENSOR, Y ADECUACIÓNES CIVILES Y ELÉCTRICAS PARA SU CORRECTO FUNCIONAMIENTO Y OPERABILIDAD PARA LA SEDE DE LA GERENCIA DEPARTAMENTAL COLEGIADA DE NORTE DE SANTANDER EN EL MARCO DEL CONTRATO INTERADMINISTRATIVO 1543 DE 2023 (FONDECÚN 23-021) SUSCRITO ENTRE LA CONTRALORÍA GENERAL DE LA REPÚBLICA Y EL FONDO DE DESARROLLO DE PROYECTOS DE CUNDINAMARCA  FONDECÚN.</t>
  </si>
  <si>
    <t>PRESTACIÓN DE SERVICIOS PROFESIONALES COMO LÍDER TÉCNICO EN EL MARCO DEL CONTRATO INTERADMINISTRATIVO ICCU 478 DE 2024 (FONDECÚN 24-034) SUSCRITO ENTRE EL INSTITTUTO DE INFRAESTRUCTURA Y CONCESIONES DE CUNDINAMARCA-ICCU Y EL FONDO DE DESARROLLO DE PROYECTOS DE CUNDINAMARCA - FONDECÚN</t>
  </si>
  <si>
    <t>PEÑA CELIS YESID ALBEIRO</t>
  </si>
  <si>
    <t>PRESTACIÓN DE SERVICIOS PROFESIONALES COMO INGENIERO ESPECIALISTA EN EL MARCO DEL CONTRATO INTERADMINISTRATIVO N° STIC-CDCTI-174-2024 (FONDECÚN 24- 032), Y SUS DERIVADOS, SUSCRITO ENTRE EL DEPARTAMENTO DE CUNDINAMARCA - SECRETARÍA DE TECNOLOGÍAS DE LA INFORMACIÓN Y LAS COMUNICACIONES Y EL FONDO DE DESARROLLO DE PROYECTOS DE CUNDINAMARCA  FONDECÚN</t>
  </si>
  <si>
    <t>ADICIÓN No. 1, PRÓRROGA No. 1 AL CONTRATO No. 2025-0524 CUYO OBJETO ES LA PRESTACIÓN DE SERVICIOS PROFESIONALES COMO INGENIERO ESPECIALISTA EN EL MARCO DEL CONTRATO INTERADMINISTRATIVO N° STIC-CDCTI_x0002_174-2024 (FONDECÚN 24- 032), Y SUS DERIVADOS, SUSCRITO ENTRE EL DEPARTAMENTO DE CUNDINAMARCA - SECRETARÍA DE TECNOLOGÍAS DE LA INFORMACIÓN Y LAS COMUNICACIONES Y EL FONDO DE DESARROLLO DE PROYECTOS DE CUNDINAMARCA  FONDECÚN</t>
  </si>
  <si>
    <t>ASOCIACION AGROPECUARIA TRANSFORMANDO EL CAMPO AGROTCA</t>
  </si>
  <si>
    <t>TEMPORAL SAS</t>
  </si>
  <si>
    <t>CONTRATO DE PRESTACIÓN DE SERVICIOS CUYO OBJETO ES LA PRESTACION DE SERVICIOS PARA LA SELECCIÓN Y CONTRATACIÓN DEL PERSONAL DEL PROYECTO DENOMINADO  FUNZA- MOVILIDAD INTELIGENTE EN EL MARCO DE LA EJECUCIÓN DEL CONTRATO INTERADMINISTRATIVO No. CD00422025 DE 2025 (FONDECÚN 25-023 ) SUSCRITO ENTRE EL MUNICIPIO DE FUNZA Y EL FONDO DE DESARROLLO DE PROYECTOS DECUNDINAMARCA- FONDECÚN.</t>
  </si>
  <si>
    <t>BAENA MENDOZA ESTEFANY JOHANA</t>
  </si>
  <si>
    <t>ADICIÓN No. 1 PRÓRROGA No. 1 AL CONTRATO No. 2025-0529 CUYO OBJETO ES PRESTACIÓN DE SERVICIOS PROFESIONALES COMO APOYO A LA SUPERVISIÓN DE CONTRATOS SUSCRITOS POR EL FONDO DE DESARROLLO DE PROYECTOS DE CUNDINAMARCA</t>
  </si>
  <si>
    <t>PWS COLOMBIA SAS</t>
  </si>
  <si>
    <t>ADQUISICIÓN E INSTALACIÓN DEL SISTEMA DE CLIMATIZACIÓN Y ACONDICIONAMIENTO DE AIRE DE LA GERENCIA  DEPARTAMENTAL COLEGIADA DE META EN EL MARCO DEL CONTRATO INTERADMINISTRATIVO 1543 DE 2023 (FONDECÚN 23- 021) SUSCRITO ENTRE LA CONTRALORÍA GENERAL DE LA REPÚBLICA Y EL FONDO DE DESARROLLO DE PROYECTOS DE CUNDINAMARCA  FONDECÚN</t>
  </si>
  <si>
    <t>276 - 25-016 SECRETARIA DE SALUD SS-CD-CI-604-2025,</t>
  </si>
  <si>
    <t>PRESTACIÓN DE SERVICIOS DE APOYO LOGISTICO EN EL MARCO DEL CONTRATO INTERADMINISTRATIVO N° ACIDC-CI513-2024 (FONDECUN 24-037), Y SUS DERIVADOS SUSCRITO ENTRE AGENCIA DE COMERCIALIZACIÓN E INNOVACIÓN PARA EL DESARROLLO DE CUNDINAMARCA Y EL FONDO DE DESARROLLO DE PROYECTOS DE CUNDINAMARCA FONDECUN.</t>
  </si>
  <si>
    <t>OBJETO: PRÓRROGA No. 01 Y ADICIÓN No. 01 AL CONTRATO DE PRESTACIÓN DE SERVICIOSDE APOYO LOGISTICO No. 2025-0532 - PRESTACIÓN DE SERVICIOS DE APOYO LOGISTICO EN EL MARCO DEL CONTRATO INTERADMINISTRATIVO N° ACIDC-CI513-2024 (FONDECUN 24-037) ,Y SUS DERIVADOS SUSCRITO ENTRE AGENCIA DE COMERCIALIZACIÓN E INNOVACIÓN PARA EL DESARROLLO DE CUNDINAMARCA Y EL FONDO DE DESARROLLO DE PROYECTOS DE CUNDINAMARCA FONDECUN</t>
  </si>
  <si>
    <t>ASOCIACIÓN DE PRODUCTORES AGROPECUARIOS Y CAFICULTORES DE GUTIÉRREZ</t>
  </si>
  <si>
    <t>CONTRATO DE SUMINISTRO No. 2025-0533 - SUMINISTRO AL FONDO DE DESARROLLO DE PROYECTOS DE CUNDINAMARCA ¨FONDECUN¨DE PRODUCTOS ALIMENTICIOS Y/O ABARROTES DE ORIGEN CUNDINAMARQUES EN LA ESTRATEGIA ¨COMPRAMOS TU COSECHA¨EN EL MARCO DEL CONTRATO INTERADMINISTRATIVO ACIDC-CI-513-2024 (FONDECUN 24-037) SUSRITO ENTRE AGENCIA DE COMERCIALIZACION Y COMPETITIVIDAD PARA EL DESARROLLO REGIONAL  ACODER Y EL FONDO DE DESARROLLO DE PROYECTOS DE CUNDINAMARCA  FONDECUN</t>
  </si>
  <si>
    <t>ADQUISICIÓN, INSTALACIÓN Y REALIZACIÓN DE INTERVENCIONES CIVILES Y ELÉCTRICAS PARA EL SISTEMA DE AIRE ACONDICIONADO Y VENTILACIÓN MECÁNICA DE AIRE EN LA GERENCIA DEPARTAMENTAL COLEGIADA DE ATLÁNTICO EN EL MARCO DEL CONTRATO INTERADMINISTRATIVO 1543 DE 2023 (FONDECÚN23-021) SUSCRITO ENTRE LA CONTRALORÍA GENERAL DE LA REPÚBLICA Y EL FONDO DE DESARROLLO DE PROYECTOS DE CUNDINAMARCA  FONDECÚN.</t>
  </si>
  <si>
    <t>OBJETO: PRÓRROGA No. 01 Y ADICIÓN No. 01 AL CONTRATO DE PRESTACIÓN DE SERVICIOS DE APOYO LOGISTICO No. 2025-0535 - PRESTACIÓN DE SERVICIOS DE APOYO LOGISTICO EN EL MARCO DEL CONTRATO INTERADMINISTRATIVO N°ACIDC-CI513-2024 (FONDECUN 24-037),Y SUS DERIVADOS SUSCRITO ENTRE AGENCIA DE COMERCIALIZACIÓN E INNOVACIÓN PARA EL DESARROLLO DE CUNDINAMARCA Y EL FONDO DE DESARROLLO DE PROYECTOS DE CUNDINAMARCA FONDECUN.</t>
  </si>
  <si>
    <t>282 - 25-022 MEDIOS SECRETARIA GENERAL SGCC-CD-CI-972-2025</t>
  </si>
  <si>
    <t>CARACOL PRIMERA CADENA RADIAL COLOMBIANA SA</t>
  </si>
  <si>
    <t>PRESTACIÓN DE SERVICIOS PARA LA DIFUSIÓN DE CONTENIDO INSTITUCIONAL DE LA GOBERNACION DE CUNDINAMARCA EN EL MARCO DEL CONTRATO No. SGCC-CD-CI-972-2025 (FONDECÚN 25-022), SUSCRITO ENTRE EL DEPARTAMENTO DE CUNDINAMARCA - SECRETARÍA GENERAL Y DE CERCANÍA AL CIUDADANO Y EL FONDO DE DESARROLLO DE PROYECTOS DE CUNDINAMARCA - FONDECÚN</t>
  </si>
  <si>
    <t>ADICIÓN No. 1 PRÓRROGA No. 1 AL CONTRATO No. 2025-0538 CUYO OBJETO ES PRESTACIÓN DE SERVICIOS PROFESIONALES COMO ABOGADO DE LA SUBGERENCIA TÉCNICA DEL FONDO DE DESARROLLO DE PROYECTOS DE CUNDINAMARCA</t>
  </si>
  <si>
    <t>PRESTACIÓN DE SERVICIOS PROFESíONALES PARA APOYAR LA ELABORACIÓN TÉCNICA DE ESTUDIOS PREVIOS, ASÍ COMO LA EVALUACIÓN DE PROCESOS Y EL APOYO A LA SUPERVISíÓN DE PROYECTOS DEL FONDO DE DESARROLLO DE PROYECTOS DE CUNDINAMARCA  FONDECÚN</t>
  </si>
  <si>
    <t>PRESTACIÓN DE SERVICIOS PROFESIONALES COMO LIDER TÉCNICO EN EL MARCO DEL CONTRATO INTERADMINISTRATIVO NO. CD-005-2025(FONDECÚN 25- 001) SUSCRITO ENTRE EL MUNICIPIO DE FUNZA Y EL FONDO DE DESARROLLO DE PROYECTOS DE CUNDINAMARCA FONDECÚN</t>
  </si>
  <si>
    <t>ADICIÓN N°1 Y PRÓRROGA N°1 AL CONTRATO DE PRESTACIÓN DE SERVICIOS NÚMERO 2025-0540 CUYO OBJETO ES: PRESTACIÓN DE SERVICIOS PROFESIONALES COMO LIDER TÉCNICO EN EL MARCO DEL CONTRATO INTERADMINISTRATIVO NO. CD-005-2025(FONDECÚN 25- 001) SUSCRITO ENTRE EL MUNICIPIO DE FUNZA Y EL FONDO DE DESARROLLO DE PROYECTOS DE CUNDINAMARCA FONDECÚN</t>
  </si>
  <si>
    <t>CONSORCIO CONTROL ATLANTICO INBIO</t>
  </si>
  <si>
    <t>REALIZAR LA INTERVENTORIA ADMINISTRATIVA, TÉCNICA, FINANCIERA Y JURÍDICA A LA ADQUISICIÓN, INSTALACIÓN Y REALIZACIÓN DE INTERVENCIONES CIVILES Y ELÉCTRICAS PARA EL SISTEMA DE AIRE ACONDICIONADO Y VENTILACIÓN MECÁNICA DE AIRE EN LA GERENCIA DEPARTAMENTAL COLEGIADA DE ATLÁNTICO EN EL MARCO DEL CONTRATO INTERADMINISTRATIVO 1543 DE 2023 (FONDECÚN 23-021) SUSCRITO ENTRE LA CONTRALORÍA GENERAL DE LA REPÚBLICA Y EL FONDO DE DESARROLLO DE PROYECTOS DE CUNDINAMARCA  FONDECÚN.</t>
  </si>
  <si>
    <t>ASOCIACION ECOSECHA DEL MUNICIPIO DE SASAIMA</t>
  </si>
  <si>
    <t>SUMINISTRO AL FONDO DE DESARROLLO DE PROYECTOS DE CUNDINAMARCA FONDECÚN DE PRODUCTOS ALIMENTICIOS Y/O ABARROTES DE ORIGEN CUNDINAMARQUÉS EN LA ESTRATEGIA COMPRAMOS TU COSECHA EN ELMARCO DEL CONTRATO INTERADMINISTRATIVO ACIDC-CI-513-2024 (FONDECÚN 24-037) SUSCRITO ENTRE AGENCIA DECOMERCIALIZACIÓN Y COMPETITIVIDAD PARA EL DESARROLLO REGIONAL- ACODER Y EL FONDO DE DESARROLLO DEPROYECTOS DE CUNDINAMARCA  FONDECUN.</t>
  </si>
  <si>
    <t>284 - 25-024 IDECUT 442-2025</t>
  </si>
  <si>
    <t>QUILLANGO EDITORES SAS</t>
  </si>
  <si>
    <t>PRESTACIÓN DE SERVICIOS PARA LA REALIZACIÓN DE GUIAS TURISTICAS INTERACTIVAS Y EL SUMINISTRO DE IMPRESIONES EN EL MARCO DEL CONTRATO INTERADMINISTRATIVO No. IDECUT-442-2025 (Fondecún 25-024) SUSCRITO ENTRE EL INSTITUTO DEPARTAMENTAL DE CULTURA Y TURISMO Y FONDO DE DESARROLLO DE PROYECTO DE CUNDINAMARCA - FONDECÚN.</t>
  </si>
  <si>
    <t xml:space="preserve">ALONSO GAONA KATHERIN </t>
  </si>
  <si>
    <t>PRESTACIÓN DE SERVICIOS PROFESIONALES COMO LÍDER TÉCNICO EN EL MARCO DEL CONTRATO INTERADMINISTRATIVO No. TM.CDCVI-259-2024 (FONDECÚN 24-021), SUSCRITO ENTRE EL INSTITUTO DE INFRAESTRUCTURA Y CONCESIONES DE CUNDINAMARCA ICCU, LA SECRETARÍA DE TRANSPORTE Y MOVILIDAD DE CUNDINAMARCA Y EL FONDO DE DESARROLLO DE PROYECTOS DE CUNDINAMARCA- FONDECÚN</t>
  </si>
  <si>
    <t>ADICIÓN N°1 Y PRORROGA N°1 AL CONTRATO N° 2025-0546 CUYO OBJETO ES: PRESTACIÓN DE SERVICIOS PROFESIONALES COMO LÍDER TÉCNICO EN EL MARCO DEL CONTRATO INTERADMINISTRATIVO No. TM  CDCVI  259-2024 (FONDECÚN 24-021), SUSCRITO ENTRE EL INSTITUTO DE INFRAESTRUCTURA Y CONCESIONES DE CUNDINAMARCA ICCU, LA SECRETARÍA DETRANSPORTE Y MOVILIDAD DE CUNDINAMARCA Y EL FONDO DE DESARROLLO DE PROYECTOS DE CUNDINAMARCA FONDECÚN</t>
  </si>
  <si>
    <t>COMUNICAN SA</t>
  </si>
  <si>
    <t>PRESTACIÓN DE SERVICIOS PARA LA DIFUSIÓN DE CONTENIDO INSTITUCIONAL DE LA GOBERNACION DE CUNDINAMARCA EN MEDIO IMPRESO Y DIGITAL, EN EL MARCO DEL CONTRATO No. SGCC-CD-CI-972-2025 (FONDECÚN 25-022), SUSCRITO ENTRE EL DEPARTAMENTO DE CUNDINAMARCA - SECRETARÍA GENERAL Y DE CERCANÍA AL CIUDADANO Y EL FONDO DE DESARROLLO DE PROYECTOS DE CUNDINAMARCA - FONDECÚN</t>
  </si>
  <si>
    <t>ADICIÓN No.1AL CONTRATO 2025-0547 CUYO OBJETO ES LA PRESTACIÓN DE SERVICIOS PARA LA DIFUSIÓN DE CONTENIDO INSTITUCIONAL DE LA GOBERNACION DE CUNDINAMARCA EN MEDIO IMPRESO Y DIGITAL, EN EL MARCO DEL CONTRATO No.SGCC-CD-CI-972-2025 (FONDECÚN 25-022), SUSCRITO ENTRE EL DEPARTAMENTO DE CUNDINAMARCA -SECRETARÍA GENERAL Y DE CERCANÍA AL CIUDADANO Y EL FONDO DE DESARROLLO DE PROYECTOS DE CUNDINAMARCA - FONDECÚN</t>
  </si>
  <si>
    <t>PRESTACIÓN DE SERVICIOS PARA LA EJECUCIÓN DE LA ESTRATEGIA DE COMUNICACIÓN BTL DE LA SECRETARÍA DE HACIENDA, ORIENTADA A LA PROMOCIÓN DE PLANES COMERCIALES, LA CONSOLIDACIÓN DE ALIANZAS ESTRATÉGICAS Y EL APOYO OPERATIVO, EN CUMPLIMIENTO DE LA LÍNEA ESTRATÉGICA BIEN GOBERNAR DEL PLAN DE DESARROLLO DEPARTAMENTAL, EN EL MARCO DE LA EJECUCION DEL CONTRATO INTERADMINISTRATIVO No. SH-CD-CI-252-2025 (FONDECUN 25-015).</t>
  </si>
  <si>
    <t>PRESTACIÓN DE SERVICIOS PROFESIONALES COMO COMUNICADOR SOCIAL DEL FONDO DE DESARROLLO DE PROYECTOS DE CUNDINAMARCA  FONDECÚN.</t>
  </si>
  <si>
    <t>CIVILTEC OBRA  CIVIL S.A.S</t>
  </si>
  <si>
    <t>REALIZAR LAS INTERVENCIONES DE OBRA CIVIL, ELÉCTRICA Y PUESTA EN MARCHA DEL SISTEMA HVAC EN LA SEDE DE LA GERENCIA DEPARTAMENTAL COLEGIADA DE META EN EL MARCO DEL CONTRATO INTERADMINISTRATIVO 1543 DE 2022 (FONDECÚN 23-021) SUSCRITO ENTRE LA CONTRALORÍA GENERAL DE LA REPÚBLICA Y EL FONDO DE DESARROLLO DE PROYECTOS DE CUNDINAMARCA  FONDECÚN</t>
  </si>
  <si>
    <t>PRESTACIÓN DE SERVICIOS PROFESíONALES PARA LA GESTIÓN Y ACOMPAÑAMIENTO EN LAS ACTIVIDADES ADMINISTRATIVAS NECESARIAS PARA LA CONSECUCIÓN DE NUEVOS NEGOCIOS Y EL SEGUIMIENTO A LOS PROYECTOS A CARGO DE LA SUBGERENCIA TÉCNICA DE FONDECÚN</t>
  </si>
  <si>
    <t>ADICIÓN N°1, PRORROGA N°1 AL CONTRATO N° 2025-0551 CUYO OBJETO ESPRESTACIÓN DE SERVICIOS PROFESíONALES PARA LA GESTIÓN Y ACOMPAÑAMIENTO EN LAS ACTIVIDADES ADMINISTRATIVAS NECESARIAS PARA LA CONSECUCIÓN DE NUEVOS NEGOCIOS Y EL SEGUIMIENTO A LOS PROYECTOS A CARGO DE LA SUBGERENCIA TÉCNICA DE FONDECÚN</t>
  </si>
  <si>
    <t>2.1.2.02.01.004-2.0.01_01-1.2.1.0.00</t>
  </si>
  <si>
    <t>UNIK SOLUCIONES CORPORATIVAS SAS</t>
  </si>
  <si>
    <t>SUMINISTRO AL FONDO DE DESARROLLO DE PROYECTOS DE CUNDINAMARCA FONDECÚN DE PRODUCTOS AGROPECUARIOS FRESCOS Y/O TRANSFORMADOS, DE ORIGEN CUNDINAMARQUÉS Y/O REGIÓN METROPOLITANA-RMBC,EN EL MARCO DEL CONTRATO INTERADMINISTRATIVO ACODER-CDCTI-587-2024 (FONDECUN 24051),  SUSCRITO ENTRE LA AGENCIA DE COMERCIALIZACIÓN Y COMPETITIVIDAD PARA EL DESARROLLO REGIONALACODER Y EL FONDO DE DESARROLLO DE PROYECTOS DE CUNDINAMARCA  FONDECÚN</t>
  </si>
  <si>
    <t>PRESTACIÓN DE SERVICIOS PROFESIONALES COMO SUPERVISOR DEL PROYECTO EN EL MARCO DE LA EJECUCIÓN DEL CONTRATO INTERADMINISTRATIVO No. ACODER-CDCTI-587-2024 (FONDECÚN 24-051) Y SUS DERIVADOS SUSCRITO ENTRE LA AGENCIA DE COMERCIALIZACIÓN Y COMPETITIVIDAD PARA EL DESARROLLO REGIONAL  ACODEER Y EL FONDO DE DESARROLLO DE PROYECTOS DE CUNDINAMARCA  FONDECÚN.</t>
  </si>
  <si>
    <t>FONSECA GONZALEZ JAIME ANDRES</t>
  </si>
  <si>
    <t>PRESTACIÓN DE SERVICIOS APOYO A LA GESTIÓN EN EL MARCO DE LA EJECUCIÓN DEL CONTRATO INTERADMINISTRATIVO Nº ACODER CDCTI-587-2024 (FONDECÚN 24-051) Y SUS DERIVADOS SUSCRITO ENTRE AGENCIA DE COMERCIALIZACIÓN Y DE COMPETIVIDAD PARA EL DESAROLLO REGIONAL-ACODER Y EL FONDO DE DESARROLLO DE PROYECTOS DE CUNDINAMARCA  FONDECUN</t>
  </si>
  <si>
    <t>PRESTACIÓN DE SERVICIOS DE APOYO A LA GESTIÓN DOCUMENTAL EN EL MARCO DE LA EJECUCIÓN DEL CONTRATO INTERADMINISTRATIVO SM  CTI-225-2024  FONDECÚN 24-042</t>
  </si>
  <si>
    <t>PRESTACIÓN DE SERVICIOS PROFESIONALES PARA APOYAR LA SUPERVISIÓN DE CONTRATOS DERIVADOS Y ACTIVIDADES ADMINISTRATIVAS Y DE SEGUIMIENTO EN EL MARCO DE LA EJECUCIÓN DEL CONTRATO INTERADMINISTRATIVO SM  CTI-225- 2024  FONDECÚN 24-042.</t>
  </si>
  <si>
    <t>ACOSTA LOSADA ANGELA LISETH</t>
  </si>
  <si>
    <t>ADICIÓN Y PRÓRROGA 1 AL CONTRATO 2025-0562 CUYO OBJETO ES PRESTAR SERVICIOS PROFESIONALES PARA GESTIONAR, ARTICULAR, CONCERTAR, REALIZAR EL SEGUIMIENTO Y LA EVALUACIÓN DE LA IMPLEMENTACIÓN DE LOS COMPONENTES DEL PROYECTO DE MEJORAMIENTO DE LA CALIDAD EDUCATIVA EN LAS INSTITUCIONES EDUCATIVAS ASIGNADAS, EN EL MARCO DEL CONTRATO INTERADMINISTRATIVO SE-CD-CI-189-2025 (FONDECÚN 25-013), SUSCRITO ENTRE LA SECRETARÍA DE EDUCACIÓN DE CUNDINAMARCA Y EL FONDO DE DESARROLLO DE PROYECTOS DE CUNDINAMARCA  FONDECÚN</t>
  </si>
  <si>
    <t>2.4.5.02.07-3.0.01_01-1.3.1.1.12</t>
  </si>
  <si>
    <t>PRESTACIÓN DE SERVICIOS PARA LA GESTIÓN INMOBILIARIA, EN EL MARCO DEL CONTRATO INTERADMINISTRATIVO No. 038 de 2025 (FONDECÚN  25-012), SUSCRITO ENTRE LA DEFENSA CIVIL COLOMBIANA Y EL FONDO DE DESARROLLO DE PROYECTOS DE CUNDINAMARCA  FONDECÚN</t>
  </si>
  <si>
    <t>COOPERATIVA MULTIACTIVA AGROPECUARIA DE GUAYABETAL</t>
  </si>
  <si>
    <t>VEGA CONTRERAS CARLOS JAVIER</t>
  </si>
  <si>
    <t>PRESTACIÓN DE SERVICIOS PROFESIONALES PARA EL APOYO TECNICO A LA SUPERVISIÓN DE LOS CONTRATOS QUE SE DERIVEN DE LOS CONTRATOS INTERADMINISTRATIVOS SUSCRITOS ENTRE LA UNIDAD DE SERVICIOS PENITENCIARIOS Y CARCELARIOS-USPEC Y EL FONDO DE DESARROLLO DE PROYECTOS DE CUNDINAMARCA FONDECUN</t>
  </si>
  <si>
    <t>219 - 24-016 RAPE NO. CD-CI-78-2024 DE 2024</t>
  </si>
  <si>
    <t>PRESTACIÓN DE SERVICIOS PARA LA REALIZACIÒN DEL ANÁLISIS DE ESTADO ACTUAL, ASÍ COMO EL MANTENIMIENTO PREVENTIVO Y CORRECTIVO DE LOS ELEMENTOS DE SEÑALIZACIÓN DE LAS RUTAS DE BICITURISMO A CARGO DE LA REGIÓN  ADMINISTRATIVA Y DE PLANEACIÓN ESPECIAL RAP-E REGIÓN CENTRAL EN EL MARCO DE LA EJECUCIÓN DEL CONTRATO INTERADMINISTRATIVO No.CD-CI-78-2024 (FONDECÚN 24-016).</t>
  </si>
  <si>
    <t>PRESTACIÓN DE SERVICIOS DE APOYO A LA GESTIÓN PARA EL DESARROLLO DE LAS ACTIVIDADES DEL PROCESO DE GESTIÓN DOCUMENTAL Y ATENCIÓN AL CIUDADANO QUE LIDERA LA SUBGERENCIA ADMINISTRATIVA Y FINANCIERA DEL FONDO DE DESARROLLO DE PROYECTOS DE CUNDINAMARCA  FONDECÚN</t>
  </si>
  <si>
    <t>PRESTACIÓN DE SERVICIOS PARA LA EJECUCIÓN DE LA ESTRATEGIA INTEGRAL DE POSICIONAMIENTO INSTITUCIONAL: CUNDINAMARCA, ORGULLO QUE NOS UNE, EN EL MARCO DEL CONTRATO No. SGCC-CD-CI-972-2025 (FONDECÚN 25-022), SUSCRITO ENTRE EL DEPARTAMENTO DE CUNDINAMARCA - SECRETARÍA GENERAL Y DE CERCANÍA AL CIUDADANO Y EL FONDO DE DESARROLLO DE PROYECTOS DE CUNDINAMARCA - FONDECÚN.</t>
  </si>
  <si>
    <t>ASOCIACION VEREDAL DE ESPECIES MENORES Y AGRICOLA DE SOACHA</t>
  </si>
  <si>
    <t>GRUPO NACIONAL DE MEDIOS S.A</t>
  </si>
  <si>
    <t>ASOCIACION LECHERA Y AGROPECUARIA DE SUESCA</t>
  </si>
  <si>
    <t>SUMINISTRAR LECHE CRUDA PARA LA ESTRATEGIA SOCIAL LECHERA PARA CUNDINAMARCA EN EL MARCO DEL CONTRATO INTERADMINISTRATIVO No. ACIDCCI-513-2024 (FONDECÚN 24-037) CELEBRADO ENTRE LA AGENCIA DE COMERCIALIZACIÓN E INNOVACIÓN PARA EL DESARROLLO DE CUNDINAMARCA Y EL FONDO DE DESARROLLO DE PROYECTOS DE CUNDINAMARCA  FONDECUN</t>
  </si>
  <si>
    <t>PRESTACIÓN DE SERVICIOS DE APOYO A LA GESTIÓN DE LOS SISTEMAS DE INFORMACIÓN REQUERIDOS PARA EL SEGUIMIENTO Y CONTROL DE LOS PROYECTOS Y ACTIVIDADES DESARROLLADAS POR LA SUBGERENCIA TÉCNICA DEL FONDO DE DESARROLLO DE PROYECTOS DE CUNDINAMARCA  FONDECÚN</t>
  </si>
  <si>
    <t>CASTIBLANCO BARBOSA JOHAN NICOLAS</t>
  </si>
  <si>
    <t>PRESTACIÓN DE SERVICIOS PROFESIONALES COMO COORDINADOR LOGISTICO EN EL MARCO DE LA EJECUCIÓN DEL CONTRATO INTERADMINISTRATIVO No . SH-CD-CI-252-2025 (FONDECUN 25-015). SUSCRITO ENTRE EL DEPARTAMENTO DE CUNDINAMARCA - SECRETARÍA DE HACIENDA Y EL FONDO DE DESARROLLO DE PROYECTOS DE CUNDINAMARCA  FONDECÚN</t>
  </si>
  <si>
    <t>PRESTACIÓN DE SERVICIOS PROFESIONALES PARA LA GESTIÓN ADMINISTRATIVA RELACIONADA CON LAS ETAPAS PRECONTRACTUALES, CONTRACTUALES Y POSCONTRACTUALES A CARGO DE LA SUBGERENCIA ADMINISTRATIVA Y FINANCIERA DEL FONDO DE DESARROLLO DE PROYECTOS DE CUNDINAMARCA  FONDECÚN.</t>
  </si>
  <si>
    <t>ONTIBON ROJAS ANDY ALEXANDER</t>
  </si>
  <si>
    <t>PRESTAR SERVICIOS PROFESIONALES COMO INGENIERO DE SISTEMAS PARA EL PROGRAMA DE ALIMENTACIÓN ESCOLAR PAE NUESTRO EN LOS MUNICIPIOS NO CERTIFICADOS DEL DEPARTAMENTO DE CUNDINAMARCA Y EN EL MARCO DEL CONTRATO INTERADMINISTRATIVO SE-CD-CI-200-2025 (FONDECUN 25-010) SUSCRITO ENTRE EL DEPARTAMENTO DE CUNDINAMARCA  SECRETARÍA DE EDUCACIÓN Y EL FONDO DE DESARROLLO DE PROYECTOS DE CUNDINAMARCA  FONDECÚN.</t>
  </si>
  <si>
    <t>CARVAJAL SICHACA SANDRA LUCRECIA</t>
  </si>
  <si>
    <t xml:space="preserve">CARDOZO VARGAS EMERSON </t>
  </si>
  <si>
    <t>PRESTACIÓN DE SERVICIOS DE APOYO ADMINISTRATIVO EN EL MARCO DEL CONTRATO INTERADMINISTRATIVO SSCDCTI-1380- 2024 (FONDECÚN 24-045) SUSCRITO ENTRE EL DEPARTAMENTO DE CUNDINAMARCA - SECRETARÍA DE SALUD Y EL FONDO DE DESARROLLO DE PROYECTOS DE CUNDINAMARCA FONDECÚN.</t>
  </si>
  <si>
    <t>ADICIÓN N°1 Y PRÓRROGA N°1 AL CONTRATO N° 2025-0578 CUYO OBJETO ES:PRESTACIÓN DE SERVICIOS DE APOYO ADMINISTRATIVO EN EL MARCO DEL CONTRATO INTERADMINISTRATIVO SSCDCTI-1380-2024 (FONDECÚN 24-045) SUSCRITO ENTRE EL DEPARTAMENTO DE CUNDINAMARCA - SECRETARÍA DE SALUD Y EL FONDO DE DESARROLLO DE PROYECTOS DE CUNDINAMARCA FONDECÚN.</t>
  </si>
  <si>
    <t>ASOCIACIÓN AGRODIVERSIDAD PRODUCTIVA</t>
  </si>
  <si>
    <t xml:space="preserve">PEREZ LATORRE RICARDO </t>
  </si>
  <si>
    <t>PRESTACIÓN DE SERVICIOS PROFESIONALES ESPECIALIZADOS PARA EL ACOMPAÑAMIENTO JURÍDICO DE PROYECTOS Y ACTIVIDADES A CARGO DEL FONDO DE DESARROLLO DE PROYECTOS DE CUNDINAMARCA  FONDECÚN</t>
  </si>
  <si>
    <t>CAMBIO COMUNICACIONES COLOMBIA SAS</t>
  </si>
  <si>
    <t>PRESTACIÓN DE SERVICIOS PARA LA DIVULGACIÓN DE CONTENIDO INSTITUCIONAL DE LA GOBERNACION DE CUNDINAMARCA, EN PLATAFORMAS DIGITALES, EN EL MARCO DEL CONTRATO NO. SGCC-CD-CI-972-2025 (FONDECÚN 25-022), SUSCRITO ENTRE EL DEPARTAMENTO DE CUNDINAMARCA - SECRETARÍA GENERAL Y DE CERCANÍA AL CIUDADANO Y EL FONDO DE DESARROLLO DE PROYECTOS DE CUNDINAMARCA - FONDECÚN</t>
  </si>
  <si>
    <t>ASOCIACION ECOFRESH DE COLOMBIA</t>
  </si>
  <si>
    <t>CONTRATO DE SUMINISTRO No. 2025-0582 - SUMINISTRO AL FONDO DE DESARROLLO DE PROYECTOS DE CUNDINAMARCA FONDECÚN DE PRODUCTOS AGROPECUARIOS FRESCOS Y/O TRANSFORMADOS, DE ORIGEN CUNDINAMARQUÉS Y/O REGIÓN METROPOLITANA-RMBC,EN EL MARCO DEL CONTRATO INTERADMINISTRATIVO ACODER-CDCTI-587-2024 (FONDECUN 24051),  SUSCRITO ENTRE LA AGENCIA DE COMERCIALIZACIÓN Y COMPETITIVIDAD PARA EL DESARROLLO REGIONALACODER Y EL FONDO DE DESARROLLO DE PROYECTOS DE CUNDINAMARCA  FONDECÚN</t>
  </si>
  <si>
    <t>ASOCIACION EL CAMPO SIEMPRE SERA BELLO</t>
  </si>
  <si>
    <t>CONTRATO DE SUMINISTRO No. 2025-0583 - SUMINISTRO AL FONDO DE DESARROLLO DE PROYECTOS DE CUNDINAMARCA FONDECÚN DE PRODUCTOS AGROPECUARIOS FRESCOS Y/O TRANSFORMADOS, DE ORIGEN CUNDINAMARQUÉS Y/O REGIÓN METROPOLITANA-RMBC,EN EL MARCO DEL CONTRATO INTERADMINISTRATIVO ACODER-CDCTI-587-2024 (FONDECUN 24051),  SUSCRITO ENTRE LA AGENCIA DE COMERCIALIZACIÓN Y COMPETITIVIDAD PARA EL DESARROLLO REGIONALACODER Y EL FONDO DE DESARROLLO DE PROYECTOS DE CUNDINAMARCA  FONDECÚN</t>
  </si>
  <si>
    <t>PRESTACIÓN DE SERVICIOS PROFESIONALES ESPECIALIZADOS PARA LA ESTRUCTURACIÓN, EVALUACIÓN, EJECUCIÓN Y SEGUIMIENTO DE PROYECTOS DEL FONDO DE DESARROLLO DE PROYECTOS DE CUNDINAMARCA  FONDECÚN</t>
  </si>
  <si>
    <t>ASOCIACION AGROPECUARIA Y CAMPESINA DE SASAIMA</t>
  </si>
  <si>
    <t>SUMINISTRO DE ELEMENTOS DE DOTACION Y MATERIAL LOGISTICO PARA EL GRUPO DE GESTORES DE MOVILIDAD EN EL MARCO DE LA EJECUCION DEL CONTRATO INTERADMINISTRATIVO No. STM-CDCVI-271-2024 SUSCRITO ENTRE SECRETARÍA DE MOVILIDAD CONTEMPORÁNEA Y EL FONDO DE DESARROLLO DE PROYECTOS DE CUNDINAMARCA- FONDECÚN</t>
  </si>
  <si>
    <t>A LA VANGUARDIA CONSTRUCCION Y CONSULTORIA SAS</t>
  </si>
  <si>
    <t>ADICIÓN No. 1 PRÓRROGA No. 1 AL CONTRATO No. 2025-0587 CUYO OBJETO ES: REALIZAR EL MANTENIMIENTO Y ADECUACIÓN DE LAS SEDES DE META (VILLAVICENCIO) Y TOLIMA (IBAGUÉ) DE LA DEFENSA CIVIL COLOMBIANA EN EL MARCO DEL CONTRATO INTERADMINISTRATIVO No. 038 de 2025 (FONDECÚN 25-012) SUSCRITO ENTRE LA DEFENSA CIVIL COLOMBIANA Y EL FONDO DE DESARROLLO DE PROYECTOS DE CUNDINAMARCA - FONDECÚN</t>
  </si>
  <si>
    <t>KRESTON COLOMBIA O RM AUDITORES S.A.</t>
  </si>
  <si>
    <t>PRESTACIÓN DE SERVICIOS PROFESIONALES DE REVISORÍA FISCAL PARA EL FONDO DE DESARROLLO DE PROYECTOS DE CUNDINAMARCA  FONDECÚN.</t>
  </si>
  <si>
    <t>ARRENDAMIENTO DE EQUIPOS DE COMUNICACIÓN, LICENCIAS CON SU RESPECTIVA PLATAFORMA DE MONITOREO E INTERCOMUNICACION SELF SECURITY PARA EL GRUPO DE GESTORES DE MOVILIDAD EN EL MARCO DE LA EJECUCION DEL CONTRATO INTERADMINISTRATIVO No. CD-0042-2025 (FONDECÚN 25-023) SUSCRITO ENTRE EL MUNIPIO DE FUNZA Y EL FONDO DE DESARROLLO DE PROYECTOS DE CUNDINAMARCA  FONDECUN</t>
  </si>
  <si>
    <t>PRESTACION DE SERVICIOS PROFESIONALES COMO PROFESIONAL COMERCIAL EN EL MARCO DE LA EJECUCION DEL CONTRATO INTERADMINISTRATIVO No. ACIDCCI-513-2024 (FONDECÚN 24-037) Y SUS DERIVADOS SUSCRITO ENTRE AGENCIA DE COMERCIALIZACION Y COMPETITIVIDAD PARA EL DESARROLLO REGIONAL - ACODERY EL FONDO DE DESARROLLO DE CUNDINAMARCA Y EL FONDO DE DESARROLLO DE PROYECTOS DE CUNDINAMARCA - FONDECUN</t>
  </si>
  <si>
    <t>OBJETO: PRÓRROGA No. 01 Y ADICIÓN No. 01 AL CONTRATO DE PRESTACIÓN DE SERVICIOS PROFESIONALES No. 2025-0591 - PRESTACIÓN DE SERVICIOS PROFESIONALES COMO PROFESIONAL COMERCIAL EN EL MARCO DE LA EJECUCIÓN DEL CONTRATO INTERADMINISTRATIVO No. ACIDC-CI-513-2024 (FONDECÚN 24-037) Y SUS DERIVADOS SUSCRITO ENTRE AGENCIA DE COMERCIALIZACIÓN Y COMPETITIVIDAD PARA EL DESARROLLO REGIONAL - ACODER Y EL FONDO DE DESARROLLO DE CUNDINAMARCA Y EL FONDO DE DESARROLLO DE PROYECTOS DE CUNDINAMARCA  FONDECUN.</t>
  </si>
  <si>
    <t>MONROY HUERTAS LADY ALEJANDRA</t>
  </si>
  <si>
    <t>291 - 22-010 USPEC-CUOTA DE GERENCIA</t>
  </si>
  <si>
    <t>PRESTACIÓN DE SERVICIOS DE APOYO A LA GESTIÓN PARA LAS ACTIVIDADES ADMINISTRATIVAS, FINANCIERAS Y OPERATIVAS QUE REQUIERAN LOS CONTRATOS INTERADMINISTRATIVOS Y LOS QUE SE DERIVEN, SUSCRITOS ENTRE LA UNIDAD DE SERVICIOS PENINTENCIARIOS Y CARCELARIOS - USPEC Y EL FONDO DE DESARROLLO DE PROYECTOS DE CUNDINAMARCA - FONDECUN.</t>
  </si>
  <si>
    <t>PRÓRROGA Y ADICIÓN No. 1 AL CONTRATO DE FUNCIONAMIENTO No. 2025-0595, que tiene por objeto PRESTACIÓN DE SERVICIOS DE APOYO A LA GESTIÓN PARA LAS ACTIVIDADES ADMINISTRATIVAS, FINANCIERAS Y OPERATIVAS QUE REQUIERAN LOS CONTRATOS INTERADMINISTRATIVOS Y LOS QUE SE DERIVEN, SUSCRITOS ENTRE LA UNIDAD DE SERVICIOS PENINTENCIARIOS Y CARCELARIOS- USPEC Y EL FONDODE DESARROLLO DE PROYECTOS DE CUNDINAMARCA FONDECUN.</t>
  </si>
  <si>
    <t>PRÓRROGA Y ADICIÓN No. 1 AL CONTRATO DE FUNCIONAMIENTO No. 2025-0596, que tiene por objeto PRESTACIÓN DE SERVICIOS PROFESIONALES PARA EL APOYO A LA SUPERVISIÓN DE LOS CONTRATOS QUE SE DERIVEN DE LA EJECUCION DE LOS CONTRATOS INTERADMINISTRATIVOS SUSCRITOS ENTRE LA UNIDAD DE SERVICIOS A PENITENCIARIOS Y CARCELARIOS - USPEC Y EL FONDO DE DESARROLLO DE PROYECTOS DE CUNDINAMARCA - FONDECUN</t>
  </si>
  <si>
    <t>PRESTACION DE SERVICIOS PROFESIONALES ESPECIALIZADOS COMO ABOGADO</t>
  </si>
  <si>
    <t>289 - 25-029 CI NO. 25- 105 CSC</t>
  </si>
  <si>
    <t>RUIZ CARDENAS MONICA LILIANA</t>
  </si>
  <si>
    <t>PRESTAR SERVICIOS PROFESIONALES ESPECIALIZADOS EN ASUNTOS JURÍDICOS EN EL MARCO DEL CONTRATO INTERADMINISTRATIVO NO. 25-105 (FONDECUN 25-029) SUSCRITO ENTRE LA CORPORACIÓN SOCIAL DE CUNDINAMARCA - CSC Y FONDO DE DESARROLLO DE PROYECTOS DE CUNDINAMARCA - FONDECÚN</t>
  </si>
  <si>
    <t>286 - 25-026 CSC NO. 25-103</t>
  </si>
  <si>
    <t>MODIFICACIÓN N°1 Y ADICIÓN N°1 AL CONTRATO DE PRESTACIÓN DE SERVICIOS LOGÍSTICOS N°2025-0600 CUYO OBJETO ES LA PRESTACIÓN DE SERVICIOS LOGISTICOS PARA LA IMPLEMENTACIÓN DEL PROYECTO PARA LA SELECCIÓN DE INCENTIVOS Y PIEZAS PROMOCIONALES PARA LOS AFILIADOS DE LA CSC Y SUS BENEFICIARIOS EN EL MARCO DEL CONTRATO INTERADMINISTRATIVO No.25-103 (FONDECUN 25-026) DERIVADO DEL CONVENIO INTERADMINISTRATIVO 24-059 CELEBRADO ENTRE LA CORPORACION SOCIAL DE CUNDINAMARCA Y FONDECUN.</t>
  </si>
  <si>
    <t>PRORROGA Y ADICIÓN No. 1 AL CONTRATO DE FUNCIONAMIENTO No. 2025-0603, que tiene por objeto PRESTACIÓN DE SERVICIOS PROFESIONALES COMO ABOGADO DE LA SUBGERENCIA TÉCNICA DEL FONDO DE DESARROLLO DE PROYECTOS DE CUNDINAMARCA- FONDECÚN</t>
  </si>
  <si>
    <t>PRESTACIÓN DE SERVICIOS PROFESIONALES PARA APOYAR LA REALIZACIÓN, IMPLEMENTACIÓN Y SEGUIMIENTO DE LOS PROGRAMAS Y PLANES DEL ÁREA DE TALENTO HUMANO DE LA SUBGERENCIA ADMINISTRATIVA Y FINANCIERA DEL FONDO DE DESARROLLO DE PROYECTOS DE CUNDINAMARCA - FONDECÚN</t>
  </si>
  <si>
    <t>CASTAÑEDA VARGAS ANGIE NATALIA</t>
  </si>
  <si>
    <t>PRESTACIÓN DE SERVICIOS PROFESIONALES PARA APOYAR LA GESTIÓN RELACIONADA CON LA EXPEDICIÓN DE GARANTÍAS Y CUENTAS DE COBRO, ASÍ COMO LA AFILIACIÓN AL SISTEMA GENERAL DE SEGURIDAD SOCIAL Y DEMÁS TRAMITES ADMINISTRATIVOS RELACIONADOS CON EL ÁREA DE TALENTO HUMANO DE LA SUBGERENCIA ADMINISTRATIVA Y FINANCIERA DEL FONDO DE DESARROLLO DE PROYECTOS DE CUNDINAMARCA  FONDECÚN.</t>
  </si>
  <si>
    <t>PRÓRROGA Y ADICIÓN No. 1 AL CONTRATO DE FUNCIONAMIENTO No. 2025-0609, que tiene por objeto PRESTACIÓN DE SERVICIOS DE APOYO A LA GESTIÓN PARA LAS ACTIVIDADES ADMINISTRATIVAS, FINANCIERAS Y OPERATIVAS QUE REQUIERAN LOS CONTRATOS INTERADMINISTRATIVOS Y LOS QUE SE DERIVEN, SUSCRITOS ENTRE LA UNIDAD DE SERVICIOS PENINTENCIARIOS Y CARCELARIOS- USPEC Y EL FONDO DE DESARROLLO DE PROYECTOS DE CUNDINAMARCA FONDECUN.</t>
  </si>
  <si>
    <t>PRÓRROGA Y ADICIÓN No. 1 AL CONTRATO DE FUNCIONAMIENTO No. 2025-0610, que tienepor objeto PRESTACIÓN DE SERVICIOS PROFESIONALES COMO SUPERVISOR DE CONTRATOS QUE SE DERIVEN DE LA EJECUCIÓN DE LOS CONTRATOS INTERADMINISTRATIVOS SUSCRITOS ENTRE LA UNIDAD DE SERVICIOS PENITENCIARIOS Y CARCELARIOS-USPEC Y EL FONDO DE DESARROLLO DE PROYECTOS DE CUNDINAMARCA - FONDECUN.</t>
  </si>
  <si>
    <t>PRESTACIÓN DE SERVICIOS PROFESIONALES COMO APOYO A LA SUPERVISIÓN EN LAS ACTIVIDADES RELACIONADAS CON EL CIERRE Y LIQUIDACIÓN DE LOS CONTRATOS SUSCRITOS POR EL FONDO DE DESARROLLO DE PROYECTOS DE CUNDINAMARCA - FONDECÚN</t>
  </si>
  <si>
    <t>RIVAS LOPEZ ALBA ALICIA</t>
  </si>
  <si>
    <t>PRESTACIÓN DE SERVICIOS PROFESIONALES PARA LA COORDINACION DEL PROYECTO EN EL MARCO DE LA EJECUCIÓN DEL CONTRATO INTERADMINISTRATIVO NO. SGCC-CD-CI-972-2025 (FONDECÚN 25-022), SUSCRITO ENTRE EL DEPARTAMENTO DE CUNDINAMARCA - SECRETARÍA GENERAL Y DE CERCANÍA AL CIUDADANO Y EL FONDO DE DESARROLLO DE PROYECTOS DE CUNDINAMARCA - FONDECÚN.</t>
  </si>
  <si>
    <t>PRESTACIÓN DE SERVICIOS PROFESIONALES COMO PROFESIONAL DE SEGUIMIENTO EN ÁREAS ADMINISTRATIVAS EN EL MARCO DEL CONTRATO INTERADMINISTRATIVO N° ACODER-CDCTI-587-2024 (FONDECÚN 24-051) Y SUS DERIVADOS SUSCRITO ENTRE LA AGENCIA DE COMERCIALIZACIÓN Y COMPETITIVIDAD PARA EL DESARROLLO REGIONAL  ACODER Y EL FONDO DE DESARROLLO DE PROYECTOS DE CUNDINAMARCA  FONDECÚN</t>
  </si>
  <si>
    <t>290 - 25-028 MINISTERIO DEL DEPORTE- CUOTA DE GERENCIA</t>
  </si>
  <si>
    <t>JIMENEZ LOPEZ LUISA FERNANDA</t>
  </si>
  <si>
    <t>ADICIÓN No. 1 PRÓRROGA No. 1 AL CONTRATO No. 2025-0614 CUYO OBJETO ESPRESTACIÓN DE SERVICIOS DE APOYO A LA GESTIÓN JURÍDICA DE LAS ACTIVIDADES Y PROYECTOS A CARGO DE LA SUBGERENCIA TÉCNICA DE FONDECÚN</t>
  </si>
  <si>
    <t>PRESTACIÓN DE SERVICIOS PROFESIONALES COMO ABOGADO EN ASUNTOS TRIBUTARIOS PARA LA SUBGERENCIA ADMINISTRATIVA Y FINANCIERA DEL FONDO DE DESARROLLO DE PROYECTOS DE CUNDINAMARCA  FONDECÚN.</t>
  </si>
  <si>
    <t>DIAZ SUAREZ SANTIAGO ANDRES</t>
  </si>
  <si>
    <t>PRESTACIÓN DE SERVICIOS PROFESIONALES PARA BRINDAR APOYO PRESUPUESTAL, FINANCIERO Y ADMINISTRATIVO A LOS PROYECTOS A CARGO DE LA SUBGERENCIA TÉNICA DEL FONDO DE DESARROLLO DE PROYECTOS DE CUNDINAMARCA - FONDECÚN</t>
  </si>
  <si>
    <t>PRESTACIÓN DE SERVICIOS PROFESIONALES COMO ABOGADO EN EL MARCO DEL CONTRATO INTERADMINISTRATIVO N° ACODER-CDCTI-587-2024 (FONDECÚN 24-051), Y SUS DERIVADOS. SUSCRITO ENTRE AGENCIA DE COMERCIALIZACIÓN E INNOVACIÓN PARA EL DESARROLLO DE CUNDINAMARCA Y EL FONDO DE DESARROLLO DE PROYECTOS DE CUNDINAMARCA  FONDECUN</t>
  </si>
  <si>
    <t>FUNDACION PARA EL DESARROLLO AGRICOLA SOCIAL Y TECNOLOGICO FUNDASET</t>
  </si>
  <si>
    <t>PRESTACIÒN DE SERVICIOS PARA LA REALIZACIÒN DE LOS PROGRAMAS CULTURALES Y DE FORMACIÓN ARTÍSTICA, ASÍ COMO PARA LOS ENCUENTROS DEPARTAMENTALES EN EL MARCO DEL CONTRATO INTERADMINISTRATIVO No. IDECUT-442-2025 (Fondecún 25-024).SUSCRITO ENTRE EL INSTITUTO DEPARTAMENTAL DE CULTURA Y TURISMO Y FONDO DE DESARROLLO DE PROYECTO DE CUNDINAMARCA - FONDECÚN</t>
  </si>
  <si>
    <t>ADICIÒN CONTRATO No.2025-0619 DE PRESTACIÒN DE SERVICIOS PARA LA REALIZACIÒN DE LOS PROGRAMAS CULTURALES Y DE FORMACIÓN ARTÍSTICA, ASÍ COMO PARA LOS ENCUENTROS DEPARTAMENTALES EN EL MARCO DEL CONTRATO INTERADMINISTRATIVO No. IDECUT-442-2025 (Fondecún 25- 024).SUSCRITO ENTRE EL INSTITUTO DEPARTAMENTAL DE CULTURA Y TURISMO Y FONDO DE DESARROLLO DE PROYECTO DE CUNDINAMARCA - FONDECÚN</t>
  </si>
  <si>
    <t>GONZALEZ SALAS EDGAR ALFONSO</t>
  </si>
  <si>
    <t>PRESTAR SERVICIOS PROFESIONALES ESPECIALIZADOS PARA LA DIRECCIÓN DEL PROYECTO EN EL MARCO DEL CONTRATO INTERADMINISTRATIVO No. 25-105 (FONDECUN 25-029) SUSCRITO ENTRE LA CORPORACIÓN SOCIAL DE CUNDINAMARCA - CSC Y FONDO DE DESARROLLO DE PROYECTOS DE CUNDINAMARCA - FONDECÚN</t>
  </si>
  <si>
    <t>RODRIGUEZ ROJAS LUIS  ALBERTO</t>
  </si>
  <si>
    <t>294 - 25-024  IDECUT- CUOTA DE GERENCIA</t>
  </si>
  <si>
    <t>GUERRA BUSTAMANTE MONICA MILENA</t>
  </si>
  <si>
    <t>PRESTAR SERVICIOS PROFESIONALES EN EL MARCO DEL CONTRATO INTERADMINISTRATIVO NO. 25-105 (FONDECUN 25-029) SUSCRITO ENTRE LA CORPORACIÓN SOCIAL DE CUNDINAMARCA - CSC Y FONDO DE DESARROLLO DE PROYECTOS DE CUNDINAMARCA - FONDECÚN</t>
  </si>
  <si>
    <t>TAPIAS CHAPARRO NATHALIE CAROLINA</t>
  </si>
  <si>
    <t>REALIZAR LA INTERVENTORIA TECNICA, ADMINISTRATIVA, FINANCIERA Y JURÍDICA AL CONTRATO DE CONSULTORÍA CUYO OBJETO ES ACTUALIZACIÓN DE LOS ESTUDIOS Y DISEÑOS PARA LA RECUPERACIÓN Y ADECUACIÓN DEL PATRIMONIO HISTÓRICO CULTURAL PALACIO SAN FRANCISCO EN BOGOTÁ DC,EN EL MARCO DEL CONTRATO INTERADMINISTRATIVO No ICCU-860-2024 (FONDECÚN 24-055), SUSCRITO ENTRE EL INSTITUTO DE INFRAESTRUCTURA Y CONCESIONES DEL DEPARTAMENTO DE CUNDINAMARCA ICCU Y EL FONDO DE DESARROLLO DE PROYECTOS DE CUNDINAMARCA  FONDECÚN</t>
  </si>
  <si>
    <t>ARGUELLO URREGO JAIRO FERNANDO</t>
  </si>
  <si>
    <t>PRESTACIÓN DE SERVICIOS APOYO A LA GESTIÓN EN EL MARCO DE LA EJECUCIÓN DEL CONTRATO INTERADMINISTRATIVO Nº ACODER-CDCTI-587-2024 (FONDECÚN 24-051) Y SUS DERIVADOS SUSCRITO ENTRE AGENCIA DE COMERCIALIZACIÓN Y DE COMPETIVIDAD PARA EL DESAROLLO REGIONAL-ACODER Y EL FONDO DE DESARROLLO DE PROYECTOS DE CUNDINAMARCA  FONDECUN</t>
  </si>
  <si>
    <t>PRESTACIÓN DE SERVICIOS APOYO A LA GESTIÓN EN EL MARCO DE LA EJECUCIÓN DEL CONTRATO INTERADMINISTRATIVO Nº ACODER-CDCTI-587-2024 (FONDECÚN 24-051) Y SUS DERIVADOS SUSCRITO ENTRE AGENCIA DE COMERCIALIZACIÓN Y DE COMPETIVIDAD PARA EL DESAROLLO REGIONAL-ACODER Y EL FONDO DE DESARROLLO DE PROYECTOS DE CUNDINAMARCA  FONDECUN.</t>
  </si>
  <si>
    <t>PRESTACIÓN DE SERVICIOS PROFESIONALES PARA LA COMUNICACIÓN ESTRATÉGICA DE LAS ACTIVIDADES ADELANTADAS EN EL MARCO DEL CONTRATO INTERADMINISTRATIVO NO. STM-CDCVI-271-2024 (FONDECÚN24-036) SUSCRITO ENTRE EL DEPARTAMENTO DE CUNDINAMARCA - SECRETARÍA DE MOVILIDAD CONTEMPORÁNEA Y EL FONDO DE DESARROLLO DE PROYECTOS DE CUNDINAMARCA - FONDECUN.</t>
  </si>
  <si>
    <t>SUMINISTRO DE ELEMENTOS DE DOTACION Y MATERIAL LOGISTICO PARA EL GRUPO DE GESTORES DE MOVILIDAD EN EL MARCO DE LA EJECUCION DEL CONTRATO INTERADMINISTRATIVO No. CD00422025 (FONDECÚN 25-023), SUSCRITO ENTRE EL MUNICIPIO DE FUNZA Y EL FONDO DE DESARROLLO DE PROYECTOS DE CUNDINAMARCA  FONDECÚN.</t>
  </si>
  <si>
    <t>SOTO CONTRERAS ANA SORAIDA</t>
  </si>
  <si>
    <t>293 - 25-025 SALUD - CUOTA DE GERENCIA</t>
  </si>
  <si>
    <t>256 - 24-053 ICCU 867 DE 2024</t>
  </si>
  <si>
    <t>CONSULTORÍA ESPECIALIZADA PARA LA ESTRUCTURACIÓN TÉCNICA, ADMINISTRATIVA, SOCIAL, PREDIAL Y AMBIENTAL Y DE SOSTENIBILIDAD, A NIVEL DE FACTIBILIDAD, DEL PROYECTO DE ASOCIACIÓN PÚBLICO - PRIVADA, DE INICIATIVA PÚBLICA TRONCAL DEL TEQUENDAMA - NUEVO SALTO, EN EL MARCO DE EJECUCIÓN DEL CONTRATO INTERADMINISTRATIVO No. ICCU-867 DE 2024 (FONDECUN 24-053), SUSCRITO ENTRE EL INSTITUTO DE CAMINOS Y CONSTRUCCIONES DE CUNDINAMARCA - ICCU Y EL FONDO DE DESARROLLO DE PROYECTOS DE CUNDINAMARCA  FONDECUN.</t>
  </si>
  <si>
    <t>ASOCIACIÓN CAMPESINA PRODUCTIVA</t>
  </si>
  <si>
    <t>SUMINISTRO AL FONDO DE DESARROLLO DE PROYECTOS DE CUNDINAMARCA FONDECÚN DE PRODUCTOS AGROPECUARIOS FRESCOS Y/O TRANSFORMADOS, DE ORIGEN CUNDINAMARQUÉS Y/O REGIÓN METROPOLITANA - RMBC, EN EL MARCO DEL CONTRATO INTERADMINISTRATIVO ACODER-CDCTI-587-2024 (FONDECUN 24-051), SUSCRITO ENTRE LA AGENCIA DE COMERCIALIZACIÓN Y COMPETITIVIDAD PARA EL DESARROLLO REGIONAL  ACODER Y EL FONDO DE DESARROLLO DE PROYECTOS DE CUNDINAMARCA  FONDECÚN</t>
  </si>
  <si>
    <t>CORREA ULLOA JUAN  DAVID</t>
  </si>
  <si>
    <t>PRESTACIÓN DE SERVICIOS PARA REALIZAR LA IDENTIFICACIÓN Y DOCUMENTACIÓN DEL INVENTARIO CULTURAL CON POTENCIAL TURÍSTICO DE LOS MUNICIPIOS QUE CONFORMAN LA PROVINCIA DEL TEQUENDAMA EN EL MARCO DEL CONTRATO INTERADMINISTRATIVO NO. IDECUT-442-2025 (FONDECÚN 25-024). SUSCRITO ENTRE EL INSTITUTO DEPARTAMENTAL DE CULTURA Y TURISMO Y FONDO DE DESARROLLO DE PROYECTO DE CUNDINAMARCA - FONDECÚN</t>
  </si>
  <si>
    <t>175 - 22-036 CV Nº 1074 CONTRALORIA DERIVADO DEL MARCO 923 DE 2022</t>
  </si>
  <si>
    <t>PRESTACIÓN DE SERVICIOS PARA LA GESTIÓN INMOBILIARIA, EN LA EJECUCIÓN DEL CONVENIO INTERADMINISTRATIVO MARCO 926 DE 2022Y SUS CONTRATOS INTERADMINISTRATIVOS DERIVADOS SUSCRITOS ENTRE LA CONTRALORIA GENERAL DE LA REPÚBLICA Y EL FONDO DE DESARROLLO DE PROYECTOS DE CUNDINAMARCA - FONDECÚN</t>
  </si>
  <si>
    <t>285 - 25-025 SECRETARÍA DE SALUD CI SS-CD-GI-774-2025.</t>
  </si>
  <si>
    <t>PRESTACIÓN DE SERVICIOS LOGISTICOS PARA EL DESARROLLO DE LAS OPERACIONES, EVENTOS, PROGRAMAS Y ACTIVIDADES GENERALES DE LA SECRETARÍA DE SALUD DE CUNDINAMARCA EN EL MARCO DE EJECUCION DEL CONTRATO INTERADMINISTRATIVO NO. SS-CD-GI-774-2025 CELEBRADO ENTRE DEPARTAMENTO DE CUNDINAMARCA SECRETARIA DE SALUD DE CUNDINAMARCA Y EL FONDO DE DESARROLLO DE PROYECTOS DE CUNDINAMARCA - FONDECUN</t>
  </si>
  <si>
    <t>DISTRIBUCIONES ANDAQUI SAS</t>
  </si>
  <si>
    <t>CORREDOR PARRA SERGIO MAURICIO</t>
  </si>
  <si>
    <t>ASOCIACIÓN DE PRODUCTORES AGROPECUARIOS DE CHIPAQUE</t>
  </si>
  <si>
    <t>ASOCIACION FUERZA BUFALO</t>
  </si>
  <si>
    <t>ASOCIACION DE AGRICULTORES DE NOCAIMA</t>
  </si>
  <si>
    <t>SUMINISTRO AL FONDO DE DESARROLLO DE PROYECTOS DE CUNDINAMARCA FONDECÚN DE PRODUCTOS ALIMENTICIOS Y/O ABARROTES DE ORIGEN CUNDINAMARQUÉS EN LA ESTRATEGIA COMPRAMOS TU COSECHA EN EL MARCO DEL CONTRATO INTERADMINISTRATIVO ACIDC-CI-513-2024 (FONDECÚN 24-037) SUSCRITO ENTRE LA AGENCIA DE COMERCIALIZACIÓN Y COMPETITIVIDAD PARA EL DESARROLLO REGIONAL- ACODER Y EL FONDO DE DESARROLLO DE PROYECTOS DE CUNDINAMARCA- FONDECUN</t>
  </si>
  <si>
    <t>RADIO CADENA NACIONAL SAS</t>
  </si>
  <si>
    <t>PRESTACIÓN DE SERVICIOS PARA LA DIVULGACIÓN DE CONTENIDO INSTITUCIONAL DE LA GOBERNACION DE CUNDINAMARCA, EN LA ESTRATEGIA DE COMUNICACIÓN ENCONTRÉMONOS EN LAS REGIONES, EN EL MARCO DEL CONTRATO INTERADMINISTRATIVO No. SGCC-CD-CI-972-2025 (FONDECÚN 25-022), SUSCRITO ENTRE EL DEPARTAMENTO DE CUNDINAMARCA - SECRETARÍA GENERAL Y DE CERCANÍA AL CIUDADANO Y EL FONDO DE DESARROLLO DE PROYECTOS DE CUNDINAMARCA - FONDECÚN</t>
  </si>
  <si>
    <t>ADICIÓN No.1 AL CONTRATO 2025-0650 CUYO OBJETO ES: PRESTACIÓN DE SERVICIOS PARA LA DIVULGACIÓN DE CONTENIDO INSTITUCIONAL DE LA GOBERNACION DE CUNDINAMARCA, EN LA ESTRATEGIA DE COMUNICACIÓN ENCONTRÉMONOS EN LAS REGIONES, EN EL MARCO DEL CONTRATO INTERADMINISTRATIVO No.SGCC-CD-CI-972-2025 (FONDECÚN 25-022), SUSCRITO ENTRE EL DEPARTAMENTO DE CUNDINAMARCA-SECRETARÍA GENERAL Y DE CERCANÍA AL CIUDADANO Y EL FONDO DE DESARROLLO DE PROYECTOS DE CUNDINAMARCA  FONDECÚN</t>
  </si>
  <si>
    <t>ASOCIACIÓN AGROPECUARIA ASEMBRAR</t>
  </si>
  <si>
    <t>PRESTACIÓN DE SERVICIOS PARA EL DESARROLLO, IMPLEMENTACIÓN Y EVALUACIÓN DE CAPACITACIONES Y TALLERES, TANTO PRESENCIALES COMO VIRTUALES, DIRIGIDOS A FORTALECER LAS COMPETENCIAS DE LA COMUNIDAD EDUCATIVA EN TEMAS RELACIONADOS CON LA EDUCACIÓN INCLUSIVA, EN EL MARCO DEL CONTRATO INTERADMINISTRATIVO SE-CD-CI-200- 2025 (FONDECÚN 25-010) SUSCRITO ENTRE EL DEPARTAMENTO DE CUNDINAMARCA  SECRETARÍA DE EDUCACIÓN Y EL FONDO DE DESARROLLO DE PROYECTOS DE CUNDINAMARCA  FONDECÚN.</t>
  </si>
  <si>
    <t>ADICION N° 1 CTO 2025-0655 CUYO OBJETO ES PRESTACIÓN DE SERVICIOS PARA EL DESARROLLO, IMPLEMENTACIÓN Y EVALUACIÓN DE CAPACITACIONES Y TALLERES, TANTO PRESENCIALES COMO VIRTUALES, DIRIGIDOS A FORTALECER LAS COMPETENCIAS DE LA COMUNIDAD EDUCATIVA EN TEMAS RELACIONADOS CON LA EDUCACIÓN INCLUSIVA, EN EL MARCO DEL CONTRATO INTERADMINISTRATIVO SE-CD-CI-200-2025 (FONDECÚN 25-010) SUSCRITO ENTRE EL DEPARTAMENTO DE CUNDINAMARCA  SECRETARÍA DE EDUCACIÓN Y EL FONDO DE DESARROLLO DE PROYECTOS DE CUNDINAMARCA  FONDECÚN.</t>
  </si>
  <si>
    <t>ASOCIACION AGROPECUARIA BRISAS DEL RIONEGRO MUNICIPIO DE LA PEÑA</t>
  </si>
  <si>
    <t>ORDEN DE COMPRA 2025-0657 - IMPRESIÓN DE VOLÚMENES DEL DOCUMENTO DIAGNÓSTICO SOCIO ECONÓMICO E INSTITUCIONAL EN EL MARCO DE LA EJECUCIÓN DEL CONTRATO INTERADMINISTRATIVO SM  CTI 225-2024  FONDECUN 24-042</t>
  </si>
  <si>
    <t>Suministro Al Fondo De Desarrollo De Proyectos De Cundinamarca Fondecún De Productos Agropecuarios Frescos Y/O Transformados, De Origen Cundinamarqués Y/O Región Metropolitana-Rmbc,En El Marco Del Contrato Interadministrativo Acoder-Cdcti-587-2024 (Fondecun 24051), Suscrito Entre La Agencia De Comercialización Y Competitividad Para El Desarrollo RegionalAcoder Y El Fondo De Desarrollo De Proyectos De Cundinamarca Fondecún</t>
  </si>
  <si>
    <t>SUMINISTRAR PAPA FRESCA CRUDA PARA LA ESTRATEGIA CUNDIPAPA EN EL MARCO DEL CONTRATO INTERADMINISTRATIVO ACODER-CDCTI-587-2024(FONDECUN24-51) SUSCRITO ENTRE LA AGENCIA DE COMERCIALIZACIÓN Y COMPETITIVIDAD PARA EL DESARROLLOREGIONALACODER Y EL FONDODE DESARROLLODE PROYECTOS DE CUNDINAMARCA  FONDECÚN.</t>
  </si>
  <si>
    <t>ASOCIACIÓN CAMPESINA, EMPRENDEDORA Y AGRÍCOLA LOS MUISCAS</t>
  </si>
  <si>
    <t>SUMINISTRAR PAPA FRESCA CRUDA PARA LA ESTRATEGIA CUNDIPAPA EN EL MARCO DEL CONTRATO INTERADMINISTRATIVO ACODER-CDCTI-587-2024 (FONDECUN 24-051) SUSCRITO ENTRE LA AGENCIA DE COMERCIALIZACIÓN Y COMPETITIVIDAD PARA EL DESARROLLO REGIONAL  ACODER Y EL FONDO DE DESARROLLO DE PROYECTOS DE CUNDINAMARCA  FONDECÚN.</t>
  </si>
  <si>
    <t>ASOCIACION DE GANADEROS Y AGRICULTORES DE PASQUILLA</t>
  </si>
  <si>
    <t>PRESTACIÓN DE SERVICIOS DE APOYO A LA GESTIÓN EN LAS ACTIVIDADES DEL ÁREA DE LAS TIC A CARGO DE LA SUBGERENCIA ADMINISTRATIVA Y FINANCIERA DEL FONDO DE DESARROLLO DE PROYECTOS DE CUNDINAMARCA - FONDECÚN</t>
  </si>
  <si>
    <t>COMUNICACION CELULAR S A  COMCEL S A</t>
  </si>
  <si>
    <t>PRESTACIÓN DE SERVICIOS PARA LA DIVULGACIÓN DE CONTENIDO INSTITUCIONAL DE LA GOBERNACION DE CUNDINAMARCA, A TRAVÉS DE MULTIPLATAFORMAS, EN EL MARCO DEL CONTRATO INTERADMINISTRATIVO No. SGCC-CD-CI-972-2025 (FONDECÚN 25-022), SUSCRITO ENTRE EL DEPARTAMENTO DE CUNDINAMARCA - SECRETARÍA GENERAL Y DE CERCANÍA AL CIUDADANO Y EL FONDO DE DESARROLLO DE PROYECTOS DE CUNDINAMARCA - FONDECÚN.</t>
  </si>
  <si>
    <t>HDC SOPORTE A LA INGENIERIA SAS</t>
  </si>
  <si>
    <t>PRESTACIÓN DEL SERVICIO DE MANTENIMIENTO A LOS EQUIPOS DE CONTROL AIRE ACONDICIONADO Y DOS UPS DEL FONDO DE DESARROLLO DE PROYECTOS DE CUNDINAMARCA  FONDECÚN</t>
  </si>
  <si>
    <t xml:space="preserve">ASOCIACIÓN AGROPECUARIA, CAMPESINA Y AMBIENTAL DE LA VEREDA SAN JORGE </t>
  </si>
  <si>
    <t>296 - 25-031 REGION METROPOLITANA DE BOGOTA NO. RMBD-CD-152-2025 S</t>
  </si>
  <si>
    <t>CENTRO NACIONAL DE CONSULTORIA  SA</t>
  </si>
  <si>
    <t>REALIZAR LA RECOPILACIÓN DE DATOS PARA LA IDENTIFICACIÓN, SELECCIÓN Y CONFIRMACIÓN DE CIUDADANOS DE LOS MUNICIPIOS ASOCIADOS A LA REGIÓN METROPOLITANA BOGOTÁ-CUNDINAMARCA PARA EL FORTALECIMIENTO DE LOS ESPACIOS DE PARTICIPACIÓN CIUDADANA EN EL MARCO DEL CONTRATO INTERADMINISTRATIVO No. RMBD-CD-152-2025 (FONDECÚN 25-031)</t>
  </si>
  <si>
    <t>RODRIGUEZ SALINAS WILLIAM GERMAN</t>
  </si>
  <si>
    <t>OBJETO: PRÓRROGA No. 01 Y ADICIÓN No. 01 AL CONTRATO DE PRESTACIÓN DE SERVICIOS DE APOYO LOGISTICO No.2025-0672-PRESTACIÓN DE SERVICIOS DE APOYO LOGISTICO EN EL MARCO DEL CONTRATO INTERADMINISTRATIVO N°ACIDC-CI513-2024 (FONDECUN 24-037) ,Y SUS DERIVADOS SUSCRITO ENTRE AGENCIA DE COMERCIALIZACIÓN E INNOVACIÓN PARA EL DESARROLLO DE CUNDINAMARCA Y EL FONDO DE DESARROLLO DE PROYECTOS DE CUNDINAMARCA FONDECUN.</t>
  </si>
  <si>
    <t>THE ENGLISH PATH CENTER INSTITUTE SAS</t>
  </si>
  <si>
    <t>PRESTACIÒN DE SERVICIOS PARA LA REALIZACIÒN DE CURSOS VIRTUALES DE INGLES PARA LOS OPERADORES TURISTICOS DEL DEPARTAMENTO DE CUNDINAMARCA EN EL MARCO DEL CONTRATO INTERADMINISTRATIVO No. IDECUT-442-2025 (Fondecún 25-024). SUSCRITO ENTRE EL INSTITUTO DEPARTAMENTAL DE CULTURA Y TURISMO Y FONDO DE DESARROLLO DE PROYECTO DE CUNDINAMARCA - FONDECÚN.</t>
  </si>
  <si>
    <t>PRESTACIÓN DE SERVICIOS DE APOYO A LA GESTIÓN EN LAS ACTIVIDADES DEL AREA CONTABLE DE LA SUBGERENCIA ADMINISTRATIVA Y FINANCIERA DEL FONDO DE DESARROLLO DE PROYECTOS DE CUNDINAMARCA  FONDECÚN.</t>
  </si>
  <si>
    <t>PIRA DIAZ LISETH NATHALIA</t>
  </si>
  <si>
    <t xml:space="preserve">MARTINEZ CAMACHO WILSON </t>
  </si>
  <si>
    <t>PRESTAR SERVICIOS PROFESIONALES COMO LIDER DEL PROYECTO, EN EL MARCO DEL CONTRATO INTERADMINISTRATIVO  SE-CD-CI-200-2025 (FONDECUN 25-010) SUSCRITO ENTRE EL DEPARTAMENTO DE CUNDINAMARCA  SECRETARÍA DE  EDUCACIÓN Y EL FONDO DE DESARROLLO DE PROYECTOS DE CUNDINAMARCA  FONDECÚN.</t>
  </si>
  <si>
    <t xml:space="preserve">COOPERATIVA MULTIACTIVA DE CAMPESINOS, PRODUCTORES, TRANSFORMADORES Y </t>
  </si>
  <si>
    <t>WIN SPORTS S.A.S.</t>
  </si>
  <si>
    <t>PRESTACIÓN DE SERVICIOS PARA LA DIVULGACIÓN DE CONTENIDO INSTITUCIONAL DE LA GOBERNACION DE CUNDINAMARCA, BAJO LA ESTRATEGIA DE COMUNICACIÓN RENDICION DE CUENTAS, EN EL MARCO DEL CONTRATO INTERADMINISTRATIVO No. SGCC-CD-CI-972-2025 (FONDECÚN 25-022), SUSCRITO ENTRE EL DEPARTAMENTO DE CUNDINAMARCA - SECRETARÍA GENERAL Y DE CERCANÍA AL CIUDADANO Y EL FONDO DE DESARROLLO DE PROYECTOS DE CUNDINAMARCA - FONDECÚN</t>
  </si>
  <si>
    <t>OFITIENDA SAS</t>
  </si>
  <si>
    <t>PRESTACIÒN DE SERVICIOS LOGISTICOS PARA LA REALIZACIÒN DEL PROGRAMA CUNDINAMARCA VIVE LA MÚSICA Y DEMAS ENCUENTROS REQUERIDOS EN EL MARCO DEL ENCUENTROS EN EL MARCO DEL CONTRATO INTERADMINISTRATIVO No. IDECUT-442-2025 (Fondecún 25-024).SUSCRITO ENTRE EL INSTITUTO DEPARTAMENTAL DE CULTURA Y TURISMO Y FONDO DE DESARROLLO DE PROYECTO DE CUNDINAMARCA - FONDECÚN.</t>
  </si>
  <si>
    <t>ADICION No. 1 CONTRATO No 2025-0681 PRESTACIÒN DE SERVICIOS LOGISTICOS PARA LA REALIZACIÒN DEL PROGRAMA CUNDINAMARCA VIVE LA MÚSICA Y DEMAS ENCUENTROS REQUERIDOS EN EL MARCO DEL ENCUENTROS EN EL MARCO DEL CONTRATO INTERADMINISTRATIVO No. IDECUT-442-2025 (Fondecún 25-024).SUSCRITO ENTRE EL INSTITUTO DEPARTAMENTAL DE CULTURA Y TURISMO Y FONDO DE DESARROLLO DE PROYECTO DE CUNDINAMARCA - FONDECÚN.</t>
  </si>
  <si>
    <t>297 - 25-028 MINISTERIO DEL DEPORTE NÚMERO PROCESO SECOP II: CD-646-2025 N CTO: COI-646-2025</t>
  </si>
  <si>
    <t>NATURAL DE COLOMBIA SAS</t>
  </si>
  <si>
    <t>PRESTACIÓN DE SERVICIOS LOGÍSTICOS PARA LA EJECUCIÓN DE LAS ACTIVIDADES Y EVENTOS DEL PROGRAMA DENOMINADO GRUPO INTERNO DE TRABAJO DE RECREACIÓN, INCLUYENDO EL SUMINISTRO DE RECURSO HUMANO, BIENES Y SERVICIOS, Y EN GENERAL, TODO LO NECESARIO PARA GARANTIZAR EJECUCIÓN DE LOS EVENTOS Y ACTIVIDADES EN DESARROLLO DEL CONTRATO INTERADMINISTRATIVO NO. COI-646-2025-FONDECÚN (25-028).</t>
  </si>
  <si>
    <t>GRUPO EMPRESARIAL SOLUCIONES CUATRO EN UNO S.A.S.</t>
  </si>
  <si>
    <t>PRESTACIÓN DE SERVICIOS LOGÍSTICOS PARA LA EJECUCIÓN DE LAS ACTIVIDADES Y EVENTOS DE LOS PROGRAMAS DENOMINADOS GRUPO INTERNO DE TRABAJO DE DEPORTE SOCIAL COMUNITARIO Y ACTIVIDAD FÍSICA, INCLUYENDO EL SUMINISTRO DE RECURSO HUMANO, BIENES Y SERVICIOS, Y EN GENERAL, TODO LO NECESARIO PARA GARANTIZAR LA EJECUCIÓN DE LOS EVENTOS Y ACTIVIDADES EN DESARROLLO DEL CONTRATO INTERADMINISTRATIVO No. COI-646-2025-FONDECÚN (25-028)</t>
  </si>
  <si>
    <t>288 - 25-032 SEC. GOB Y SEGURIDAD CIUDADANA</t>
  </si>
  <si>
    <t>AGENCIA DE VIAJES Y TURISMO JN FLAMINGO LTDA</t>
  </si>
  <si>
    <t>PRESTACION DE SERVICIOS LOGISTICOS PARA LA EJECUCIÓN DE ACTIVIDADES PROPIAS Y ORIENTADAS A GARANTIZAR LA PARTICIPACIÓN Y CAPACITACIÓN DE LOS EDILES DEL DEPARTAMENTO DE CUNDINAMARCA EN EL XVIII CONGRESO NACIONAL DE EDILES DE COLOMBIA FENAEDILCO, BAJO EL LEMA: SOY EDIL, SOY TERRITORIO Y SOY FUTURO, QUE SE REALIZARÁ EN LA CIUDAD DE CALI, VALLE DEL CAUCA, EN EL MARCO DEL PROGRAMA CONCEJALES Y EDILES A LA VANGUARDIA EN EL MARCO DE LA EJECUCION DEL CONTRATO INTERADMINISTRATIVO SGSC-CD-CI-385-2025, SUSCRITO ENTRE EL DEPARTAMENTO DE CUNDINAMARCA- SECRETARIA DE GOBIERNO Y SEGURIDAD CIUDADANA DE CUNDINAMARCA Y EL FONDO DE DESARROLLO DE PROYECTOS DE CUNDINAMARCA-FONDECÚN.</t>
  </si>
  <si>
    <t>SERVICIOS Y EVENTOS NACIONALES S.A.S.</t>
  </si>
  <si>
    <t>SUMINISTRO DE MATERIALES DE APOYO A CAMPAÑAS DE SENSIBILIZACION PARA PEDAGOGIA VIAL A LA SECRETARIA DE MOVILIDAD EN EL MARCO DE LA EJECUCION DEL CONTRATO INTERADMINISTRATIVO No. CD00422025 (FONDECÚN 25-023) SUSCRITO ENTRE EL MUNICIPIO DE FUNZA Y EL FONDO DE DESARROLLO DE PROYECTOS DE CUNDINAMARCA - FONDECUN</t>
  </si>
  <si>
    <t>298 - 25-033</t>
  </si>
  <si>
    <t>SOLUCIONES INTEGRALES VIRIAL SAS</t>
  </si>
  <si>
    <t>PRESTACIÓN DE SERVICIOS LOGÍSTICOS PARA LA PLANEACIÓN, ALISTAMIENTO, PRODUCCIÓN, EJECUCIÓN Y CIERRE DE EVENTOS EN EL MARCO DEL CONTRATO INTERADMINISTRATIVO SE-CD-CI- 456-2025 (FONDECUN 25-033) SUSCRITO ENTRE EL DEPARTAMENTO DE CUNDINAMARCA  SECRETARÍA DE EDUCACIÓN Y EL FONDO DE DESARROLLO DE PROYECTOS DE CUNDINAMARCA  FONDECÚN</t>
  </si>
  <si>
    <t>ADICION N°1 PRORROGA N°1 CTO 2025-0686 PRESTACIÓN DE SERVICIOS LOGÍSTICOS PARA LA PLANEACIÓN, ALISTAMIENTO, PRODUCCIÓN, EJECUCIÓN Y CIERRE DE EVENTOS EN EL MARCO DEL CONTRATO INTERADMINISTRATIVO SE-CD-CI- 456-2025 (FONDECUN 25-033) SUSCRITO ENTRE EL DEPARTAMENTO DE CUNDINAMARCA  SECRETARÍA DE EDUCACIÓN Y EL FONDO DE DESARROLLO DE PROYECTOS DE CUNDINAMARCA  FONDECÚN</t>
  </si>
  <si>
    <t>ASOCIACIÓN GANADERA,CAMPESINA,DE PEQUEÑOS Y MEDIANOS PRODUCTORES DE LA</t>
  </si>
  <si>
    <t>SUMINISTRAR PAPA FRESCA CRUDA PARA LA ESTRATEGIA CUNDIPAPA EN EL MARCO DEL CONTRATO INTERADMINISTRATIVO ACODER-CDCTI-587-2024(FONDECUN24-051) SUSCRITO ENTRE LA AGENCIA DE COMERCIALIZACIÓN Y COMPETITIVIDAD PARA EL DESARROLLOREGIONALACODER Y EL FONDODE DESARROLLODE PROYECTOS DE CUNDINAMARCA  FONDECÚN.</t>
  </si>
  <si>
    <t>ALARCON PEDRAZA LUZ PATRICIA</t>
  </si>
  <si>
    <t>REALIZAR EL MANTENIMIENTO PREVENTIVO Y CORRECTIVO DE LAS SILLAS GIRATORIAS OPERATIVAS INSTALADAS EN LOS PUESTOS DE TRABAJO Y SALAS DE REUNIÓN DE LA SEDE NIVEL CENTRAL DE LA CONTRALORÍA GENERAL DE LA REPÚBLICA, EN EL MARCO DEL CONTRATO INTERADMINISTRATIVO NO. 1543 DE 2023 (FONDECÚN 23-021), SUSCRITO CON EL FONDO DE DESARROLLO DE PROYECTOS DE CUNDINAMARCA  FONDECÚN</t>
  </si>
  <si>
    <t>PRESTAR SERVICIOS PARA ENTRENAR Y FORTALECER LAS COMPETENCIAS BÁSICAS DE LAS ÁREAS FUNDAMENTALES DEL CONOCIMIENTO EN LOS ESTUDIANTES FOCALIZADOS DE GRADO 9 Y 10 EN LAS 200 INSTITUCIONES EDUCATIVAS OFICIALES FOCALIZADAS EN EL MARCO DEL CONTRATO INTERADMINISTRATIVO No. SE-CD-CI-189-2025 (FONDECÚN 25-013) SUSCRITO ENTRE LA SECRETARÍA DE EDUCACIÓN DE CUNDINAMARCA Y EL FONDO DE DESARROLLO DE PROYECTOS DE CUNDINAMARCA  FONDECÚN.</t>
  </si>
  <si>
    <t>COSCHOOL SAS</t>
  </si>
  <si>
    <t>PRESTAR SERVICIOS PARA LA REALIZACIÓN DE UN CAMPAMENTO VIVENCIAL PARA EL DESARROLLO DE COMPETENCIAS SOCIOEMOCIONALES QUE FORTALEZCA LOS PROCESOS DE CRECIMIENTO PERSONAL Y PROFESIONAL DE LOS DIRECTIVOS DOCENTES Y/O DOCENTES DE LAS 200 INSTITUCIONES EDUCATIVAS FOCALIZADAS EN EL MARCO DEL CONTRATO INTERADMINISTRATIVO NO. SE-CD-CI-189- 2025 (FONDECÚN 25-013) SUSCRITO ENTRE EL FONDO DE DESARROLLO DE PROYECTOS DE CUNDINAMARCA Y LA SECRETARÍA DE EDUCACIÓN DE CUNDINAMARCA</t>
  </si>
  <si>
    <t>PRESTACIÓN DE SERVICIOS PROFESIONALES PARA LA COORDINACION DE LAS ACTIVIDADES REQUERIDAS EN EL MARCO DE LA EJECUCION DEL CONTRATO INTERADMINISTRATIVO NO. SAG-CD-CI-133-2025 FONDECUN 05-017, SUSCRITO ENTRE EL DEPARTAMENTO DE CUNDINAMARCA SCRETARIA DE AGROCAMPESINADO Y EL FONDO DE DESARROLLO DE PROYECTOS DE CUNDINAMARCA.</t>
  </si>
  <si>
    <t>PRESTACIÓN DE SERVICIOS DE APOYO LOGISTICO PARA EL EVENTO INMERSIÓN DE LIDERAZGO EDUCATIVO EN EL MARCO DEL CONTRATO INTERADMINISTRATIVO NO. SE-CD-CI-189-2025 (FONDECÚN 25-013) SUSCRITO ENTRE EL FONDO DE DESARROLLO DE PROYECTOS DE CUNDINAMARCA Y LA SECRETARÍA DE EDUCACIÓN DE CUNDINAMARCA.</t>
  </si>
  <si>
    <t>JIMENEZ GUTIERREZ LILIANA ANDREA</t>
  </si>
  <si>
    <t>PRESTACIÓN DE SERVICIOS PROFESIONALES PARA LA COORDINACIÓN DE EVENTOS Y DEMÁS ACTIVIDADES REQUERIDAS EN LA LÍNEA DE TRABAJO DE DEPORTE SOCIAL COMUNITARIO, EN EL MARCO DE LA EJECUCION DEL CONTRATO INTERADMINISTRATIVO No. COI-646-2025 (FONDECÚN 25-028), SUSCRITO ENTRE EL MINISTERIO DEL DEPORTE Y EL FONDO DE DESARROLLO DE PROYECTOS DE CUNDINAMARCA  FONDECÚN.</t>
  </si>
  <si>
    <t>ASOCIACIÓN AGROPECUARIA DE VILLA PINZÓN</t>
  </si>
  <si>
    <t>ASOCIACION DE PRODUCTORES PANELEROS ASOPANELA CAPARRAPI</t>
  </si>
  <si>
    <t>RAMIREZ ANGARITA DIEGO FELIPE</t>
  </si>
  <si>
    <t>PRESTACIÓN DE SERVICIOS PROFESIONALES PARA LA COORDINACIÓN TÉCNICA DE LAS ACTIVIDADES REQUERIDAS EN LA LÍNEA DE TRABAJO DE DEPORTE SOCIAL COMUNITARIO, EN EL MARCO DE LA EJECUCION DEL CONTRATO INTERADMINISTRATIVO No. COI-646-2025 (FONDECÚN 25-028), SUSCRITO ENTRE EL MINISTERIO DEL DEPORTE Y EL FONDO DE DESARROLLO DE PROYECTOS DE CUNDINAMARCA  FONDECÚN</t>
  </si>
  <si>
    <t>PRESTACION DE SERVICIOS PARA LA CONSOLIDACIÓN DE ESTRATEGIAS DE PARTICIPACIÓN DE LAS FAMILIAS EN LOS ESPACIOS ESCOLARES Y MUNICIPALES PARA EL MEJORAMIENTO DEL APRENDIZAJE DE LOS ESTUDIANTES PERTENECIENTES A LAS 200 INSTITUCIONES EDUCATIVAS FOCALIZADAS EN EL MARCO DEL CONTRATO INTERADMINISTRATIVO NO. SE-CD-CI-189-2025 (FONDECÚN 25- 013) SUSCRITO ENTRE EL FONDO DE DESARROLLO DE PROYECTOS DE CUNDINAMARCA Y LA SECRETARÍA DE EDUCACIÓN DE CUNDINAMARCA</t>
  </si>
  <si>
    <t>BERMUDEZ GUERRA LUIS MANUEL</t>
  </si>
  <si>
    <t>PRESTACIÓN DE SERVICIOS PROFESIONALES COMO ABOGADO EN EL MARCO DEL CONTRATO INTERADMINISTRATIVO N° STIC-CDCTI-174-2024 (FONDECÚN 24- 032), Y SUS DERIVADOS, SUSCRITO ENTRE EL DEPARTAMENTO DE CUNDINAMARCA - SECRETARÍA DE TECNOLOGÍAS DE LA INFORMACIÓN Y LAS COMUNICACIONES Y EL FONDO DE DESARROLLO DE PROYECTOS DE CUNDINAMARCA  FONDECÚN</t>
  </si>
  <si>
    <t>BARRANTES SARMIENTO DANIEL ANDRES</t>
  </si>
  <si>
    <t xml:space="preserve">CARRANZA ALVAREZ CATALINA </t>
  </si>
  <si>
    <t>PRESTACIÓN DE SERVICIOS PROFESIONALES PARA LA ATENCIÓN Y SEGUIMIENTO DE LAS ACTIVIDADES ADMINISTRATIVAS REQUERIDAS EN LA LÍNEA DE TRABAJO DE ACTIVIDAD FISICA, EN EL MARCO DE LA EJECUCION DEL CONTRATO INTERADMINISTRATIVO NO. COI-646-2025 (FONDECÚN 25-028), SUSCRITO ENTRE EL MINISTERIO DEL DEPORTE Y EL FONDO DE DESARROLLO DE PROYECTOS DE CUNDINAMARCA  FONDECÚN</t>
  </si>
  <si>
    <t>FUNDACION UNIVERSIDAD EXTERNADO DE COLOMBIA</t>
  </si>
  <si>
    <t>PRESTACIÒN DE SERVICIOS PARA LA REALIZACIÒN DE DIPLOMADOS DIRIGIDOS A LOS OPERADORES TURISTICOS DEL DEPARTAMENTO DE CUNDINAMARCA EN EL MARCO DEL CONTRATO INTERADMINISTRATIVO No. IDECUT-442-2025 (Fondecún 25-024). SUSCRITO ENTRE EL INSTITUTO DEPARTAMENTAL DE CULTURA Y TURISMO Y FONDO DE DESARROLLO DE PROYECTO DE CUNDINAMARCA - FONDECÚN.</t>
  </si>
  <si>
    <t xml:space="preserve">ZUÑIGA MARIÑO FEDERICO </t>
  </si>
  <si>
    <t>PRESTACIÓN DE SERVICIOS PROFESIONALES JURÍDICOS PARA ATENDER LAS ACTIVIDADES REQUERIDAS EN LA LÍNEA DE TRABAJO DE ACTIVIDAD FISICA, EN EL MARCO DE LA EJECUCION DEL CONTRATO INTERADMINISTRATIVO NO. COI-646-2025 (FONDECÚN 25-028), SUSCRITO ENTRE EL MINISTERIO DEL DEPORTE Y EL FONDO DE DESARROLLO DE PROYECTOS DE CUNDINAMARCA  FONDECÚN</t>
  </si>
  <si>
    <t>W2D IT SAS</t>
  </si>
  <si>
    <t>APROVISIONAMIENTO, DESARROLLO, PARAMETRIZACIÓN, IMPLEMENTACIÓN Y PUESTA EN MARCHA DE UN SISTEMA DE GESTIÓN DOCUMENTAL ELECTRÓNICO DE ARCHIVO (SGDEA) ORFEO INCLUYENDO INFRAESTRUCTURA DE ALOJAMIENTO EN LA NUBE, PARA EL FONDO DE DESARROLLO DE PROYECTOS DE CUNDINAMARCA  FONDECÚN</t>
  </si>
  <si>
    <t>292 - 21-044 REGIOTRAM - CUOTA DE GERENCIA</t>
  </si>
  <si>
    <t>PRESTACIÓN DE SERVICIOS DE FORMACION Y CAPACITACIÓN PARA EL PERSONAL OPERATIVO Y ACTORES VIALES DE LA SECRETARIA DE MOVILIDAD DE FUNZA, EN EL MARCO DE LA EJECUCION DEL CONTRATO INTERADMINIS TRATIVO No. CD00422025 (FONDECÚN 25-023), SUSCRITO ENTRE EL MUNICIPIO DE FUNZA Y EL FONDO DE DESA RROLLO DE PROYECTOS DE CUNDINAMARCA  FONDECÚN</t>
  </si>
  <si>
    <t>PRESTACIÓN DE SERVICIOS PARA LA DIVULGACIÓN Y DIFUSIÓN DE CONTENIDO DE LA MEDIA MARATON DE CUNDINAMARCA, EN EL MARCO DEL CONTRATO INTERADMINISTRATIVO No. CI-0465-2025, (FONDECÚN 25-019), SUSCRITO ENTRE EL DEPARTAMENTO DE CUNDINAMARCA -INSTITUTO DEPARTAMENTAL PARA LA RECREACIÓN Y EL DEPORTE DE CUNDINAMARCA INDEPORTES Y EL FONDO DE DESARROLLO DE PROYECTOS DE CUNDINAMARCA - FONDECÚN</t>
  </si>
  <si>
    <t>PRESTACIÓN DE SERVICIOS PROFESIONALES PARA ASESORAR TÉCNICAMENTE LA IMPLEMENTACIÓN DE HERRAMIENTAS Y EL DESARROLLO DEL SISTEMA DE GESTIÓN DE CALIDAD; REALIZAR EL SEGUIMIENTO DE PROCESOS QUE FORTALEZCAN LA PLANEACIÓN ESTRATÉGICA Y LA RENDICIÓN DE CUENTAS, ASÍ COMO LA REALIZACIÓN DE CAPACITACIONES EN EL MARCO DEL PLAN INSTITUCIONAL DE CAPACITACIÓN DE LA VIGENCIA 2025 DEL FONDO DE DESARROLLO DE PROYECTOS DE CUNDINAMARCA  FONDECÚN.</t>
  </si>
  <si>
    <t>SERVICIOS E IMGENIERIAS RYG SAS</t>
  </si>
  <si>
    <t>REALIZAR ADECUACIÓN CIVIL, ELÉCTRICA, MANTENIMIENTO PREVENTIVO Y/O CORRECTIVO DE UPS TRIFASICA DE 40KVA PARA LA SEDE DE LA GERENCIA DEPARTAMENTAL COLEGIADA DE BOLÍVAR EN EL MARCO DEL CONTRATO INTERADMINISTRATIVO 1075 (FONDECÚN 22-037) CELEBRADO ENTRE LA CONTRALORIA GENERAL DE LA REPÚBLICA Y EL FONDO DE DESARROLLO DE PROYECTOS DE CUNDINAMARCA - FONDECUN</t>
  </si>
  <si>
    <t>SANABRIA OSORIO ANDRES FELIPE</t>
  </si>
  <si>
    <t>REALIZAR LOS ESTUDIOS Y DISEÑOS, MODIFICACIÓN DE LICENCIA DE CONSTRUCCION VIGENTE, REALIZAR LAS OBRAS CIVILES. ELÉCTRICAS, MECÁNICAS E HIDRAULICAS, COMPRAVENTA DE BIENES Y DOTACIÓN DE MOBILARIO EN EL MARCO DE LA ADECUACIÓN DEL INMUEBLE ADQUIRIDO PARA LA SEDE DEPARTAMENTAL COLEGIADA DE SANTANDER, EN EL MARCO DEL CONTRATO INTERADMINISTRATIVO 1543 DE 2023 (FONDECÚN 23-021) SUSCRITO ENTRE LA CONTRALORÍA GENERAL DE LA REPÚBLICA Y EL FONDO DE DESARROLLO DE PROYECTOS DE CUNDINAMARCA  FONDECÚN</t>
  </si>
  <si>
    <t>PRESTACIÓN DE SERVICIOS DE APOYO PARA LA GESTION DE ACTIVIDADES EN EL MARCO DE LOS PROYECTOS DE OPERACIÓN LOGISTICA DEL FONDO DE DESARROLLO DE PROYECTOS DE CUNDINAMARCA - FONDECÚN.</t>
  </si>
  <si>
    <t>PRESTACIÓN DE SERVICIOS PROFESIONALES COMO LÍDER TÉCNICO EN EL MARCO DEL CONTRATO INTERADMINISTRATIVO ICCU 478 DE 2024 (FONDECÚN 24-034) SUSCRITO ENTRE EL INSTITUTO DE INFRAESTRUCTURA Y CONCESIONES DE CUNDINAMARCA-ICCU Y EL FONDO DE DESARROLLO DE PROYECTOS DE CUNDINAMARCA  FONDECÚN.</t>
  </si>
  <si>
    <t>PRESTACIÓN DE SERVICIOS PARA LA EMISIÓN DE CUÑAS RADIALES EN MEDIOS DE COMUNICACIÓN CON COBERTURA REGIONAL Y/O NACIONAL DE LA MEDIA MARATON DE CUNDINAMARCA, EN EL MARCO DEL CONTRATO INTERADMINISTRATIVO No. CI-0465-2025, (FONDECÚN 25-019), SUSCRITO ENTRE EL DEPARTAMENTO DE CUNDINAMARCA -INSTITUTO DEPARTAMENTAL PARA LA RECREACIÓN Y EL DEPORTE DE CUNDINAMARCA INDEPORTES Y EL FONDO DE DESARROLLO DE PROYECTOS DE CUNDINAMARCA - FONDECÚN</t>
  </si>
  <si>
    <t>PRESTACIÓN DE SERVICIOS PROFESIONALES PARA LA ESTRUCTURACIÓN, EVALUACIÓN, EJECUCIÓN Y SEGUIMIENTO DE PROYECTOS DEL FONDO DE DESARROLLO DE PROYECTOS DE CUNDINAMARCA  FONDECÚN</t>
  </si>
  <si>
    <t>PRESTAR EL SERVICIO PARA LA OPERACIÓN Y EL SOPORTE BAJO LA MODALIDAD SAAS (SOFTWARE AS A SERVICE) EN LA NUBE, DE LOS MÓDULOS PARAMETRIZADOS DEL SISTEMA SWIM, E IMPLEMENTACIÓN Y PARAMETRIZACION DEL MODULO DE ALMACÉN E INVENTARIOS PARA EL FONDO DE DESARROLLO DE PROYECTOS DE CUNDINAMARCA  FONDECÚN</t>
  </si>
  <si>
    <t>PRESTACIÓN DE SERVICIOS DE APOYO TÉCNICO PARA REALIZAR LOS LEVANTAMIENTOS TOPOGRÁFICOS PARA LOS MUNICIPIOS QUE SE DETERMINEN EN EL MARCO DE LA EJECUCIÓN DEL CONTRATO INTERADMINISTRATIVO NO. SAG-CD-CI-133- 2025 (FONDECUN 25-017), SUSCRITO ENTRE EL DEPARTAMENTO DE CUNDINAMARCA  SECRETARIA DEL AGROCAMPESINADO Y EL FONDO DE DESARROLLO DE PROYECTOS DE CUNDINAMARCA  FONDECÚN</t>
  </si>
  <si>
    <t>PRÓRROGA Y ADICIÓN No. 01 AL CONTRATO DE SUMINISTRO No. 2025-0724 - SUMINISTRO AL FONDO DE DESARROLLO DE PROYECTOS DE CUNDINAMARCA FONDECÚN DE PRODUCTOS ALIMENTICIOS Y/O ABARROTES DE ORIGEN CUNDINAMARQUÉS EN LA ESTRATEGIA COMPRAMOS TU COSECHA EN EL MARCO DEL CONTRATO INTERADMINISTRATIVO ACIDC-CI-513-2024 (FONDECÚN 24-037) SUSCRITO ENTRE LA AGENCIA DE COMERCIALIZACIÓN Y COMPETITIVIDAD PARA EL DESARROLLO REGIONAL- ACODER Y EL FONDO DE DESARROLLO DE PROYECTOS DE CUNDINAMARCA- FONDECUN.</t>
  </si>
  <si>
    <t xml:space="preserve">BLUE POINT SERVICIOS Y SUMINISTROS SAS </t>
  </si>
  <si>
    <t>ADQUISICION DE ELEMENTOS Y EQUIPOS TECNOLOGICOS EN EL MARCO DEL CONTRATO INTERADMINISTRATIVO No. SGCC-CD-CI-831-2025 (FONDECUN 25-007), SUSCRITO ENTRE EL DEPARTAMENTO DE CUNDINAMARCA - SECRETARIA GENERAL Y DE CERCANIA AL CIUDADANO Y EL FONDO DE DESARROLLO DE PROYECTOS DE CUNDINAMARCA - FONDECUN</t>
  </si>
  <si>
    <t>PRESTACIÓN DE SERVICIOS DE APOYO A LA GESTIÓN ADMINISTRATIVA EN LAS ACTIVIDADES DE LA GERENCIA GENERAL DEL FONDO DE DESARROLLO DE PROYECTOS DE CUNDINAMARCA  FONDECÚN</t>
  </si>
  <si>
    <t>PRESTAR SERVICIOS PARA EL DISEÑO E IMPLEMENTACIÓN DE UN PROGRAMA DE FORMACIÓN EN LIDERAZGO EDUCATIVO PARA LOS ASISTENTES AL ENCUENTRO INMERSIÓN DE LIDERAZGO EN EL MARCO DEL CONTRATO INTERADMINISTRATIVO No. SE-CD-CI-189-2025 (FONDECÚN 25-013), SUSCRITO ENTRE LA SECRETARÍA DE EDUCACIÓN DE CUNDINAMARCA Y EL FONDO DE DESARROLLO DE PROYECTOS DE CUNDINAMARCA  FONDECÚN</t>
  </si>
  <si>
    <t>CONSTRUCTORA DEL PACIFICO J &amp; W S.A.S</t>
  </si>
  <si>
    <t>REALIZAR LA INTERVENCIÓN CIVIL Y MECÁNICA A LA SEDE DE LA GERENCIA DEPARTAMENTAL COLEGIADA DE QUINDIO EN EL MARCO DEL CONTRATO INTERADMINISTRATIVO 1543 DE 2023 (FONDECÚN 23-021) SUSCRITO ENTRE LA CONTRALORÍA GENERAL DE LA REPÚBLICA Y EL FONDO DE DESARROLLO DE PROYECTOS DE CUNDINAMARCA  FONDECÚN.</t>
  </si>
  <si>
    <t>MACHINERY TRADER COLOMBIA SAS</t>
  </si>
  <si>
    <t>REALIZAR LAS INTERVENCIONES DE OBRA CIVIL E INTERVENCIÓN DEL SISTEMA HVAC Y COMPRAVENTA DE BIENES EN LA SEDE DE LA GERENCIA DEPARTAMENTAL COLEGIADA DEL CAUCA EN EL MARCO DEL CONTRATO INTERADMINISTRATIVO 1543 DE 2022 (FONDECÚN 23-021) SUSCRITO ENTRE LA CONTRALORÍA GENERAL DE LA REPÚBLICA Y EL FONDO DE DESARROLLO DE PROYECTOS DE CUNDINAMARCA  FONDECÚN</t>
  </si>
  <si>
    <t>PRESTACIÓN DE SERVICIOS PROFESIONALES PARA REALIZAR LAS ACTIVIDADES REQUERIDAS EN LA REVISION Y VIABILIDAD DE PRESUPUESTOS, CRONOGRAMAS, CANTIDADES DE OBRA, ESPECIFICACIONES DE CONSTRUCCION Y ANÁLISIS DE PRECIOS DE LOS PROYECTOS PRESENTADOS EN EL MARCO DEL CONTRATO INTERADMINISTRATIVO No. 291 DE 2025 (FONDECUN 25-014) SUSCRITO ENTRE EL INSTITUTO DE CAMINOS Y CONSTRUCCIONES DE CUNDINAMARCA  ICCU Y EL FONDO DE DESARROLLO DE PROYECTOS DE CUNDINAMARCA- FONDECÚN.</t>
  </si>
  <si>
    <t>PRESTACIÓN DE SERVICIOS PROFESIONALES PARA LA REVISIÓN Y EVALUACIÓN DE VIABILIDAD DEL COMPONENTE DE DISEÑO DE ARQUITECTURA DE LOS PROYECTOS PRESENTADOS EN EL MARCO DEL CONTRATO INTERADMINISTRATIVO No. 291 DE 2025 (FONDECUN 25-014) SUSCRITO ENTRE EL INSTITUTO DE CAMINOS Y CONSTRUCCIONES DE CUNDINAMARCA  ICCU Y EL FONDO DE DESARROLLO DE PROYECTOS DE CUNDINAMARCA- FONDECÚN.</t>
  </si>
  <si>
    <t>PRESTACIÓN DE SERVICIOS PROFESIONALES PARA LA REVISIÓN Y EVALUACIÓN DE VIABILIDAD DEL COMPONENTE DE DISEÑO DE REDESCONTRA INCENDIOS E HIDROSANITARIAS DE LOS PROYECTOS PRESENTADOS EN EL MARCO DEL CONTRATO INTERADMINISTRATIVO No. 291 DE 2025 (FONDECUN 25-014) SUSCRITO ENTRE EL INSTITUTO DE CAMINOS Y CONSTRUCCIONES DE CUNDINAMARCA  ICCU Y EL FONDO DE DESARROLLO DE PROYECTOS DE CUNDINAMARCA_x0002_FONDECÚN.</t>
  </si>
  <si>
    <t>GARCIA DIAZ ANA MARIA</t>
  </si>
  <si>
    <t>PRESTACIÓN DE SERVICIOS DE APOYO A LA GESTIÓN PARA LA REVISIÓN Y EVALUACIÓN DE VIABILIDAD DEL COMPONENTE DE TOPOGRAFÍA DE LOS PROYECTOS PRESENTADOS EN EL MARCO DEL CONTRATO INTERADMINISTRATIVO No. 291 DE 2025 (FONDECUN 25-014) SUSCRITO ENTRE EL INSTITUTO DE CAMINOS Y CONSTRUCCIONES DE CUNDINAMARCA  ICCU Y EL FONDO DE DESARROLLO DE PROYECTOS DE CUNDINAMARCA- FONDECÚN.</t>
  </si>
  <si>
    <t>CONSORCIO CASAM CONSTRUCCION CASA MATERNA Y CET</t>
  </si>
  <si>
    <t>REALIZAR LA APROPIACIÓN DE ESTUDIOS Y DISEÑOS DE LA OBRA EXISTENTE, INCLUYE LA COMPLEMENTACIÓN, ACTUALIZACIÓN, TRÁMITES Y LICENCIAS Y LA OBRA CIVIL PARA LA CULMINACIÓN DE LA CONSTRUCCIÓN DE LA CASA MATERNA Y CENTRO DE ESTIMULACIÓN TEMPRANA EN EL MUNICIPIO DE FUNZA, CUNDINAMARCA, EN EL MARCO DEL CONTRATO INTERADMINISTRATIVO CD-005-2025 / FONDECÚN 25-001 SUSCRITO ENTRE EL MUNICIPIO DE FUNZA Y EL FONDO DE DESARROLLO DE PROYECTOS DE CUNDINAMARCA - FONDECÚN</t>
  </si>
  <si>
    <t>RODRIGUEZ MAHECHA FERNEY ALEXANDER</t>
  </si>
  <si>
    <t>PRESTACIÓN DE SERVICIOS PROFESIONALES PARA REALIZAR LAS ACTIVIDADES REQUERIDAS EN LA REVISION Y VIABILIDAD DEL COMPONENTE DE DISEÑO DE RED ELÉCTRICA, VOZ Y DATOS DE LOS PROYECTOS PRESENTADOS EN EL MARCO DEL CONTRATO INTERADMINISTRATIVO No. 291 DE 2025 (FONDECUN 25-014) SUSCRITO ENTRE EL INSTITUTO DE CAMINOS Y CONSTRUCCIONES DE CUNDINAMARCA  ICCU Y EL FONDO DE DESARROLLO DE PROYECTOS DE CUNDINAMARCA_x0002_FONDECÚN.</t>
  </si>
  <si>
    <t>COLMENARES FORERO MARTHA LUCIA</t>
  </si>
  <si>
    <t>PRESTACIÓN DE SERVICIOS PROFESIONALES PARA LA REVISIÓN Y EVALUACIÓN DE VIABILIDAD DEL COMPONENTE DE COMPONENTE DE DISEÑO ESTRUCTURAL DE LOS PROYECTOS PRESENTADOS EN EL MARCO DEL CONTRATO INTERADMINISTRATIVO No. 291 DE 2025 (FONDECUN 25-014) SUSCRITO ENTRE EL INSTITUTO DE CAMINOS Y CONSTRUCCIONES DE CUNDINAMARCA  ICCU Y EL FONDO DE DESARROLLO DE PROYECTOS DE CUNDINAMARCA_x0002_FONDECÚN.</t>
  </si>
  <si>
    <t>AVILA CASTELLANOS CIRO ELIAS</t>
  </si>
  <si>
    <t>PRESTACIÓN DE SERVICIOS PROFESIONALES PARA LA REVISIÓN Y EVALUACIÓN DE VIABILIDAD DEL COMPONENTE DE GEOTECNIA DE LOS PROYECTOS PRESENTADOS EN EL MARCO DEL CONTRATO INTERADMINISTRATIVO No. 291 DE 2025 (FONDECUN 25-014) SUSCRITO ENTRE EL INSTITUTO DE CAMINOS Y CONSTRUCCIONES DE CUNDINAMARCA  ICCU Y EL FONDO DE DESARROLLO DE PROYECTOS DE CUNDINAMARCA- FONDECÚN</t>
  </si>
  <si>
    <t>PRESTACIÓN DE SERVICIOS PROFESIONALES PARA LA GERENCIA INTEGRAL Y APOYO A LA SUPERVISIÓN DE CONTRATOS INTERADMINISTRATIVOS SUSCRITOS POR EL FONDO DE DESARROLLO DE PROYECTOS DE CUNDINAMARCA - FONDECÚN</t>
  </si>
  <si>
    <t>PUBLISEÑALES S.A.S</t>
  </si>
  <si>
    <t>PRESTACIÓN DE SERVICIOS PARA LA PLANIFICACIÓN, ORGANIZACIÓN, EJECUCIÓN Y SEGUIMIENTO DEL EVENTO DEPORTIVO MEDIA MARATÓN DE CUNDINAMARCA 2025, EN EL MARCO DEL CONTRATO INTERADMINISTRATIVO NO. CI-0465-2025, (FONDECÚN 25-019), SUSCRITO ENTRE EL DEPARTAMENTO DE CUNDINAMARCA-INSTITUTO DEPARTAMENTAL PARA LA RECREACIÓN Y EL DEPORTE DE CUNDINAMARCA INDEPORTES Y EL FONDO DE DESARROLLO DE PROYECTOS DE CUNDINAMARCA  FONDECÚN</t>
  </si>
  <si>
    <t>MODIFICACION N°1 Y ADICION N°1 AL CONTRATO DE PRESTACION DE SERVICIOS LOGISTICOS N°2025-0744 CUYO OBJETO ES LA PRESTACIÓN DE SERVICIOS PARA LA PLANIFICACIÓN, ORGANIZACIÓN, EJECUCIÓN Y SEGUIMIENTO DEL EVENTO DEPORTIVO MEDIA MARATÓN DE CUNDINAMARCA 2025, EN EL MARCO DEL CONTRATO INTERADMINISTRATIVO NO.CI-0465-2025, (FONDECÚN 25-019), SUSCRITO ENTRE EL DEPARTAMENTO DE CUNDINAMARCA-INSTITUTO DEPARTAMENTAL PARA LA RECREACIÓN Y EL DEPORTE DE CUNDINAMARCA INDEPORTES Y EL FONDO DE DESARROLLO DE PROYECTOS DE CUNDINAMARCA  FONDECÚN.</t>
  </si>
  <si>
    <t>ARM CONSULTING S.A.S.</t>
  </si>
  <si>
    <t>REALIZAR LA INTERVENTORÍA TÉCNICA, ADMINISTRATIVA, FINANCIERA, CONTABLE, AMBIENTAL Y JURÍDICA AL CONTRATO QUE TIENE POR OBJETO LA APROPIACIÓN DE ESTUDIOS Y DISEÑOS DE LA OBRA EXISTENTE, INCLUYE LA COMPLEMENTACIÓN, ACTUALIZACIÓN, TRÁMITES Y LICENCIAS Y LA OBRA CIVIL PARA LA CULMINACIÓN DE LA CONSTRUCCIÓN DE LA CASA MATERNA Y CENTRO DE ESTIMULACIÓN TEMPRANA EN EL MUNICIPIO DE FUNZA, CUNDINAMARCA, EN EL MARCO DEL CONTRATO INTERADMINISTRATIVO CD-005-2025 / FONDECÚN 25-001 SUSCRITO ENTRE EL MUNICIPIO DE FUNZA Y EL FONDO DE DESARROLLO DE PROYECTOS DE CUNDINAMARCA - FONDECÚN</t>
  </si>
  <si>
    <t>PRESTACIÓN DE SERVICIOS PROFESIONALES PARA LA IMPLEMENTACIÓN TÉCNICA, CAPACITACIÓN Y DIAGNÓSTICO DEL PLAN DE GESTIÓN Y MANEJO AMBIENTAL (PMA) 2025, ASÍ COMO EL DESARROLLO DE ACTIVIDADES ORIENTADAS A LA FORMULACIÓN DEL (PMA) 2026 DEL FONDO DE DESARROLLO DE PROYECTOS DE CUNDINAMARCA  FONDECÚN.</t>
  </si>
  <si>
    <t>PRESTACIÓN DE SERVICIOS DE APOYO TÉCNICO PARA LA EXPLORACIÓN Y ANALISIS REQUERIDOS EN EL MARCO DE LA EJECUCIÓN DEL CONTRATO INTERADMINISTRATIVO NO. SAG-CD-CI-133-2025 (FONDECUN 25-017), SUSCRITO ENTRE EL DEPARTAMENTO DE CUNDINAMARCA  SECRETARIA DEL AGROCAMPESINADO Y EL FONDO DE DESARROLLO DE PROYECTOS DE CUNDINAMARCA  FONDECÚN</t>
  </si>
  <si>
    <t>PRESTACIÓN DE SERVICIOS LOGÍSTICOS PARA EL DESARROLLO DEL EVENTO DEPORTIVO MEDIA MARATÓN DE CUNDINAMARCA 2025, QUE INCLUYEN LA GESTIÓN Y SUMINISTRO DE HOSPEDAJE, ALIMENTACIÓN, TRANSPORTE AÉREO Y TERRESTRE, GASTOS DE REPRESENTACIÓN DE LOS ATLETAS INVITADOS, ASÍ COMO LA ORGANIZACIÓN Y EJECUCIÓN DEL SHOW ARTÍSTICO, EN EL MARCO DEL CONTRATO INTERADMINISTRATIVO NO.CI-0465-2025 (FONDECÚN 25-019), SUSCRITO ENTRE EL DEPARTAMENTO DE CUNDINAMARCAINSTITUTO DEPARTAMENTAL PARA LA RECREACIÓN Y EL DEPORTE DE CUNDINAMARCA (INDEPORTES) Y EL FONDO DE DESARROLLO DE PROYECTOS DE CUNDINAMARCA (FONDECÚN).</t>
  </si>
  <si>
    <t>PRESTACIÓN DE SERVICIOS PROFESIONALES PARA LA DIFUSIÓN DE CONTENIDOS DIGITALES RELACIONADOS CON LA EJECUCIÓN DE PROYECTOS ADELANTADOS POR EL FONDO DE DESARROLLO DE PROYECTOS DE CUNDINAMARCA  FONDECÚN</t>
  </si>
  <si>
    <t>ASOCIACIÓN COLOMBIANA DE PRODUCTORES AMBIENTALES, AGROPECUARIOS Y FORE</t>
  </si>
  <si>
    <t>SUMINISTRO AL FONDO DE DESARROLLO DE PROYECTOS DE CUNDINAMARCA FONDECÚN DE PRODUCTOS AGROPECUARIOS FRESCOS Y/O TRANSFORMADOS, DE ORIGEN CUNDINAMARQUÉS Y/O REGIÓN METROPOLITANA - RMBC, EN EL MARCO DEL CONTRATO INTERADMINISTRATIVO ACODER-CDCTI-587-2024 (FONDECUN 24-051), SUSCRITO ENTRE LA AGENCIA DE COMERCIALIZACIÓN Y COMPETITIVIDAD PARA EL DESARROLLO REGIONAL  ACODER Y EL FONDO DE DESARROLLO DE PROYECTOS DE CUNDINAMARCA  FONDECÚN.</t>
  </si>
  <si>
    <t>ASOCIACION COLOMBIA AGROAMBIENTAL</t>
  </si>
  <si>
    <t>TORRES MORA FABIAN  RICARDO</t>
  </si>
  <si>
    <t>PEÑA MOSQUERA LUCY STELLA</t>
  </si>
  <si>
    <t>VERGEL MC CORMICK MARIA DEL PILAR</t>
  </si>
  <si>
    <t>PRESTACIÓN DE SERVICIOS PROFESIONALES PARA LA REVISIÓN Y EVALUACIÓN DE VIABILIDAD DEL COMPONENTE JURÍDICO DE LOS PROYECTOS PRESENTADOS EN EL MARCO DEL CONTRATO INTERADMINISTRATIVO No. 291 DE 2025 (FONDECUN 25-014) SUSCRITO ENTRE EL INSTITUTO DE CAMINOS Y CONSTRUCCIONES DE CUNDINAMARCA  ICCU Y EL FONDO DE DESARROLLO DE PROYECTOS DE CUNDINAMARCA- FONDECÚN</t>
  </si>
  <si>
    <t>WIHILER BAUTISTA ALEX SAMUEL</t>
  </si>
  <si>
    <t>299 - 25-034  ALCALDIA MUNICIPAL DE SOACHA  2446-2025</t>
  </si>
  <si>
    <t>PRESTACIÓN DE SERVICIOS LOGÍSTICOS PARA LA ELABORACIÓN, DISTRIBUCIÓN Y ENTREGA DEL BENEFICIO TARJETA ALIMENTANDO CORAZONES PROGRAMA PARA EL BENEFICIO DE LA POBLACIÓN VULNERABLE (ADULTOS MAYORES Y PERSONAS EN SITUACIÓN DE DISCAPACIDAD) DEL MUNICIPIO DE SOACHA CUNDINAMARCA EN EL MARCO DE LA EJECUCIÓN DEL CONTRATO INTERADMINISTRATIVO NO. 2446 DE 2025 (FONDECÚN 25-034).</t>
  </si>
  <si>
    <t>PRESTACIÓN DE SERVICIOS PROFESIONALES DE ASESORÍA Y ACOMPAÑAMIENTO JURÍDICO PARA LA SUBGERENCIA TÉCNICA DEL FONDO DE DESARROLLO DE PROYECTOS DE CUNDINAMARCA  FONDECÚN</t>
  </si>
  <si>
    <t>PRESTACIÓN DE SERVICIOS PROFESIONALES COMO GERENTE Y/O SUPERVISOR DE PROYECTO EN EL MARCO DE LA EJECUCIÓN DEL CONTRATO INTERADMINISTRATIVO 2446 DE 2025 (FONDECÚN 25-034), SUSCRITO ENTRE EL MUNICIPIO DE SOACHA CUNDINAMARCA Y EL FONDO DE DESARROLLO DE PROYECTOS DE CUNDINAMARCA  FONDECÚN.</t>
  </si>
  <si>
    <t>PRESTACIÓN DE SERVICIOS PROFESIONALES PARA EL ACOMPAÑAMIIENTO Y SEGUIMIENTO DE LA GESTION ALIMENTARIA EN TERRITORIO EN EL MARCO DE LA EJECUCIÓN DEL CONTRATO INTERADMINISTRATIVO No. 2446 (FONDECÚN 25-034), SUSCRITO ENTRE EL MUNICIPIO DE SOACHA CUNDINAMARCA Y EL FONDO DE DESARROLLO DE PROYECTOS DE CUNDINAMARCA  FONDECÚN.</t>
  </si>
  <si>
    <t>CARACOL TELEVISION  S.A.</t>
  </si>
  <si>
    <t>PRESTACIÓN DE SERVICIOS PARA LA DIFUSIÓN DE CONTENIDO INSTITUCIONAL DE LA GOBERNACION DE CUNDINAMARCA EN TELEVISIÓN, RADIO Y DIGITAL, EN EL MARCO DEL CONTRATO No.SGCC-CD-CI-972-2025 (FONDECÚN 25-022), SUSCRITO ENTRE EL DEPARTAMENTO DE CUNDINAMARCA-SECRETARÍA GENERAL Y DE CERCANÍA AL CIUDADANO Y EL FONDO DE DESARROLLO DE PROYECTOS DE CUNDINAMARCA - FONDECÚN.</t>
  </si>
  <si>
    <t>PRODUCCIONES WILLVIN SA</t>
  </si>
  <si>
    <t>PRESTACIÓN DE SERVICIOS PARA LA EJECUCIÓN Y DIFUSIÓN EN RADIO NACIONAL DE RENDICIÓN DE CUENTAS Y ACTIVIDADES ESPECIALES DE LA GOBERNACION DE CUNDINAMARCA EN EL MARCO DEL CONTRATO INTERADMINISTRATIVO No.SGCC-CD-CI-972-2025 (FONDECÚN 25-022), SUSCRITO ENTRE EL DEPARTAMENTO DE CUNDINAMARCA - SECRETARÍA GENERAL Y DE CERCANÍA AL CIUDADANO Y EL FONDO DE DESARROLLO DE PROYECTOS DE CUNDINAMARCA - FONDECÚN</t>
  </si>
  <si>
    <t>CASA DE CONTENIDOS K SAS</t>
  </si>
  <si>
    <t>PRESTACIÓN DE SERVICIOS PARA LA EJECUCIÓN Y DIFUSIÓN DIGITAL DE RENDICIÓN DE CUENTAS Y ACTIVIDADES ESPECIALES DE LA GOBERNACION DE CUNDINAMARCA EN EL MARCO DEL CONTRATO INTERADMINISTRATIVO No.SGCC-CD-CI-972-2025 (FONDECÚN 25-022), SUSCRITO ENTRE EL DEPARTAMENTO DE CUNDINAMARCA-SECRETARÍA GENERAL Y DE CERCANÍA AL CIUDADANO Y EL FONDO DE DESARROLLO DE PROYECTOS DE CUNDINAMARCA - FONDECÚN</t>
  </si>
  <si>
    <t>PUBLICACIONES SEMANA S A</t>
  </si>
  <si>
    <t>PRESTACIÓN DE SERVICIOS PARA LA EDICIÓN Y PUBLICACIÓN DE INFORMACIÓN INSTITUCIONAL DE LA GOBERNACIÓN DE CUNDINAMARCA, EN EL MARCO DEL CONTRATO INTERADMINISTRATIVO No. SGCC-CD-CI-972-2025 (FONDECÚN 25-022), SUSCRITO ENTRE EL DEPARTAMENTO DE CUNDINAMARCA - SECRETARÍA GENERAL Y DE CERCANÍA AL CIUDADANO Y EL FONDO DE DESARROLLO DE PROYECTOS DE CUNDINAMARCA - FONDECÚN.</t>
  </si>
  <si>
    <t>CONSORCIO INTER BUC</t>
  </si>
  <si>
    <t>REALIZAR LA INTERVENTORÍA TÉCNICA, FINANCIERA, ADMISTRATIVA, AMBIENTAL Y JURIDICA A LOS ESTUDIOS Y DISEÑOS, MODIFICACIÓN DE LICENCIA DE CONSTRUCCION VIGENTE, Y LAS OBRAS CIVILES, ELÉCTRICAS, MECÁNICAS E HIDRAULICAS, COMPRAVENTA DE BIENES Y DOTACIÓN DE MOBILARIO EN EL MARCO DE LA ADECUACIÓN DEL INMUEBLE ADQUIRIDO PARA LA SEDE DEPARTAMENTAL COLEGIADA DE SANTANDER, EN EL MARCO DEL CONTRATO INTERADMINISTRATIVO 1543 DE 2023 (FONDECÚN 23-021) SUSCRITO ENTRE LA CONTRALORÍA GENERAL DE LA REPÚBLICA Y EL FONDO DE DESARROLLO DE PROYECTOS DE CUNDINAMARCA  FONDECÚN</t>
  </si>
  <si>
    <t>PRESTACION DE SERVICIOS PROFESIONALES ESPECIALIZADOS PARA EL ACOMPAÑAMIENTO JURIDICO DE PROYECTOS Y ACTIVIDADES A CARGO DEL FONDO DE DESARROLLO DE PROYECTOS DE CUNDINAMARCA - FONDECUN.</t>
  </si>
  <si>
    <t>CUESTA CANTOR JUAN MIGUEL</t>
  </si>
  <si>
    <t>PRESTACIÓN DE SERVICIOS PROFESIONALES COMO COORDINADOR DE PROYECTO EN EL MARCO DE LA EJECUCIÓN DEL CONTRATO INTERADMINISTRATIVO No. 2446 de 2025 (FONDECÚN 25-034), SUSCRITO ENTRE EL MUNICIPIO DE SOACHA CUNDINAMARCA Y EL FONDO DE DESARROLLO DE PROYECTOS DE CUNDINAMARCA  FONDECÚN</t>
  </si>
  <si>
    <t>PRESTACIÓN DE SERVICIOS PROFESIONALES PARA EL APOYO TECNICO, ADMINISTRATIVO Y FINANCIERO EN EL MARCO DE LA EJECUCIÓN DEL CONTRATO INTERADMINISTRATIVO No. 2446 (FONDECÚN 25-034), SUSCRITO ENTRE EL MUNICIPIO DE SOACHA CUNDINAMARCA Y EL FONDO DE DESARROLLO DE PROYECTOS DE CUNDINAMARCA  FONDECÚN.</t>
  </si>
  <si>
    <t>295 - 25-030 ALCALDIA DE BOJACA NO. RMBD-CD-152-2025 S</t>
  </si>
  <si>
    <t>CONSORCIO LAMBDA</t>
  </si>
  <si>
    <t>ELABORACIÓN Y/O AJUSTE DE ESTUDIOS Y DISEÑOS DE LOS PROYECTOS DE INFRAESTRUCTURA VIAL E INSTITUCIONAL EN EL MUNICIPIO DE BOJACÁ, EN EL MARCO DEL CONTRATO INTERADMINISTRATIVO No. BOJ.COI.003 DE 2025 (FONDECÚN 25-030), SUSCRITO ENTRE EL MUNICIPIO DE BOJACÁ Y EL FONDO DE DESARROLLO DE PROYECTOS DE CUNDINAMARCA  FONDECÚN.</t>
  </si>
  <si>
    <t>SUMINISTRO DE ELEMENTOS Y MATERIAL PARA LA IDENTIFICACIÓN INSTITUCIONAL DE LOS PRESTADORES DE SERVICIOS TURÍSTICOS EN EL MARCO DEL CONTRATO INTERADMINISTRATIVO NO. IDECUT-442-2025 (FONDECÚN 25-024). SUSCRITO ENTRE EL INSTITUTO DEPARTAMENTAL DE CULTURA Y TURISMO Y FONDO DE DESARROLLO DE PROYECTO DE CUNDINAMARCA - FONDECÚN.</t>
  </si>
  <si>
    <t>302 - 25-037 CI NO. CD-0061-2025 MUNICIPIO DE FUNZA</t>
  </si>
  <si>
    <t>PRESTACIÓN DE SERVICIOS PROFESIONALES COMO GERENTE Y/O SUPERVISOR EN EL MARCO DEL CONTRATO INTERADMINISTRATIVO CD-0061-2025 (FONDECÚN25-037)SUSCRITO ENTRE EL MUNICIPIO DE FUNZA Y EL FONDO DE DESARROLLO DE PROYECTOS DE CUNDINAMARCA FONDECÚN</t>
  </si>
  <si>
    <t>CONTRATO DE PRESTACIÓN DE SERVICIOS CUYO OBJETO ES LA PRESTACION DE SERVICIOS PARA LAS ELECCIÓN Y CONTRATACIÓN DEL PERSONAL DEL PROYECTO DENOMINADO FUNZA-MOVILIDAD INTELIGENTE EN EL MARCO DE LA EJECUCIÓN DEL CONTRATO INTERADMINISTRATIVO No. CD00612025 DE 2025 (FONDECÚN 25-037) SUSCRITO ENTRE EL MUNICIPIO DE FUNZA Y EL FONDO DE DESARROLLO DE PROYECTOS DE CUNDINAMARCA- FONDECÚN.</t>
  </si>
  <si>
    <t>PRESTACIÓN DE SERVICIOS PROFESIONALES PARA LA GERENCIA INTEGRAL Y APOYO A LA SUPERVISIÓN DE CONTRATOS INTERADMINISTRATIVOS SUSCRITOS POR EL FONDO DE DESARROLLO DE PROYECTOS DE CUNDINAMARCA  FONDECÚN.</t>
  </si>
  <si>
    <t>CORPORACION TIEMPO DE MUJERES COLOMBIA</t>
  </si>
  <si>
    <t>PRESTACIÓN DE SERVICIOS ORIENTADOS A LA FORMACIÒN, APOYO TÉCNICO Y OPERATIVO, EN LA IMPLEMENTACIÓN DEL PROGRAMA DE PROMOCIÓN Y FORTALECIMIENTO DE ARTESANOS, EN EL MARCO DEL CONTRATO INTERADMINISTRATIVO NO.IDECUT-442-2025 (FONDECÚN 25-024), CELEBRADO ENTRE EL INSTITUTO DEPARTAMENTAL DE CULTURA Y TURISMO Y EL FONDO DE DESARROLLO DE PROYECTOS DE CUNDINAMARCA  FONDECÚN.</t>
  </si>
  <si>
    <t>BORGE BOTERO IRINA ESTEFANIA</t>
  </si>
  <si>
    <t>PRESTACIÓN DE SERVICIOS ARTÍSTICOS PARA EL DESARROLLO DE LA ACTIVIDAD SALUD NUTRICIONAL CUNDINAMARCA EN MOVIMIENTO, EN EL MARCO DEL CONTRATO INTERADMINISTRATIVO NO. CI-0465-2025, (FONDECÚN 25-019), SUSCRITO ENTRE EL DEPARTAMENTO DE CUNDINAMARCA - INSTITUTO DEPARTAMENTAL PARA LA RECREACIÓN Y EL DEPORTE DE CUNDINAMARCA INDEPORTES Y EL FONDO DE DESARROLLO DE PROYECTOS DE CUNDINAMARCA - FONDECÚN.</t>
  </si>
  <si>
    <t>BAICC CYCLING SAS</t>
  </si>
  <si>
    <t>PRESTACIÓN DE SERVICIOS LOGISTICOS PARA LA PLANEACIÓN, ORGANIZACIÓN, DESARROLLO Y EJECUCIÓN DEL EVENTO DEPORTIVO GRAN FONDO EL ORIGEN X EGAN, EN EL MARCO DEL CONTRATO INTERADMINISTRATIVO NO. CI-0465-2025, (FONDECÚN 25-019), SUSCRITO ENTRE EL DEPARTAMENTO DE CUNDINAMARCA -INSTITUTO DEPARTAMENTAL PARA LA RECREACIÓN Y EL DEPORTE DE CUNDINAMARCA INDEPORTES Y EL FONDO DE DESARROLLO DE PROYECTOS DE CUNDINAMARCA - FONDECÚN.</t>
  </si>
  <si>
    <t xml:space="preserve">MORA  SALINAS ROBINSON </t>
  </si>
  <si>
    <t>PRESTACIÓN DE SERVICIOS DE APOYO A LA GESTIÓN EN LAS ACTIVIDADES DEL AREA CONTABLE DE LA SUBGERENCIA ADMINISTRATIVA Y FINANCIERA DEL FONDO DE DESARROLLO DE PROYECTOS DE CUNDINAMARCA  FONDECÚN</t>
  </si>
  <si>
    <t>BASE FINAN</t>
  </si>
  <si>
    <t>FINANC CONTR</t>
  </si>
  <si>
    <t>DIFERENCIA</t>
  </si>
  <si>
    <t>DIFERENC BASE CONTRATAC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</si>
</sst>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6" formatCode="&quot;$&quot;\ #,##0;[Red]\-&quot;$&quot;\ #,##0"/>
    <numFmt numFmtId="44" formatCode="_-&quot;$&quot;\ * #,##0.00_-;\-&quot;$&quot;\ * #,##0.00_-;_-&quot;$&quot;\ * &quot;-&quot;??_-;_-@_-"/>
    <numFmt numFmtId="43" formatCode="_-* #,##0.00_-;\-* #,##0.00_-;_-* &quot;-&quot;??_-;_-@_-"/>
    <numFmt numFmtId="164" formatCode="[$-240A]d&quot; de &quot;mmmm&quot; de &quot;yyyy;@"/>
    <numFmt numFmtId="165" formatCode="&quot;$&quot;\ #,##0"/>
    <numFmt numFmtId="166" formatCode="[$-F800]dddd\,\ mmmm\ dd\,\ yyyy"/>
    <numFmt numFmtId="167" formatCode="_-[$$-240A]\ * #,##0.00_-;\-[$$-240A]\ * #,##0.00_-;_-[$$-240A]\ * &quot;-&quot;??_-;_-@_-"/>
    <numFmt numFmtId="168" formatCode="_-[$$-240A]\ * #,##0_-;\-[$$-240A]\ * #,##0_-;_-[$$-240A]\ * &quot;-&quot;??_-;_-@_-"/>
    <numFmt numFmtId="169" formatCode="&quot;$&quot;\ #,##0.00"/>
    <numFmt numFmtId="170" formatCode="_-[$$-240A]\ * #,##0_-;\-[$$-240A]\ * #,##0_-;_-[$$-240A]\ * &quot;-&quot;_-;_-@_-"/>
    <numFmt numFmtId="171" formatCode="[$-C0A]d\ &quot;de&quot;\ mmmm\ &quot;de&quot;\ yyyy;@"/>
    <numFmt numFmtId="172" formatCode="_-* #,##0_-;\-* #,##0_-;_-* &quot;-&quot;??_-;_-@_-"/>
    <numFmt numFmtId="173" formatCode="dd/mm/yyyy;@"/>
  </numFmts>
  <fonts count="41">
    <font>
      <sz val="11"/>
      <color theme="1"/>
      <name val="Aptos Narrow"/>
      <family val="2"/>
      <scheme val="minor"/>
    </font>
    <font>
      <sz val="11"/>
      <color theme="1"/>
      <name val="Aptos Narrow"/>
      <family val="2"/>
      <scheme val="minor"/>
    </font>
    <font>
      <u/>
      <sz val="11"/>
      <color theme="10"/>
      <name val="Aptos Narrow"/>
      <family val="2"/>
      <scheme val="minor"/>
    </font>
    <font>
      <b/>
      <sz val="10"/>
      <color theme="1"/>
      <name val="Tahoma"/>
      <family val="2"/>
    </font>
    <font>
      <sz val="10"/>
      <color theme="1"/>
      <name val="Tahoma"/>
      <family val="2"/>
    </font>
    <font>
      <sz val="10"/>
      <color theme="1"/>
      <name val="Aptos Narrow"/>
      <family val="2"/>
      <scheme val="minor"/>
    </font>
    <font>
      <sz val="10"/>
      <color rgb="FF000000"/>
      <name val="Aptos Narrow"/>
      <family val="2"/>
      <scheme val="minor"/>
    </font>
    <font>
      <b/>
      <sz val="9"/>
      <color indexed="81"/>
      <name val="Tahoma"/>
      <family val="2"/>
    </font>
    <font>
      <sz val="9"/>
      <color indexed="81"/>
      <name val="Tahoma"/>
      <family val="2"/>
    </font>
    <font>
      <sz val="10"/>
      <color rgb="FF000000"/>
      <name val="Tahoma"/>
      <family val="2"/>
    </font>
    <font>
      <b/>
      <sz val="11"/>
      <color theme="1"/>
      <name val="Aptos Narrow"/>
      <family val="2"/>
      <scheme val="minor"/>
    </font>
    <font>
      <sz val="11"/>
      <color rgb="FF242424"/>
      <name val="Aptos Narrow"/>
      <family val="2"/>
    </font>
    <font>
      <sz val="8"/>
      <name val="Aptos Narrow"/>
      <family val="2"/>
      <scheme val="minor"/>
    </font>
    <font>
      <b/>
      <sz val="9"/>
      <color rgb="FF333333"/>
      <name val="Arial"/>
      <family val="2"/>
      <charset val="1"/>
    </font>
    <font>
      <b/>
      <sz val="11"/>
      <color theme="1"/>
      <name val="Arial Narrow"/>
      <family val="2"/>
    </font>
    <font>
      <sz val="11"/>
      <color theme="1"/>
      <name val="Arial Narrow"/>
      <family val="2"/>
    </font>
    <font>
      <sz val="11"/>
      <color rgb="FF000000"/>
      <name val="Arial Narrow"/>
      <family val="2"/>
    </font>
    <font>
      <u/>
      <sz val="11"/>
      <color theme="10"/>
      <name val="Arial Narrow"/>
      <family val="2"/>
    </font>
    <font>
      <sz val="11"/>
      <color theme="1"/>
      <name val="Arial Narrow"/>
    </font>
    <font>
      <sz val="11"/>
      <color rgb="FF000000"/>
      <name val="Arial Narrow"/>
    </font>
    <font>
      <b/>
      <sz val="11"/>
      <color rgb="FFFF0000"/>
      <name val="Arial Narrow"/>
    </font>
    <font>
      <b/>
      <sz val="11"/>
      <color rgb="FF000000"/>
      <name val="Arial Narrow"/>
      <family val="2"/>
    </font>
    <font>
      <sz val="11"/>
      <color rgb="FFFF0000"/>
      <name val="Arial Narrow"/>
      <family val="2"/>
    </font>
    <font>
      <b/>
      <sz val="11"/>
      <color rgb="FFFF0000"/>
      <name val="Arial Narrow"/>
      <family val="2"/>
    </font>
    <font>
      <sz val="11"/>
      <color rgb="FF000000"/>
      <name val="Arial Narrow"/>
      <charset val="1"/>
    </font>
    <font>
      <b/>
      <sz val="11"/>
      <color theme="1"/>
      <name val="Arial Narrow"/>
    </font>
    <font>
      <sz val="11"/>
      <color theme="1"/>
      <name val="Aptos Narrow"/>
      <charset val="1"/>
    </font>
    <font>
      <sz val="11"/>
      <color theme="1"/>
      <name val="Arial Narrow"/>
      <charset val="1"/>
    </font>
    <font>
      <b/>
      <sz val="11"/>
      <color rgb="FF7030A0"/>
      <name val="Arial Narrow"/>
      <family val="2"/>
    </font>
    <font>
      <b/>
      <sz val="11"/>
      <color rgb="FF7030A0"/>
      <name val="Arial Narrow"/>
    </font>
    <font>
      <b/>
      <u/>
      <sz val="11"/>
      <color theme="10"/>
      <name val="Aptos Narrow"/>
      <family val="2"/>
      <scheme val="minor"/>
    </font>
    <font>
      <b/>
      <u/>
      <sz val="11"/>
      <color theme="10"/>
      <name val="Arial Narrow"/>
      <family val="2"/>
    </font>
    <font>
      <sz val="11"/>
      <name val="Arial Narrow"/>
      <family val="2"/>
    </font>
    <font>
      <b/>
      <sz val="11"/>
      <color rgb="FFF50585"/>
      <name val="Arial Narrow"/>
      <family val="2"/>
    </font>
    <font>
      <b/>
      <sz val="11"/>
      <color rgb="FF00B0F0"/>
      <name val="Arial Narrow"/>
      <family val="2"/>
    </font>
    <font>
      <b/>
      <sz val="11"/>
      <color rgb="FF00B0F0"/>
      <name val="Arial Narrow"/>
    </font>
    <font>
      <b/>
      <sz val="11"/>
      <color rgb="FFF50585"/>
      <name val="Arial Narrow"/>
    </font>
    <font>
      <sz val="8"/>
      <color rgb="FF000000"/>
      <name val="SansSerif"/>
    </font>
    <font>
      <sz val="8"/>
      <color rgb="FF9C0006"/>
      <name val="SansSerif"/>
    </font>
    <font>
      <i/>
      <sz val="10"/>
      <color rgb="FF000000"/>
      <name val="SansSerif"/>
    </font>
    <font>
      <sz val="11"/>
      <color theme="1"/>
      <name val="Aptos"/>
      <family val="2"/>
      <charset val="1"/>
    </font>
  </fonts>
  <fills count="19">
    <fill>
      <patternFill patternType="none"/>
    </fill>
    <fill>
      <patternFill patternType="gray125"/>
    </fill>
    <fill>
      <patternFill patternType="solid">
        <fgColor theme="2" tint="-9.9978637043366805E-2"/>
        <bgColor indexed="64"/>
      </patternFill>
    </fill>
    <fill>
      <patternFill patternType="solid">
        <fgColor theme="7" tint="0.59999389629810485"/>
        <bgColor indexed="64"/>
      </patternFill>
    </fill>
    <fill>
      <patternFill patternType="solid">
        <fgColor theme="7" tint="0.39997558519241921"/>
        <bgColor indexed="64"/>
      </patternFill>
    </fill>
    <fill>
      <patternFill patternType="solid">
        <fgColor theme="0"/>
        <bgColor indexed="64"/>
      </patternFill>
    </fill>
    <fill>
      <patternFill patternType="solid">
        <fgColor rgb="FFD0D0D0"/>
        <bgColor rgb="FF000000"/>
      </patternFill>
    </fill>
    <fill>
      <patternFill patternType="solid">
        <fgColor rgb="FFFFFF00"/>
        <bgColor indexed="64"/>
      </patternFill>
    </fill>
    <fill>
      <patternFill patternType="solid">
        <fgColor rgb="FFFFFF00"/>
        <bgColor rgb="FF000000"/>
      </patternFill>
    </fill>
    <fill>
      <patternFill patternType="solid">
        <fgColor rgb="FFF2CEEF"/>
        <bgColor rgb="FF000000"/>
      </patternFill>
    </fill>
    <fill>
      <patternFill patternType="solid">
        <fgColor theme="9"/>
        <bgColor indexed="64"/>
      </patternFill>
    </fill>
    <fill>
      <patternFill patternType="solid">
        <fgColor rgb="FFFFFFFF"/>
        <bgColor indexed="64"/>
      </patternFill>
    </fill>
    <fill>
      <patternFill patternType="solid">
        <fgColor rgb="FFFFFFFF"/>
        <bgColor rgb="FF000000"/>
      </patternFill>
    </fill>
    <fill>
      <patternFill patternType="solid">
        <fgColor theme="5"/>
        <bgColor indexed="64"/>
      </patternFill>
    </fill>
    <fill>
      <patternFill patternType="solid">
        <fgColor rgb="FF00B0F0"/>
        <bgColor indexed="64"/>
      </patternFill>
    </fill>
    <fill>
      <patternFill patternType="solid">
        <fgColor rgb="FFFF0000"/>
        <bgColor indexed="64"/>
      </patternFill>
    </fill>
    <fill>
      <patternFill patternType="solid">
        <fgColor rgb="FFFFC7CE"/>
        <bgColor rgb="FF000000"/>
      </patternFill>
    </fill>
    <fill>
      <patternFill patternType="solid">
        <fgColor rgb="FFE97132"/>
        <bgColor rgb="FF000000"/>
      </patternFill>
    </fill>
    <fill>
      <patternFill patternType="solid">
        <fgColor rgb="FF0F9ED5"/>
        <bgColor rgb="FF000000"/>
      </patternFill>
    </fill>
  </fills>
  <borders count="40">
    <border>
      <left/>
      <right/>
      <top/>
      <bottom/>
      <diagonal/>
    </border>
    <border>
      <left style="thin">
        <color indexed="64"/>
      </left>
      <right style="thin">
        <color indexed="64"/>
      </right>
      <top style="thin">
        <color indexed="64"/>
      </top>
      <bottom style="medium">
        <color indexed="64"/>
      </bottom>
      <diagonal/>
    </border>
    <border>
      <left style="thin">
        <color theme="2" tint="-0.749992370372631"/>
      </left>
      <right style="thin">
        <color theme="2" tint="-0.749992370372631"/>
      </right>
      <top/>
      <bottom style="thin">
        <color theme="2" tint="-0.749992370372631"/>
      </bottom>
      <diagonal/>
    </border>
    <border>
      <left style="thin">
        <color theme="2" tint="-0.749992370372631"/>
      </left>
      <right style="thin">
        <color theme="2" tint="-0.749992370372631"/>
      </right>
      <top style="thin">
        <color theme="2" tint="-0.749992370372631"/>
      </top>
      <bottom style="thin">
        <color theme="2" tint="-0.749992370372631"/>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style="medium">
        <color indexed="64"/>
      </bottom>
      <diagonal/>
    </border>
    <border>
      <left/>
      <right style="thin">
        <color theme="2" tint="-0.749992370372631"/>
      </right>
      <top/>
      <bottom style="thin">
        <color theme="2" tint="-0.749992370372631"/>
      </bottom>
      <diagonal/>
    </border>
    <border>
      <left style="thin">
        <color rgb="FF393939"/>
      </left>
      <right style="thin">
        <color rgb="FF393939"/>
      </right>
      <top/>
      <bottom style="thin">
        <color rgb="FF393939"/>
      </bottom>
      <diagonal/>
    </border>
    <border>
      <left/>
      <right style="thin">
        <color rgb="FF393939"/>
      </right>
      <top/>
      <bottom style="thin">
        <color rgb="FF393939"/>
      </bottom>
      <diagonal/>
    </border>
    <border>
      <left style="thin">
        <color rgb="FF393939"/>
      </left>
      <right style="thin">
        <color rgb="FF393939"/>
      </right>
      <top style="thin">
        <color rgb="FF393939"/>
      </top>
      <bottom style="thin">
        <color rgb="FF393939"/>
      </bottom>
      <diagonal/>
    </border>
    <border>
      <left style="thin">
        <color indexed="64"/>
      </left>
      <right/>
      <top style="thin">
        <color indexed="64"/>
      </top>
      <bottom style="medium">
        <color indexed="64"/>
      </bottom>
      <diagonal/>
    </border>
    <border>
      <left style="thin">
        <color theme="2" tint="-0.749992370372631"/>
      </left>
      <right/>
      <top/>
      <bottom style="thin">
        <color theme="2" tint="-0.749992370372631"/>
      </bottom>
      <diagonal/>
    </border>
    <border>
      <left style="thin">
        <color rgb="FF000000"/>
      </left>
      <right/>
      <top style="thin">
        <color rgb="FF000000"/>
      </top>
      <bottom style="thin">
        <color rgb="FF000000"/>
      </bottom>
      <diagonal/>
    </border>
    <border>
      <left style="thin">
        <color rgb="FF000000"/>
      </left>
      <right/>
      <top/>
      <bottom style="thin">
        <color indexed="64"/>
      </bottom>
      <diagonal/>
    </border>
    <border>
      <left/>
      <right/>
      <top/>
      <bottom style="thin">
        <color indexed="64"/>
      </bottom>
      <diagonal/>
    </border>
    <border>
      <left style="thin">
        <color rgb="FF000000"/>
      </left>
      <right style="thin">
        <color rgb="FF000000"/>
      </right>
      <top style="thin">
        <color rgb="FF000000"/>
      </top>
      <bottom/>
      <diagonal/>
    </border>
    <border>
      <left style="thin">
        <color theme="2" tint="-0.749992370372631"/>
      </left>
      <right style="thin">
        <color theme="2" tint="-0.749992370372631"/>
      </right>
      <top/>
      <bottom/>
      <diagonal/>
    </border>
    <border>
      <left style="thin">
        <color theme="2" tint="-0.749992370372631"/>
      </left>
      <right style="thin">
        <color theme="2" tint="-0.749992370372631"/>
      </right>
      <top style="thin">
        <color theme="2" tint="-0.749992370372631"/>
      </top>
      <bottom/>
      <diagonal/>
    </border>
    <border>
      <left/>
      <right style="thin">
        <color theme="2" tint="-0.749992370372631"/>
      </right>
      <top/>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style="thin">
        <color indexed="64"/>
      </left>
      <right style="thin">
        <color indexed="64"/>
      </right>
      <top/>
      <bottom style="thin">
        <color indexed="64"/>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top/>
      <bottom style="thin">
        <color theme="2" tint="-0.749992370372631"/>
      </bottom>
      <diagonal/>
    </border>
    <border>
      <left style="thin">
        <color theme="2" tint="-0.749992370372631"/>
      </left>
      <right/>
      <top/>
      <bottom/>
      <diagonal/>
    </border>
    <border>
      <left/>
      <right style="thin">
        <color theme="2" tint="-0.749992370372631"/>
      </right>
      <top style="thin">
        <color theme="2" tint="-0.749992370372631"/>
      </top>
      <bottom style="thin">
        <color theme="2" tint="-0.749992370372631"/>
      </bottom>
      <diagonal/>
    </border>
    <border>
      <left/>
      <right style="thin">
        <color rgb="FF000000"/>
      </right>
      <top style="thin">
        <color rgb="FF000000"/>
      </top>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right style="thin">
        <color indexed="64"/>
      </right>
      <top style="thin">
        <color indexed="64"/>
      </top>
      <bottom/>
      <diagonal/>
    </border>
  </borders>
  <cellStyleXfs count="4">
    <xf numFmtId="0" fontId="0" fillId="0" borderId="0"/>
    <xf numFmtId="44" fontId="1" fillId="0" borderId="0" applyFon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cellStyleXfs>
  <cellXfs count="619">
    <xf numFmtId="0" fontId="0" fillId="0" borderId="0" xfId="0"/>
    <xf numFmtId="17" fontId="4" fillId="5" borderId="7" xfId="0" applyNumberFormat="1" applyFont="1" applyFill="1" applyBorder="1" applyAlignment="1">
      <alignment horizontal="left" vertical="center"/>
    </xf>
    <xf numFmtId="17" fontId="4" fillId="5" borderId="2" xfId="0" applyNumberFormat="1" applyFont="1" applyFill="1" applyBorder="1" applyAlignment="1">
      <alignment horizontal="left" vertical="center"/>
    </xf>
    <xf numFmtId="14" fontId="0" fillId="0" borderId="0" xfId="0" applyNumberFormat="1"/>
    <xf numFmtId="0" fontId="4" fillId="5" borderId="5" xfId="0" applyFont="1" applyFill="1" applyBorder="1" applyAlignment="1">
      <alignment horizontal="left" vertical="center"/>
      <extLst>
        <ext xmlns:xfpb="http://schemas.microsoft.com/office/spreadsheetml/2022/featurepropertybag" uri="{C7286773-470A-42A8-94C5-96B5CB345126}">
          <xfpb:xfComplement i="0"/>
        </ext>
      </extLst>
    </xf>
    <xf numFmtId="0" fontId="4" fillId="5" borderId="2" xfId="0" applyFont="1" applyFill="1" applyBorder="1" applyAlignment="1">
      <alignment horizontal="left" vertical="center"/>
    </xf>
    <xf numFmtId="164" fontId="4" fillId="5" borderId="2" xfId="0" applyNumberFormat="1" applyFont="1" applyFill="1" applyBorder="1" applyAlignment="1">
      <alignment horizontal="left" vertical="center"/>
    </xf>
    <xf numFmtId="165" fontId="4" fillId="5" borderId="2" xfId="0" applyNumberFormat="1" applyFont="1" applyFill="1" applyBorder="1" applyAlignment="1">
      <alignment horizontal="left" vertical="center"/>
    </xf>
    <xf numFmtId="0" fontId="4" fillId="3" borderId="0" xfId="0" applyFont="1" applyFill="1" applyAlignment="1">
      <alignment horizontal="left" vertical="center"/>
    </xf>
    <xf numFmtId="0" fontId="6" fillId="0" borderId="0" xfId="0" applyFont="1" applyAlignment="1">
      <alignment horizontal="left" vertical="center"/>
    </xf>
    <xf numFmtId="0" fontId="4" fillId="0" borderId="0" xfId="0" applyFont="1" applyAlignment="1">
      <alignment horizontal="left" vertical="center"/>
    </xf>
    <xf numFmtId="0" fontId="4" fillId="5" borderId="0" xfId="0" applyFont="1" applyFill="1" applyAlignment="1">
      <alignment horizontal="left" vertical="center"/>
    </xf>
    <xf numFmtId="0" fontId="6" fillId="5" borderId="0" xfId="0" applyFont="1" applyFill="1" applyAlignment="1">
      <alignment horizontal="left" vertical="center"/>
    </xf>
    <xf numFmtId="0" fontId="6" fillId="3" borderId="0" xfId="0" applyFont="1" applyFill="1" applyAlignment="1">
      <alignment horizontal="left" vertical="center"/>
    </xf>
    <xf numFmtId="0" fontId="0" fillId="5" borderId="0" xfId="0" applyFill="1" applyAlignment="1">
      <alignment horizontal="left" vertical="center"/>
    </xf>
    <xf numFmtId="0" fontId="4" fillId="7" borderId="0" xfId="0" applyFont="1" applyFill="1" applyAlignment="1">
      <alignment horizontal="left" vertical="center"/>
    </xf>
    <xf numFmtId="0" fontId="6" fillId="7" borderId="0" xfId="0" applyFont="1" applyFill="1" applyAlignment="1">
      <alignment horizontal="left" vertical="center"/>
    </xf>
    <xf numFmtId="0" fontId="0" fillId="3" borderId="0" xfId="0" applyFill="1" applyAlignment="1">
      <alignment horizontal="left" vertical="center"/>
    </xf>
    <xf numFmtId="14" fontId="0" fillId="3" borderId="0" xfId="0" applyNumberFormat="1" applyFill="1" applyAlignment="1">
      <alignment horizontal="left" vertical="center"/>
    </xf>
    <xf numFmtId="1" fontId="0" fillId="3" borderId="0" xfId="0" applyNumberFormat="1" applyFill="1" applyAlignment="1">
      <alignment horizontal="left" vertical="center"/>
    </xf>
    <xf numFmtId="165" fontId="0" fillId="3" borderId="0" xfId="1" applyNumberFormat="1" applyFont="1" applyFill="1" applyAlignment="1">
      <alignment horizontal="left" vertical="center"/>
    </xf>
    <xf numFmtId="0" fontId="4" fillId="5" borderId="5" xfId="0" applyFont="1" applyFill="1" applyBorder="1" applyAlignment="1">
      <alignment horizontal="left" vertical="center"/>
    </xf>
    <xf numFmtId="0" fontId="0" fillId="5" borderId="5" xfId="0" applyFill="1" applyBorder="1" applyAlignment="1">
      <alignment horizontal="left" vertical="center"/>
    </xf>
    <xf numFmtId="0" fontId="9" fillId="6" borderId="9" xfId="0" applyFont="1" applyFill="1" applyBorder="1"/>
    <xf numFmtId="14" fontId="0" fillId="5" borderId="5" xfId="0" applyNumberFormat="1" applyFill="1" applyBorder="1" applyAlignment="1">
      <alignment horizontal="left" vertical="center"/>
    </xf>
    <xf numFmtId="0" fontId="9" fillId="9" borderId="10" xfId="0" applyFont="1" applyFill="1" applyBorder="1"/>
    <xf numFmtId="14" fontId="9" fillId="9" borderId="8" xfId="0" applyNumberFormat="1" applyFont="1" applyFill="1" applyBorder="1"/>
    <xf numFmtId="0" fontId="11" fillId="0" borderId="0" xfId="0" applyFont="1"/>
    <xf numFmtId="166" fontId="4" fillId="5" borderId="13" xfId="0" applyNumberFormat="1" applyFont="1" applyFill="1" applyBorder="1" applyAlignment="1">
      <alignment horizontal="left" vertical="center"/>
    </xf>
    <xf numFmtId="0" fontId="0" fillId="5" borderId="13" xfId="0" applyFill="1" applyBorder="1" applyAlignment="1">
      <alignment horizontal="left" vertical="center"/>
    </xf>
    <xf numFmtId="166" fontId="4" fillId="7" borderId="13" xfId="0" applyNumberFormat="1" applyFont="1" applyFill="1" applyBorder="1" applyAlignment="1">
      <alignment horizontal="left" vertical="center"/>
    </xf>
    <xf numFmtId="0" fontId="4" fillId="0" borderId="2" xfId="0" applyFont="1" applyBorder="1" applyAlignment="1">
      <alignment horizontal="left" vertical="center"/>
    </xf>
    <xf numFmtId="164" fontId="4" fillId="0" borderId="2" xfId="0" applyNumberFormat="1" applyFont="1" applyBorder="1" applyAlignment="1">
      <alignment horizontal="left" vertical="center"/>
    </xf>
    <xf numFmtId="166" fontId="4" fillId="0" borderId="13" xfId="0" applyNumberFormat="1" applyFont="1" applyBorder="1" applyAlignment="1">
      <alignment horizontal="left" vertical="center"/>
    </xf>
    <xf numFmtId="0" fontId="3" fillId="4" borderId="5" xfId="0" applyFont="1" applyFill="1" applyBorder="1" applyAlignment="1">
      <alignment horizontal="center" vertical="center"/>
    </xf>
    <xf numFmtId="0" fontId="3" fillId="4" borderId="6" xfId="0" applyFont="1" applyFill="1" applyBorder="1" applyAlignment="1">
      <alignment horizontal="center" vertical="center"/>
    </xf>
    <xf numFmtId="0" fontId="3" fillId="4" borderId="1" xfId="0" applyFont="1" applyFill="1" applyBorder="1" applyAlignment="1">
      <alignment horizontal="center" vertical="center"/>
    </xf>
    <xf numFmtId="164" fontId="3" fillId="4" borderId="1" xfId="0" applyNumberFormat="1" applyFont="1" applyFill="1" applyBorder="1" applyAlignment="1">
      <alignment horizontal="center" vertical="center"/>
    </xf>
    <xf numFmtId="165" fontId="3" fillId="4" borderId="1" xfId="1" applyNumberFormat="1" applyFont="1" applyFill="1" applyBorder="1" applyAlignment="1">
      <alignment horizontal="center" vertical="center"/>
    </xf>
    <xf numFmtId="1" fontId="3" fillId="4" borderId="1" xfId="0" applyNumberFormat="1" applyFont="1" applyFill="1" applyBorder="1" applyAlignment="1">
      <alignment horizontal="center" vertical="center"/>
    </xf>
    <xf numFmtId="14" fontId="3" fillId="4" borderId="1" xfId="0" applyNumberFormat="1" applyFont="1" applyFill="1" applyBorder="1" applyAlignment="1">
      <alignment horizontal="center" vertical="center"/>
    </xf>
    <xf numFmtId="14" fontId="3" fillId="4" borderId="11" xfId="0" applyNumberFormat="1" applyFont="1" applyFill="1" applyBorder="1" applyAlignment="1">
      <alignment horizontal="center" vertical="center"/>
    </xf>
    <xf numFmtId="0" fontId="4" fillId="5" borderId="0" xfId="0" applyFont="1" applyFill="1" applyAlignment="1">
      <alignment horizontal="center" vertical="center"/>
    </xf>
    <xf numFmtId="0" fontId="4" fillId="4" borderId="0" xfId="0" applyFont="1" applyFill="1" applyAlignment="1">
      <alignment horizontal="center" vertical="center"/>
    </xf>
    <xf numFmtId="0" fontId="5" fillId="4" borderId="0" xfId="0" applyFont="1" applyFill="1" applyAlignment="1">
      <alignment horizontal="center" vertical="center"/>
    </xf>
    <xf numFmtId="167" fontId="0" fillId="3" borderId="0" xfId="0" applyNumberFormat="1" applyFill="1" applyAlignment="1">
      <alignment horizontal="left" vertical="center"/>
    </xf>
    <xf numFmtId="167" fontId="3" fillId="4" borderId="1" xfId="0" applyNumberFormat="1" applyFont="1" applyFill="1" applyBorder="1" applyAlignment="1">
      <alignment horizontal="center" vertical="center"/>
    </xf>
    <xf numFmtId="167" fontId="0" fillId="3" borderId="0" xfId="1" applyNumberFormat="1" applyFont="1" applyFill="1" applyAlignment="1">
      <alignment horizontal="left" vertical="center"/>
    </xf>
    <xf numFmtId="167" fontId="3" fillId="4" borderId="1" xfId="1" applyNumberFormat="1" applyFont="1" applyFill="1" applyBorder="1" applyAlignment="1">
      <alignment horizontal="center" vertical="center"/>
    </xf>
    <xf numFmtId="14" fontId="10" fillId="5" borderId="5" xfId="0" applyNumberFormat="1" applyFont="1" applyFill="1" applyBorder="1" applyAlignment="1">
      <alignment horizontal="center" vertical="center"/>
    </xf>
    <xf numFmtId="164" fontId="2" fillId="5" borderId="2" xfId="3" applyNumberFormat="1" applyFill="1" applyBorder="1" applyAlignment="1">
      <alignment horizontal="left" vertical="center"/>
    </xf>
    <xf numFmtId="167" fontId="4" fillId="5" borderId="2" xfId="0" applyNumberFormat="1" applyFont="1" applyFill="1" applyBorder="1" applyAlignment="1">
      <alignment horizontal="left" vertical="center"/>
    </xf>
    <xf numFmtId="14" fontId="4" fillId="5" borderId="12" xfId="0" applyNumberFormat="1" applyFont="1" applyFill="1" applyBorder="1" applyAlignment="1">
      <alignment horizontal="left" vertical="center"/>
    </xf>
    <xf numFmtId="168" fontId="4" fillId="5" borderId="2" xfId="0" applyNumberFormat="1" applyFont="1" applyFill="1" applyBorder="1" applyAlignment="1">
      <alignment horizontal="left" vertical="center"/>
    </xf>
    <xf numFmtId="0" fontId="0" fillId="0" borderId="5" xfId="0" applyBorder="1"/>
    <xf numFmtId="1" fontId="4" fillId="5" borderId="2" xfId="0" applyNumberFormat="1" applyFont="1" applyFill="1" applyBorder="1" applyAlignment="1">
      <alignment horizontal="left" vertical="center"/>
    </xf>
    <xf numFmtId="0" fontId="2" fillId="5" borderId="5" xfId="2" applyFill="1" applyBorder="1" applyAlignment="1">
      <alignment horizontal="left" vertical="center"/>
    </xf>
    <xf numFmtId="164" fontId="2" fillId="5" borderId="2" xfId="2" applyNumberFormat="1" applyFill="1" applyBorder="1" applyAlignment="1">
      <alignment horizontal="left" vertical="center"/>
    </xf>
    <xf numFmtId="167" fontId="4" fillId="0" borderId="2" xfId="0" applyNumberFormat="1" applyFont="1" applyBorder="1" applyAlignment="1">
      <alignment horizontal="left" vertical="center"/>
    </xf>
    <xf numFmtId="0" fontId="4" fillId="5" borderId="16" xfId="0" applyFont="1" applyFill="1" applyBorder="1" applyAlignment="1">
      <alignment horizontal="left" vertical="center"/>
      <extLst>
        <ext xmlns:xfpb="http://schemas.microsoft.com/office/spreadsheetml/2022/featurepropertybag" uri="{C7286773-470A-42A8-94C5-96B5CB345126}">
          <xfpb:xfComplement i="0"/>
        </ext>
      </extLst>
    </xf>
    <xf numFmtId="17" fontId="4" fillId="5" borderId="17" xfId="0" applyNumberFormat="1" applyFont="1" applyFill="1" applyBorder="1" applyAlignment="1">
      <alignment horizontal="left" vertical="center"/>
    </xf>
    <xf numFmtId="0" fontId="4" fillId="5" borderId="17" xfId="0" applyFont="1" applyFill="1" applyBorder="1" applyAlignment="1">
      <alignment horizontal="left" vertical="center"/>
    </xf>
    <xf numFmtId="164" fontId="4" fillId="5" borderId="17" xfId="0" applyNumberFormat="1" applyFont="1" applyFill="1" applyBorder="1" applyAlignment="1">
      <alignment horizontal="left" vertical="center"/>
    </xf>
    <xf numFmtId="164" fontId="4" fillId="5" borderId="7" xfId="0" applyNumberFormat="1" applyFont="1" applyFill="1" applyBorder="1" applyAlignment="1">
      <alignment horizontal="left" vertical="center"/>
    </xf>
    <xf numFmtId="164" fontId="4" fillId="0" borderId="7" xfId="0" applyNumberFormat="1" applyFont="1" applyBorder="1" applyAlignment="1">
      <alignment horizontal="left" vertical="center"/>
    </xf>
    <xf numFmtId="0" fontId="4" fillId="5" borderId="7" xfId="0" applyFont="1" applyFill="1" applyBorder="1" applyAlignment="1">
      <alignment horizontal="left" vertical="center"/>
    </xf>
    <xf numFmtId="164" fontId="4" fillId="5" borderId="4" xfId="0" applyNumberFormat="1" applyFont="1" applyFill="1" applyBorder="1" applyAlignment="1">
      <alignment horizontal="left" vertical="center"/>
    </xf>
    <xf numFmtId="164" fontId="4" fillId="5" borderId="5" xfId="0" applyNumberFormat="1" applyFont="1" applyFill="1" applyBorder="1" applyAlignment="1">
      <alignment horizontal="left" vertical="center"/>
    </xf>
    <xf numFmtId="14" fontId="2" fillId="5" borderId="12" xfId="2" applyNumberFormat="1" applyFill="1" applyBorder="1" applyAlignment="1">
      <alignment horizontal="left" vertical="center"/>
    </xf>
    <xf numFmtId="17" fontId="4" fillId="5" borderId="5" xfId="0" applyNumberFormat="1" applyFont="1" applyFill="1" applyBorder="1" applyAlignment="1">
      <alignment horizontal="left" vertical="center"/>
    </xf>
    <xf numFmtId="14" fontId="4" fillId="5" borderId="5" xfId="0" applyNumberFormat="1" applyFont="1" applyFill="1" applyBorder="1" applyAlignment="1">
      <alignment horizontal="left" vertical="center"/>
    </xf>
    <xf numFmtId="0" fontId="4" fillId="5" borderId="12" xfId="0" applyFont="1" applyFill="1" applyBorder="1" applyAlignment="1">
      <alignment horizontal="left" vertical="center"/>
    </xf>
    <xf numFmtId="0" fontId="3" fillId="4" borderId="13" xfId="0" applyFont="1" applyFill="1" applyBorder="1" applyAlignment="1">
      <alignment horizontal="center" vertical="center"/>
    </xf>
    <xf numFmtId="0" fontId="4" fillId="5" borderId="13" xfId="0" applyFont="1" applyFill="1" applyBorder="1" applyAlignment="1">
      <alignment horizontal="left" vertical="center"/>
      <extLst>
        <ext xmlns:xfpb="http://schemas.microsoft.com/office/spreadsheetml/2022/featurepropertybag" uri="{C7286773-470A-42A8-94C5-96B5CB345126}">
          <xfpb:xfComplement i="0"/>
        </ext>
      </extLst>
    </xf>
    <xf numFmtId="0" fontId="4" fillId="5" borderId="21" xfId="0" applyFont="1" applyFill="1" applyBorder="1" applyAlignment="1">
      <alignment horizontal="left" vertical="center"/>
      <extLst>
        <ext xmlns:xfpb="http://schemas.microsoft.com/office/spreadsheetml/2022/featurepropertybag" uri="{C7286773-470A-42A8-94C5-96B5CB345126}">
          <xfpb:xfComplement i="0"/>
        </ext>
      </extLst>
    </xf>
    <xf numFmtId="164" fontId="4" fillId="0" borderId="5" xfId="0" applyNumberFormat="1" applyFont="1" applyBorder="1" applyAlignment="1">
      <alignment horizontal="left" vertical="center"/>
    </xf>
    <xf numFmtId="0" fontId="0" fillId="0" borderId="5" xfId="0" applyBorder="1" applyAlignment="1">
      <alignment horizontal="left" vertical="center"/>
    </xf>
    <xf numFmtId="6" fontId="4" fillId="5" borderId="2" xfId="0" applyNumberFormat="1" applyFont="1" applyFill="1" applyBorder="1" applyAlignment="1">
      <alignment horizontal="left" vertical="center"/>
    </xf>
    <xf numFmtId="164" fontId="4" fillId="7" borderId="7" xfId="0" applyNumberFormat="1" applyFont="1" applyFill="1" applyBorder="1" applyAlignment="1">
      <alignment horizontal="left" vertical="center"/>
    </xf>
    <xf numFmtId="164" fontId="4" fillId="7" borderId="2" xfId="0" applyNumberFormat="1" applyFont="1" applyFill="1" applyBorder="1" applyAlignment="1">
      <alignment horizontal="left" vertical="center"/>
    </xf>
    <xf numFmtId="164" fontId="2" fillId="7" borderId="2" xfId="2" applyNumberFormat="1" applyFill="1" applyBorder="1" applyAlignment="1">
      <alignment horizontal="left" vertical="center"/>
    </xf>
    <xf numFmtId="167" fontId="4" fillId="7" borderId="2" xfId="0" applyNumberFormat="1" applyFont="1" applyFill="1" applyBorder="1" applyAlignment="1">
      <alignment horizontal="left" vertical="center"/>
    </xf>
    <xf numFmtId="0" fontId="4" fillId="7" borderId="2" xfId="0" applyFont="1" applyFill="1" applyBorder="1" applyAlignment="1">
      <alignment horizontal="left" vertical="center"/>
    </xf>
    <xf numFmtId="0" fontId="2" fillId="5" borderId="5" xfId="3" applyFill="1" applyBorder="1" applyAlignment="1">
      <alignment horizontal="left" vertical="center"/>
    </xf>
    <xf numFmtId="164" fontId="2" fillId="0" borderId="2" xfId="2" applyNumberFormat="1" applyBorder="1" applyAlignment="1">
      <alignment horizontal="left" vertical="center"/>
    </xf>
    <xf numFmtId="14" fontId="3" fillId="4" borderId="5" xfId="0" applyNumberFormat="1" applyFont="1" applyFill="1" applyBorder="1" applyAlignment="1">
      <alignment horizontal="center" vertical="center"/>
    </xf>
    <xf numFmtId="14" fontId="3" fillId="4" borderId="13" xfId="0" applyNumberFormat="1" applyFont="1" applyFill="1" applyBorder="1" applyAlignment="1">
      <alignment horizontal="center" vertical="center"/>
    </xf>
    <xf numFmtId="0" fontId="0" fillId="7" borderId="0" xfId="0" applyFill="1"/>
    <xf numFmtId="0" fontId="2" fillId="0" borderId="5" xfId="2" applyBorder="1" applyAlignment="1"/>
    <xf numFmtId="0" fontId="2" fillId="0" borderId="5" xfId="3" applyBorder="1" applyAlignment="1"/>
    <xf numFmtId="0" fontId="13" fillId="0" borderId="5" xfId="0" applyFont="1" applyBorder="1"/>
    <xf numFmtId="0" fontId="2" fillId="0" borderId="0" xfId="2" applyAlignment="1"/>
    <xf numFmtId="0" fontId="2" fillId="0" borderId="0" xfId="2" applyFill="1" applyAlignment="1"/>
    <xf numFmtId="0" fontId="13" fillId="0" borderId="0" xfId="0" applyFont="1"/>
    <xf numFmtId="0" fontId="2" fillId="0" borderId="0" xfId="2"/>
    <xf numFmtId="0" fontId="2" fillId="0" borderId="0" xfId="3"/>
    <xf numFmtId="0" fontId="4" fillId="5" borderId="3" xfId="0" applyFont="1" applyFill="1" applyBorder="1" applyAlignment="1">
      <alignment horizontal="left" vertical="center"/>
    </xf>
    <xf numFmtId="17" fontId="4" fillId="5" borderId="19" xfId="0" applyNumberFormat="1" applyFont="1" applyFill="1" applyBorder="1" applyAlignment="1">
      <alignment horizontal="left" vertical="center"/>
    </xf>
    <xf numFmtId="0" fontId="4" fillId="5" borderId="18" xfId="0" applyFont="1" applyFill="1" applyBorder="1" applyAlignment="1">
      <alignment horizontal="left" vertical="center"/>
    </xf>
    <xf numFmtId="0" fontId="4" fillId="7" borderId="5" xfId="0" applyFont="1" applyFill="1" applyBorder="1" applyAlignment="1">
      <alignment horizontal="left" vertical="center"/>
    </xf>
    <xf numFmtId="0" fontId="9" fillId="5" borderId="5" xfId="0" applyFont="1" applyFill="1" applyBorder="1"/>
    <xf numFmtId="0" fontId="9" fillId="5" borderId="5" xfId="0" applyFont="1" applyFill="1" applyBorder="1" applyAlignment="1">
      <alignment horizontal="left" vertical="center"/>
    </xf>
    <xf numFmtId="0" fontId="4" fillId="0" borderId="5" xfId="0" applyFont="1" applyBorder="1" applyAlignment="1">
      <alignment horizontal="left" vertical="center"/>
    </xf>
    <xf numFmtId="0" fontId="0" fillId="3" borderId="0" xfId="0" applyFill="1" applyAlignment="1">
      <alignment horizontal="right" vertical="center"/>
    </xf>
    <xf numFmtId="165" fontId="3" fillId="4" borderId="1" xfId="0" applyNumberFormat="1" applyFont="1" applyFill="1" applyBorder="1" applyAlignment="1">
      <alignment horizontal="right" vertical="center"/>
    </xf>
    <xf numFmtId="165" fontId="4" fillId="5" borderId="2" xfId="0" applyNumberFormat="1" applyFont="1" applyFill="1" applyBorder="1" applyAlignment="1">
      <alignment horizontal="right" vertical="center"/>
    </xf>
    <xf numFmtId="165" fontId="4" fillId="5" borderId="17" xfId="0" applyNumberFormat="1" applyFont="1" applyFill="1" applyBorder="1" applyAlignment="1">
      <alignment horizontal="right" vertical="center"/>
    </xf>
    <xf numFmtId="0" fontId="0" fillId="5" borderId="5" xfId="0" applyFill="1" applyBorder="1" applyAlignment="1">
      <alignment horizontal="right" vertical="center"/>
    </xf>
    <xf numFmtId="1" fontId="3" fillId="4" borderId="1" xfId="0" applyNumberFormat="1" applyFont="1" applyFill="1" applyBorder="1" applyAlignment="1">
      <alignment horizontal="right" vertical="center"/>
    </xf>
    <xf numFmtId="0" fontId="4" fillId="5" borderId="2" xfId="0" applyFont="1" applyFill="1" applyBorder="1" applyAlignment="1">
      <alignment horizontal="right" vertical="center"/>
    </xf>
    <xf numFmtId="0" fontId="4" fillId="5" borderId="17" xfId="0" applyFont="1" applyFill="1" applyBorder="1" applyAlignment="1">
      <alignment horizontal="right" vertical="center"/>
    </xf>
    <xf numFmtId="164" fontId="3" fillId="4" borderId="1" xfId="0" applyNumberFormat="1" applyFont="1" applyFill="1" applyBorder="1" applyAlignment="1">
      <alignment horizontal="right" vertical="center"/>
    </xf>
    <xf numFmtId="164" fontId="4" fillId="5" borderId="2" xfId="0" applyNumberFormat="1" applyFont="1" applyFill="1" applyBorder="1" applyAlignment="1">
      <alignment horizontal="right" vertical="center"/>
    </xf>
    <xf numFmtId="164" fontId="4" fillId="5" borderId="17" xfId="0" applyNumberFormat="1" applyFont="1" applyFill="1" applyBorder="1" applyAlignment="1">
      <alignment horizontal="right" vertical="center"/>
    </xf>
    <xf numFmtId="164" fontId="4" fillId="5" borderId="5" xfId="0" applyNumberFormat="1" applyFont="1" applyFill="1" applyBorder="1" applyAlignment="1">
      <alignment horizontal="right" vertical="center"/>
    </xf>
    <xf numFmtId="164" fontId="4" fillId="0" borderId="5" xfId="0" applyNumberFormat="1" applyFont="1" applyBorder="1" applyAlignment="1">
      <alignment horizontal="right" vertical="center"/>
    </xf>
    <xf numFmtId="0" fontId="3" fillId="4" borderId="1" xfId="0" applyFont="1" applyFill="1" applyBorder="1" applyAlignment="1">
      <alignment horizontal="right" vertical="center"/>
    </xf>
    <xf numFmtId="0" fontId="2" fillId="0" borderId="5" xfId="2" applyBorder="1"/>
    <xf numFmtId="3" fontId="3" fillId="4" borderId="1" xfId="0" applyNumberFormat="1" applyFont="1" applyFill="1" applyBorder="1" applyAlignment="1">
      <alignment horizontal="right" vertical="center"/>
    </xf>
    <xf numFmtId="3" fontId="4" fillId="5" borderId="2" xfId="0" applyNumberFormat="1" applyFont="1" applyFill="1" applyBorder="1" applyAlignment="1">
      <alignment horizontal="right" vertical="center"/>
    </xf>
    <xf numFmtId="3" fontId="4" fillId="5" borderId="17" xfId="0" applyNumberFormat="1" applyFont="1" applyFill="1" applyBorder="1" applyAlignment="1">
      <alignment horizontal="right" vertical="center"/>
    </xf>
    <xf numFmtId="0" fontId="0" fillId="5" borderId="0" xfId="0" applyFill="1" applyAlignment="1">
      <alignment horizontal="right" vertical="center"/>
    </xf>
    <xf numFmtId="165" fontId="4" fillId="5" borderId="3" xfId="1" applyNumberFormat="1" applyFont="1" applyFill="1" applyBorder="1" applyAlignment="1">
      <alignment horizontal="right" vertical="center"/>
    </xf>
    <xf numFmtId="165" fontId="4" fillId="5" borderId="18" xfId="1" applyNumberFormat="1" applyFont="1" applyFill="1" applyBorder="1" applyAlignment="1">
      <alignment horizontal="right" vertical="center"/>
    </xf>
    <xf numFmtId="169" fontId="0" fillId="3" borderId="0" xfId="0" applyNumberFormat="1" applyFill="1" applyAlignment="1">
      <alignment horizontal="right" vertical="center"/>
    </xf>
    <xf numFmtId="169" fontId="3" fillId="4" borderId="1" xfId="0" applyNumberFormat="1" applyFont="1" applyFill="1" applyBorder="1" applyAlignment="1">
      <alignment horizontal="right" vertical="center"/>
    </xf>
    <xf numFmtId="169" fontId="4" fillId="5" borderId="2" xfId="0" applyNumberFormat="1" applyFont="1" applyFill="1" applyBorder="1" applyAlignment="1">
      <alignment horizontal="right" vertical="center"/>
    </xf>
    <xf numFmtId="169" fontId="4" fillId="5" borderId="17" xfId="0" applyNumberFormat="1" applyFont="1" applyFill="1" applyBorder="1" applyAlignment="1">
      <alignment horizontal="right" vertical="center"/>
    </xf>
    <xf numFmtId="169" fontId="0" fillId="5" borderId="5" xfId="0" applyNumberFormat="1" applyFill="1" applyBorder="1" applyAlignment="1">
      <alignment horizontal="right" vertical="center"/>
    </xf>
    <xf numFmtId="0" fontId="9" fillId="5" borderId="5" xfId="0" applyFont="1" applyFill="1" applyBorder="1" applyAlignment="1">
      <alignment wrapText="1"/>
    </xf>
    <xf numFmtId="0" fontId="9" fillId="5" borderId="5" xfId="0" applyFont="1" applyFill="1" applyBorder="1" applyAlignment="1">
      <alignment horizontal="left" vertical="center" wrapText="1"/>
    </xf>
    <xf numFmtId="0" fontId="15" fillId="3" borderId="0" xfId="0" applyFont="1" applyFill="1" applyAlignment="1">
      <alignment horizontal="left" vertical="center"/>
    </xf>
    <xf numFmtId="0" fontId="15" fillId="3" borderId="0" xfId="0" applyFont="1" applyFill="1" applyAlignment="1">
      <alignment horizontal="right" vertical="center"/>
    </xf>
    <xf numFmtId="0" fontId="15" fillId="5" borderId="0" xfId="0" applyFont="1" applyFill="1" applyAlignment="1">
      <alignment horizontal="right" vertical="center"/>
    </xf>
    <xf numFmtId="164" fontId="15" fillId="5" borderId="5" xfId="0" applyNumberFormat="1" applyFont="1" applyFill="1" applyBorder="1" applyAlignment="1">
      <alignment horizontal="right" vertical="center"/>
    </xf>
    <xf numFmtId="169" fontId="15" fillId="3" borderId="0" xfId="0" applyNumberFormat="1" applyFont="1" applyFill="1" applyAlignment="1">
      <alignment horizontal="right" vertical="center"/>
    </xf>
    <xf numFmtId="164" fontId="15" fillId="5" borderId="4" xfId="0" applyNumberFormat="1" applyFont="1" applyFill="1" applyBorder="1" applyAlignment="1">
      <alignment horizontal="left" vertical="center"/>
    </xf>
    <xf numFmtId="14" fontId="15" fillId="3" borderId="0" xfId="0" applyNumberFormat="1" applyFont="1" applyFill="1" applyAlignment="1">
      <alignment horizontal="left" vertical="center"/>
    </xf>
    <xf numFmtId="14" fontId="15" fillId="5" borderId="5" xfId="0" applyNumberFormat="1" applyFont="1" applyFill="1" applyBorder="1" applyAlignment="1">
      <alignment horizontal="left" vertical="center"/>
    </xf>
    <xf numFmtId="0" fontId="15" fillId="5" borderId="13" xfId="0" applyFont="1" applyFill="1" applyBorder="1" applyAlignment="1">
      <alignment horizontal="left" vertical="center"/>
    </xf>
    <xf numFmtId="0" fontId="15" fillId="5" borderId="0" xfId="0" applyFont="1" applyFill="1" applyAlignment="1">
      <alignment horizontal="left" vertical="center"/>
    </xf>
    <xf numFmtId="0" fontId="14" fillId="4" borderId="1" xfId="0" applyFont="1" applyFill="1" applyBorder="1" applyAlignment="1">
      <alignment horizontal="center" vertical="center"/>
    </xf>
    <xf numFmtId="164" fontId="14" fillId="4" borderId="1" xfId="0" applyNumberFormat="1" applyFont="1" applyFill="1" applyBorder="1" applyAlignment="1">
      <alignment horizontal="center" vertical="center"/>
    </xf>
    <xf numFmtId="3" fontId="14" fillId="4" borderId="1" xfId="0" applyNumberFormat="1" applyFont="1" applyFill="1" applyBorder="1" applyAlignment="1">
      <alignment horizontal="right" vertical="center"/>
    </xf>
    <xf numFmtId="0" fontId="15" fillId="5" borderId="0" xfId="0" applyFont="1" applyFill="1" applyAlignment="1">
      <alignment horizontal="center" vertical="center"/>
    </xf>
    <xf numFmtId="0" fontId="15" fillId="4" borderId="0" xfId="0" applyFont="1" applyFill="1" applyAlignment="1">
      <alignment horizontal="center" vertical="center"/>
    </xf>
    <xf numFmtId="0" fontId="15" fillId="5" borderId="5" xfId="0" applyFont="1" applyFill="1" applyBorder="1" applyAlignment="1">
      <alignment horizontal="left" vertical="center"/>
    </xf>
    <xf numFmtId="17" fontId="15" fillId="0" borderId="7" xfId="0" applyNumberFormat="1" applyFont="1" applyBorder="1" applyAlignment="1">
      <alignment horizontal="left" vertical="center"/>
    </xf>
    <xf numFmtId="17" fontId="15" fillId="5" borderId="2" xfId="0" applyNumberFormat="1" applyFont="1" applyFill="1" applyBorder="1" applyAlignment="1">
      <alignment horizontal="left" vertical="center"/>
    </xf>
    <xf numFmtId="0" fontId="15" fillId="5" borderId="2" xfId="0" applyFont="1" applyFill="1" applyBorder="1" applyAlignment="1">
      <alignment horizontal="left" vertical="center"/>
    </xf>
    <xf numFmtId="164" fontId="15" fillId="5" borderId="2" xfId="0" applyNumberFormat="1" applyFont="1" applyFill="1" applyBorder="1" applyAlignment="1">
      <alignment horizontal="left" vertical="center"/>
    </xf>
    <xf numFmtId="0" fontId="15" fillId="5" borderId="3" xfId="0" applyFont="1" applyFill="1" applyBorder="1" applyAlignment="1">
      <alignment horizontal="left" vertical="center"/>
    </xf>
    <xf numFmtId="165" fontId="15" fillId="0" borderId="3" xfId="1" applyNumberFormat="1" applyFont="1" applyFill="1" applyBorder="1" applyAlignment="1">
      <alignment horizontal="right" vertical="center"/>
    </xf>
    <xf numFmtId="0" fontId="15" fillId="5" borderId="2" xfId="0" applyFont="1" applyFill="1" applyBorder="1" applyAlignment="1">
      <alignment horizontal="right" vertical="center"/>
    </xf>
    <xf numFmtId="165" fontId="15" fillId="5" borderId="2" xfId="0" applyNumberFormat="1" applyFont="1" applyFill="1" applyBorder="1" applyAlignment="1">
      <alignment horizontal="right" vertical="center"/>
    </xf>
    <xf numFmtId="169" fontId="15" fillId="5" borderId="2" xfId="0" applyNumberFormat="1" applyFont="1" applyFill="1" applyBorder="1" applyAlignment="1">
      <alignment horizontal="right" vertical="center"/>
    </xf>
    <xf numFmtId="166" fontId="15" fillId="5" borderId="13" xfId="0" applyNumberFormat="1" applyFont="1" applyFill="1" applyBorder="1" applyAlignment="1">
      <alignment horizontal="left" vertical="center"/>
    </xf>
    <xf numFmtId="0" fontId="16" fillId="0" borderId="0" xfId="0" applyFont="1" applyAlignment="1">
      <alignment horizontal="left" vertical="center"/>
    </xf>
    <xf numFmtId="0" fontId="15" fillId="0" borderId="0" xfId="0" applyFont="1" applyAlignment="1">
      <alignment horizontal="left" vertical="center"/>
    </xf>
    <xf numFmtId="0" fontId="16" fillId="5" borderId="0" xfId="0" applyFont="1" applyFill="1" applyAlignment="1">
      <alignment horizontal="left" vertical="center"/>
    </xf>
    <xf numFmtId="164" fontId="17" fillId="5" borderId="2" xfId="3" applyNumberFormat="1" applyFont="1" applyFill="1" applyBorder="1" applyAlignment="1">
      <alignment horizontal="left" vertical="center"/>
    </xf>
    <xf numFmtId="17" fontId="15" fillId="0" borderId="19" xfId="0" applyNumberFormat="1" applyFont="1" applyBorder="1" applyAlignment="1">
      <alignment horizontal="left" vertical="center"/>
    </xf>
    <xf numFmtId="0" fontId="15" fillId="5" borderId="17" xfId="0" applyFont="1" applyFill="1" applyBorder="1" applyAlignment="1">
      <alignment horizontal="left" vertical="center"/>
    </xf>
    <xf numFmtId="164" fontId="15" fillId="5" borderId="17" xfId="0" applyNumberFormat="1" applyFont="1" applyFill="1" applyBorder="1" applyAlignment="1">
      <alignment horizontal="left" vertical="center"/>
    </xf>
    <xf numFmtId="165" fontId="15" fillId="0" borderId="18" xfId="1" applyNumberFormat="1" applyFont="1" applyFill="1" applyBorder="1" applyAlignment="1">
      <alignment horizontal="right" vertical="center"/>
    </xf>
    <xf numFmtId="0" fontId="15" fillId="5" borderId="17" xfId="0" applyFont="1" applyFill="1" applyBorder="1" applyAlignment="1">
      <alignment horizontal="right" vertical="center"/>
    </xf>
    <xf numFmtId="165" fontId="15" fillId="5" borderId="17" xfId="0" applyNumberFormat="1" applyFont="1" applyFill="1" applyBorder="1" applyAlignment="1">
      <alignment horizontal="right" vertical="center"/>
    </xf>
    <xf numFmtId="169" fontId="15" fillId="5" borderId="17" xfId="0" applyNumberFormat="1" applyFont="1" applyFill="1" applyBorder="1" applyAlignment="1">
      <alignment horizontal="right" vertical="center"/>
    </xf>
    <xf numFmtId="164" fontId="15" fillId="5" borderId="7" xfId="0" applyNumberFormat="1" applyFont="1" applyFill="1" applyBorder="1" applyAlignment="1">
      <alignment horizontal="left" vertical="center"/>
    </xf>
    <xf numFmtId="164" fontId="17" fillId="5" borderId="2" xfId="2" applyNumberFormat="1" applyFont="1" applyFill="1" applyBorder="1" applyAlignment="1">
      <alignment horizontal="left" vertical="center"/>
    </xf>
    <xf numFmtId="0" fontId="16" fillId="3" borderId="0" xfId="0" applyFont="1" applyFill="1" applyAlignment="1">
      <alignment horizontal="left" vertical="center"/>
    </xf>
    <xf numFmtId="164" fontId="15" fillId="7" borderId="7" xfId="0" applyNumberFormat="1" applyFont="1" applyFill="1" applyBorder="1" applyAlignment="1">
      <alignment horizontal="left" vertical="center"/>
    </xf>
    <xf numFmtId="164" fontId="15" fillId="7" borderId="2" xfId="0" applyNumberFormat="1" applyFont="1" applyFill="1" applyBorder="1" applyAlignment="1">
      <alignment horizontal="left" vertical="center"/>
    </xf>
    <xf numFmtId="0" fontId="15" fillId="7" borderId="0" xfId="0" applyFont="1" applyFill="1" applyAlignment="1">
      <alignment horizontal="left" vertical="center"/>
    </xf>
    <xf numFmtId="0" fontId="16" fillId="7" borderId="0" xfId="0" applyFont="1" applyFill="1" applyAlignment="1">
      <alignment horizontal="left" vertical="center"/>
    </xf>
    <xf numFmtId="164" fontId="15" fillId="5" borderId="5" xfId="0" applyNumberFormat="1" applyFont="1" applyFill="1" applyBorder="1" applyAlignment="1">
      <alignment horizontal="left" vertical="center"/>
    </xf>
    <xf numFmtId="0" fontId="15" fillId="0" borderId="5" xfId="0" applyFont="1" applyBorder="1"/>
    <xf numFmtId="164" fontId="15" fillId="0" borderId="7" xfId="0" applyNumberFormat="1" applyFont="1" applyBorder="1" applyAlignment="1">
      <alignment horizontal="left" vertical="center"/>
    </xf>
    <xf numFmtId="164" fontId="15" fillId="0" borderId="2" xfId="0" applyNumberFormat="1" applyFont="1" applyBorder="1" applyAlignment="1">
      <alignment horizontal="left" vertical="center"/>
    </xf>
    <xf numFmtId="0" fontId="15" fillId="0" borderId="0" xfId="0" applyFont="1"/>
    <xf numFmtId="0" fontId="15" fillId="0" borderId="5" xfId="0" applyFont="1" applyBorder="1" applyAlignment="1">
      <alignment horizontal="left" vertical="center"/>
    </xf>
    <xf numFmtId="0" fontId="15" fillId="5" borderId="7" xfId="0" applyFont="1" applyFill="1" applyBorder="1" applyAlignment="1">
      <alignment horizontal="left" vertical="center"/>
    </xf>
    <xf numFmtId="0" fontId="15" fillId="5" borderId="12" xfId="0" applyFont="1" applyFill="1" applyBorder="1" applyAlignment="1">
      <alignment horizontal="left" vertical="center"/>
    </xf>
    <xf numFmtId="17" fontId="15" fillId="5" borderId="5" xfId="0" applyNumberFormat="1" applyFont="1" applyFill="1" applyBorder="1" applyAlignment="1">
      <alignment horizontal="left" vertical="center"/>
    </xf>
    <xf numFmtId="164" fontId="15" fillId="0" borderId="5" xfId="0" applyNumberFormat="1" applyFont="1" applyBorder="1" applyAlignment="1">
      <alignment horizontal="left" vertical="center"/>
    </xf>
    <xf numFmtId="0" fontId="14" fillId="4" borderId="1" xfId="0" applyFont="1" applyFill="1" applyBorder="1" applyAlignment="1">
      <alignment horizontal="center" vertical="center" wrapText="1"/>
    </xf>
    <xf numFmtId="1" fontId="0" fillId="0" borderId="0" xfId="0" pivotButton="1" applyNumberFormat="1" applyAlignment="1">
      <alignment horizontal="center" vertical="center"/>
    </xf>
    <xf numFmtId="1" fontId="0" fillId="0" borderId="0" xfId="0" applyNumberFormat="1" applyAlignment="1">
      <alignment horizontal="center" vertical="center"/>
    </xf>
    <xf numFmtId="170" fontId="0" fillId="0" borderId="0" xfId="0" applyNumberFormat="1" applyAlignment="1">
      <alignment horizontal="center" vertical="center"/>
    </xf>
    <xf numFmtId="0" fontId="15" fillId="5" borderId="16" xfId="0" applyFont="1" applyFill="1" applyBorder="1" applyAlignment="1">
      <alignment horizontal="left" vertical="center"/>
    </xf>
    <xf numFmtId="0" fontId="15" fillId="5" borderId="22" xfId="0" applyFont="1" applyFill="1" applyBorder="1" applyAlignment="1">
      <alignment horizontal="left" vertical="center"/>
    </xf>
    <xf numFmtId="0" fontId="15" fillId="5" borderId="23" xfId="0" applyFont="1" applyFill="1" applyBorder="1" applyAlignment="1">
      <alignment horizontal="left" vertical="center"/>
    </xf>
    <xf numFmtId="0" fontId="15" fillId="5" borderId="24" xfId="0" applyFont="1" applyFill="1" applyBorder="1" applyAlignment="1">
      <alignment horizontal="left" vertical="center"/>
    </xf>
    <xf numFmtId="0" fontId="0" fillId="0" borderId="5" xfId="0" pivotButton="1" applyBorder="1" applyAlignment="1">
      <alignment horizontal="center" vertical="center"/>
    </xf>
    <xf numFmtId="0" fontId="0" fillId="0" borderId="5" xfId="0" applyBorder="1" applyAlignment="1">
      <alignment horizontal="center" vertical="center"/>
    </xf>
    <xf numFmtId="0" fontId="18" fillId="5" borderId="5" xfId="0" applyFont="1" applyFill="1" applyBorder="1" applyAlignment="1">
      <alignment horizontal="left" vertical="center"/>
    </xf>
    <xf numFmtId="0" fontId="18" fillId="0" borderId="5" xfId="0" applyFont="1" applyBorder="1" applyAlignment="1">
      <alignment horizontal="left" vertical="center"/>
    </xf>
    <xf numFmtId="0" fontId="18" fillId="5" borderId="5" xfId="0" applyFont="1" applyFill="1" applyBorder="1" applyAlignment="1">
      <alignment horizontal="left" vertical="center" wrapText="1"/>
    </xf>
    <xf numFmtId="0" fontId="2" fillId="0" borderId="0" xfId="3" applyFill="1" applyBorder="1" applyAlignment="1"/>
    <xf numFmtId="0" fontId="14" fillId="7" borderId="5" xfId="0" applyFont="1" applyFill="1" applyBorder="1" applyAlignment="1">
      <alignment horizontal="left" vertical="center"/>
    </xf>
    <xf numFmtId="14" fontId="14" fillId="4" borderId="13" xfId="0" applyNumberFormat="1" applyFont="1" applyFill="1" applyBorder="1" applyAlignment="1">
      <alignment horizontal="center" vertical="center" wrapText="1"/>
    </xf>
    <xf numFmtId="0" fontId="15" fillId="5" borderId="0" xfId="0" applyFont="1" applyFill="1" applyAlignment="1">
      <alignment horizontal="center" vertical="center" wrapText="1"/>
    </xf>
    <xf numFmtId="0" fontId="15" fillId="4" borderId="0" xfId="0" applyFont="1" applyFill="1" applyAlignment="1">
      <alignment horizontal="center" vertical="center" wrapText="1"/>
    </xf>
    <xf numFmtId="164" fontId="18" fillId="5" borderId="2" xfId="0" applyNumberFormat="1" applyFont="1" applyFill="1" applyBorder="1" applyAlignment="1">
      <alignment horizontal="left" vertical="center"/>
    </xf>
    <xf numFmtId="164" fontId="16" fillId="5" borderId="2" xfId="0" applyNumberFormat="1" applyFont="1" applyFill="1" applyBorder="1" applyAlignment="1">
      <alignment horizontal="left" vertical="center"/>
    </xf>
    <xf numFmtId="164" fontId="19" fillId="5" borderId="2" xfId="0" applyNumberFormat="1" applyFont="1" applyFill="1" applyBorder="1" applyAlignment="1">
      <alignment horizontal="left" vertical="center"/>
    </xf>
    <xf numFmtId="164" fontId="2" fillId="5" borderId="2" xfId="3" applyNumberFormat="1" applyFill="1" applyBorder="1" applyAlignment="1">
      <alignment horizontal="left" vertical="center" wrapText="1"/>
    </xf>
    <xf numFmtId="0" fontId="15" fillId="5" borderId="5" xfId="0" applyFont="1" applyFill="1" applyBorder="1" applyAlignment="1">
      <alignment horizontal="center" vertical="center"/>
      <extLst>
        <ext xmlns:xfpb="http://schemas.microsoft.com/office/spreadsheetml/2022/featurepropertybag" uri="{C7286773-470A-42A8-94C5-96B5CB345126}">
          <xfpb:xfComplement i="0"/>
        </ext>
      </extLst>
    </xf>
    <xf numFmtId="0" fontId="15" fillId="5" borderId="16" xfId="0" applyFont="1" applyFill="1" applyBorder="1" applyAlignment="1">
      <alignment horizontal="center" vertical="center"/>
      <extLst>
        <ext xmlns:xfpb="http://schemas.microsoft.com/office/spreadsheetml/2022/featurepropertybag" uri="{C7286773-470A-42A8-94C5-96B5CB345126}">
          <xfpb:xfComplement i="0"/>
        </ext>
      </extLst>
    </xf>
    <xf numFmtId="0" fontId="16" fillId="5" borderId="5" xfId="0" applyFont="1" applyFill="1" applyBorder="1" applyAlignment="1">
      <alignment horizontal="center" vertical="center"/>
    </xf>
    <xf numFmtId="0" fontId="2" fillId="0" borderId="0" xfId="3" applyAlignment="1">
      <alignment vertical="top" wrapText="1"/>
    </xf>
    <xf numFmtId="0" fontId="15" fillId="5" borderId="5" xfId="0" applyFont="1" applyFill="1" applyBorder="1"/>
    <xf numFmtId="164" fontId="15" fillId="5" borderId="12" xfId="0" applyNumberFormat="1" applyFont="1" applyFill="1" applyBorder="1" applyAlignment="1">
      <alignment horizontal="left" vertical="center"/>
    </xf>
    <xf numFmtId="49" fontId="15" fillId="5" borderId="2" xfId="0" applyNumberFormat="1" applyFont="1" applyFill="1" applyBorder="1" applyAlignment="1">
      <alignment horizontal="left" vertical="center"/>
    </xf>
    <xf numFmtId="3" fontId="15" fillId="5" borderId="12" xfId="0" applyNumberFormat="1" applyFont="1" applyFill="1" applyBorder="1" applyAlignment="1">
      <alignment horizontal="right" vertical="center"/>
    </xf>
    <xf numFmtId="3" fontId="15" fillId="5" borderId="26" xfId="0" applyNumberFormat="1" applyFont="1" applyFill="1" applyBorder="1" applyAlignment="1">
      <alignment horizontal="right" vertical="center"/>
    </xf>
    <xf numFmtId="3" fontId="15" fillId="5" borderId="5" xfId="0" applyNumberFormat="1" applyFont="1" applyFill="1" applyBorder="1" applyAlignment="1">
      <alignment horizontal="center" vertical="center"/>
    </xf>
    <xf numFmtId="165" fontId="15" fillId="0" borderId="27" xfId="1" applyNumberFormat="1" applyFont="1" applyFill="1" applyBorder="1" applyAlignment="1">
      <alignment horizontal="right" vertical="center"/>
    </xf>
    <xf numFmtId="164" fontId="17" fillId="5" borderId="2" xfId="2" applyNumberFormat="1" applyFont="1" applyFill="1" applyBorder="1" applyAlignment="1">
      <alignment horizontal="left" vertical="top" wrapText="1"/>
    </xf>
    <xf numFmtId="164" fontId="2" fillId="5" borderId="2" xfId="3" applyNumberFormat="1" applyFill="1" applyBorder="1" applyAlignment="1">
      <alignment horizontal="left" vertical="top" wrapText="1"/>
    </xf>
    <xf numFmtId="0" fontId="24" fillId="0" borderId="5" xfId="0" applyFont="1" applyBorder="1"/>
    <xf numFmtId="14" fontId="15" fillId="5" borderId="0" xfId="0" applyNumberFormat="1" applyFont="1" applyFill="1" applyAlignment="1">
      <alignment horizontal="left" vertical="center"/>
    </xf>
    <xf numFmtId="0" fontId="15" fillId="5" borderId="5" xfId="0" applyFont="1" applyFill="1" applyBorder="1" applyAlignment="1">
      <alignment horizontal="right" vertical="center"/>
    </xf>
    <xf numFmtId="0" fontId="16" fillId="5" borderId="5" xfId="0" applyFont="1" applyFill="1" applyBorder="1" applyAlignment="1">
      <alignment horizontal="left" vertical="center"/>
    </xf>
    <xf numFmtId="0" fontId="23" fillId="7" borderId="5" xfId="0" applyFont="1" applyFill="1" applyBorder="1" applyAlignment="1">
      <alignment horizontal="left" vertical="center"/>
    </xf>
    <xf numFmtId="165" fontId="15" fillId="0" borderId="0" xfId="1" applyNumberFormat="1" applyFont="1" applyFill="1" applyBorder="1" applyAlignment="1">
      <alignment horizontal="right" vertical="center"/>
    </xf>
    <xf numFmtId="17" fontId="22" fillId="5" borderId="0" xfId="0" applyNumberFormat="1" applyFont="1" applyFill="1" applyAlignment="1">
      <alignment horizontal="left" vertical="center"/>
    </xf>
    <xf numFmtId="0" fontId="2" fillId="5" borderId="5" xfId="3" applyFill="1" applyBorder="1" applyAlignment="1">
      <alignment horizontal="left" vertical="top" wrapText="1"/>
    </xf>
    <xf numFmtId="0" fontId="15" fillId="5" borderId="5" xfId="0" applyFont="1" applyFill="1" applyBorder="1" applyAlignment="1">
      <alignment horizontal="left" vertical="top" wrapText="1"/>
    </xf>
    <xf numFmtId="0" fontId="15" fillId="5" borderId="5" xfId="0" applyFont="1" applyFill="1" applyBorder="1" applyAlignment="1">
      <alignment horizontal="center" vertical="center"/>
    </xf>
    <xf numFmtId="0" fontId="15" fillId="5" borderId="20" xfId="0" applyFont="1" applyFill="1" applyBorder="1" applyAlignment="1">
      <alignment horizontal="left" vertical="center"/>
    </xf>
    <xf numFmtId="164" fontId="2" fillId="5" borderId="17" xfId="3" applyNumberFormat="1" applyFill="1" applyBorder="1" applyAlignment="1">
      <alignment horizontal="left" vertical="center"/>
    </xf>
    <xf numFmtId="0" fontId="15" fillId="5" borderId="5" xfId="0" applyFont="1" applyFill="1" applyBorder="1" applyAlignment="1">
      <alignment horizontal="left" vertical="center" wrapText="1"/>
    </xf>
    <xf numFmtId="171" fontId="15" fillId="5" borderId="5" xfId="0" applyNumberFormat="1" applyFont="1" applyFill="1" applyBorder="1" applyAlignment="1">
      <alignment horizontal="right" vertical="center"/>
    </xf>
    <xf numFmtId="165" fontId="15" fillId="5" borderId="0" xfId="0" applyNumberFormat="1" applyFont="1" applyFill="1" applyAlignment="1">
      <alignment horizontal="left" vertical="center" wrapText="1"/>
    </xf>
    <xf numFmtId="3" fontId="18" fillId="5" borderId="5" xfId="0" applyNumberFormat="1" applyFont="1" applyFill="1" applyBorder="1" applyAlignment="1">
      <alignment horizontal="center" vertical="center"/>
    </xf>
    <xf numFmtId="14" fontId="15" fillId="5" borderId="16" xfId="0" applyNumberFormat="1" applyFont="1" applyFill="1" applyBorder="1" applyAlignment="1">
      <alignment horizontal="left" vertical="center"/>
    </xf>
    <xf numFmtId="14" fontId="15" fillId="5" borderId="23" xfId="0" applyNumberFormat="1" applyFont="1" applyFill="1" applyBorder="1" applyAlignment="1">
      <alignment horizontal="left" vertical="center"/>
    </xf>
    <xf numFmtId="14" fontId="16" fillId="5" borderId="5" xfId="0" applyNumberFormat="1" applyFont="1" applyFill="1" applyBorder="1" applyAlignment="1">
      <alignment horizontal="left" vertical="center"/>
    </xf>
    <xf numFmtId="164" fontId="22" fillId="5" borderId="7" xfId="0" applyNumberFormat="1" applyFont="1" applyFill="1" applyBorder="1" applyAlignment="1">
      <alignment horizontal="left" vertical="center"/>
    </xf>
    <xf numFmtId="164" fontId="15" fillId="5" borderId="2" xfId="0" applyNumberFormat="1" applyFont="1" applyFill="1" applyBorder="1" applyAlignment="1">
      <alignment horizontal="left" vertical="center" wrapText="1"/>
    </xf>
    <xf numFmtId="0" fontId="2" fillId="11" borderId="0" xfId="3" applyFill="1" applyAlignment="1">
      <alignment vertical="top" wrapText="1"/>
    </xf>
    <xf numFmtId="165" fontId="15" fillId="5" borderId="0" xfId="0" applyNumberFormat="1" applyFont="1" applyFill="1" applyAlignment="1">
      <alignment horizontal="right" vertical="center"/>
    </xf>
    <xf numFmtId="0" fontId="15" fillId="0" borderId="16" xfId="0" applyFont="1" applyBorder="1" applyAlignment="1">
      <alignment horizontal="left" vertical="center"/>
    </xf>
    <xf numFmtId="0" fontId="15" fillId="0" borderId="24" xfId="0" applyFont="1" applyBorder="1" applyAlignment="1">
      <alignment horizontal="left" vertical="center"/>
    </xf>
    <xf numFmtId="0" fontId="15" fillId="0" borderId="5" xfId="0" applyFont="1" applyBorder="1" applyAlignment="1">
      <alignment horizontal="left" vertical="center" wrapText="1"/>
    </xf>
    <xf numFmtId="0" fontId="15" fillId="0" borderId="5" xfId="0" applyFont="1" applyBorder="1" applyAlignment="1">
      <alignment horizontal="left" vertical="top" wrapText="1"/>
    </xf>
    <xf numFmtId="171" fontId="16" fillId="5" borderId="5" xfId="0" applyNumberFormat="1" applyFont="1" applyFill="1" applyBorder="1" applyAlignment="1">
      <alignment horizontal="right" vertical="center"/>
    </xf>
    <xf numFmtId="0" fontId="2" fillId="5" borderId="5" xfId="2" applyFill="1" applyBorder="1" applyAlignment="1">
      <alignment horizontal="left" vertical="top" wrapText="1"/>
    </xf>
    <xf numFmtId="0" fontId="15" fillId="5" borderId="5" xfId="0" applyFont="1" applyFill="1" applyBorder="1" applyAlignment="1">
      <alignment horizontal="right" vertical="center" wrapText="1"/>
    </xf>
    <xf numFmtId="0" fontId="20" fillId="7" borderId="5" xfId="0" applyFont="1" applyFill="1" applyBorder="1" applyAlignment="1">
      <alignment horizontal="left" vertical="center"/>
    </xf>
    <xf numFmtId="0" fontId="2" fillId="5" borderId="5" xfId="2" applyFill="1" applyBorder="1" applyAlignment="1">
      <alignment horizontal="left" vertical="center" wrapText="1"/>
    </xf>
    <xf numFmtId="0" fontId="15" fillId="3" borderId="5" xfId="0" applyFont="1" applyFill="1" applyBorder="1" applyAlignment="1">
      <alignment horizontal="center" vertical="center"/>
    </xf>
    <xf numFmtId="3" fontId="14" fillId="7" borderId="5" xfId="0" applyNumberFormat="1" applyFont="1" applyFill="1" applyBorder="1" applyAlignment="1">
      <alignment horizontal="center" vertical="center"/>
    </xf>
    <xf numFmtId="164" fontId="14" fillId="7" borderId="2" xfId="0" applyNumberFormat="1" applyFont="1" applyFill="1" applyBorder="1" applyAlignment="1">
      <alignment horizontal="left" vertical="center"/>
    </xf>
    <xf numFmtId="0" fontId="14" fillId="7" borderId="2" xfId="0" applyFont="1" applyFill="1" applyBorder="1" applyAlignment="1">
      <alignment horizontal="left" vertical="center"/>
    </xf>
    <xf numFmtId="0" fontId="30" fillId="7" borderId="0" xfId="3" applyFont="1" applyFill="1" applyBorder="1" applyAlignment="1"/>
    <xf numFmtId="169" fontId="14" fillId="7" borderId="2" xfId="0" applyNumberFormat="1" applyFont="1" applyFill="1" applyBorder="1" applyAlignment="1">
      <alignment horizontal="right" vertical="center"/>
    </xf>
    <xf numFmtId="164" fontId="31" fillId="7" borderId="2" xfId="2" applyNumberFormat="1" applyFont="1" applyFill="1" applyBorder="1" applyAlignment="1">
      <alignment horizontal="left" vertical="center"/>
    </xf>
    <xf numFmtId="166" fontId="14" fillId="7" borderId="13" xfId="0" applyNumberFormat="1" applyFont="1" applyFill="1" applyBorder="1" applyAlignment="1">
      <alignment horizontal="left" vertical="center"/>
    </xf>
    <xf numFmtId="0" fontId="14" fillId="7" borderId="0" xfId="0" applyFont="1" applyFill="1" applyAlignment="1">
      <alignment horizontal="left" vertical="center"/>
    </xf>
    <xf numFmtId="0" fontId="21" fillId="7" borderId="0" xfId="0" applyFont="1" applyFill="1" applyAlignment="1">
      <alignment horizontal="left" vertical="center"/>
    </xf>
    <xf numFmtId="0" fontId="15" fillId="5" borderId="5" xfId="0" applyFont="1" applyFill="1" applyBorder="1" applyAlignment="1">
      <alignment horizontal="left" vertical="top"/>
    </xf>
    <xf numFmtId="3" fontId="15" fillId="5" borderId="5" xfId="0" applyNumberFormat="1" applyFont="1" applyFill="1" applyBorder="1" applyAlignment="1">
      <alignment horizontal="left" vertical="center"/>
    </xf>
    <xf numFmtId="0" fontId="15" fillId="5" borderId="30" xfId="0" applyFont="1" applyFill="1" applyBorder="1" applyAlignment="1">
      <alignment horizontal="center" vertical="center"/>
      <extLst>
        <ext xmlns:xfpb="http://schemas.microsoft.com/office/spreadsheetml/2022/featurepropertybag" uri="{C7286773-470A-42A8-94C5-96B5CB345126}">
          <xfpb:xfComplement i="0"/>
        </ext>
      </extLst>
    </xf>
    <xf numFmtId="0" fontId="2" fillId="0" borderId="0" xfId="3" applyAlignment="1">
      <alignment horizontal="left" vertical="center"/>
    </xf>
    <xf numFmtId="164" fontId="15" fillId="5" borderId="2" xfId="0" applyNumberFormat="1" applyFont="1" applyFill="1" applyBorder="1" applyAlignment="1">
      <alignment horizontal="right" vertical="center"/>
    </xf>
    <xf numFmtId="0" fontId="16" fillId="5" borderId="5" xfId="0" applyFont="1" applyFill="1" applyBorder="1" applyAlignment="1">
      <alignment horizontal="center" vertical="center"/>
      <extLst>
        <ext xmlns:xfpb="http://schemas.microsoft.com/office/spreadsheetml/2022/featurepropertybag" uri="{C7286773-470A-42A8-94C5-96B5CB345126}">
          <xfpb:xfComplement i="0"/>
        </ext>
      </extLst>
    </xf>
    <xf numFmtId="0" fontId="15" fillId="5" borderId="31" xfId="0" applyFont="1" applyFill="1" applyBorder="1" applyAlignment="1">
      <alignment horizontal="center" vertical="center"/>
      <extLst>
        <ext xmlns:xfpb="http://schemas.microsoft.com/office/spreadsheetml/2022/featurepropertybag" uri="{C7286773-470A-42A8-94C5-96B5CB345126}">
          <xfpb:xfComplement i="0"/>
        </ext>
      </extLst>
    </xf>
    <xf numFmtId="0" fontId="15" fillId="5" borderId="22" xfId="0" applyFont="1" applyFill="1" applyBorder="1" applyAlignment="1">
      <alignment horizontal="center" vertical="center"/>
      <extLst>
        <ext xmlns:xfpb="http://schemas.microsoft.com/office/spreadsheetml/2022/featurepropertybag" uri="{C7286773-470A-42A8-94C5-96B5CB345126}">
          <xfpb:xfComplement i="0"/>
        </ext>
      </extLst>
    </xf>
    <xf numFmtId="0" fontId="29" fillId="0" borderId="5" xfId="0" applyFont="1" applyBorder="1" applyAlignment="1">
      <alignment horizontal="left" vertical="center"/>
    </xf>
    <xf numFmtId="0" fontId="15" fillId="5" borderId="23" xfId="0" applyFont="1" applyFill="1" applyBorder="1" applyAlignment="1">
      <alignment horizontal="center" vertical="center"/>
      <extLst>
        <ext xmlns:xfpb="http://schemas.microsoft.com/office/spreadsheetml/2022/featurepropertybag" uri="{C7286773-470A-42A8-94C5-96B5CB345126}">
          <xfpb:xfComplement i="0"/>
        </ext>
      </extLst>
    </xf>
    <xf numFmtId="43" fontId="0" fillId="0" borderId="0" xfId="0" applyNumberFormat="1"/>
    <xf numFmtId="164" fontId="19" fillId="5" borderId="5" xfId="0" applyNumberFormat="1" applyFont="1" applyFill="1" applyBorder="1" applyAlignment="1">
      <alignment horizontal="left" vertical="center"/>
    </xf>
    <xf numFmtId="0" fontId="15" fillId="5" borderId="13" xfId="0" applyFont="1" applyFill="1" applyBorder="1" applyAlignment="1">
      <alignment horizontal="center" vertical="center"/>
    </xf>
    <xf numFmtId="164" fontId="15" fillId="5" borderId="25" xfId="0" applyNumberFormat="1" applyFont="1" applyFill="1" applyBorder="1" applyAlignment="1">
      <alignment horizontal="left" vertical="center"/>
    </xf>
    <xf numFmtId="164" fontId="19" fillId="5" borderId="17" xfId="0" applyNumberFormat="1" applyFont="1" applyFill="1" applyBorder="1" applyAlignment="1">
      <alignment horizontal="left" vertical="center"/>
    </xf>
    <xf numFmtId="164" fontId="18" fillId="5" borderId="24" xfId="0" applyNumberFormat="1" applyFont="1" applyFill="1" applyBorder="1" applyAlignment="1">
      <alignment horizontal="left" vertical="center"/>
    </xf>
    <xf numFmtId="0" fontId="15" fillId="5" borderId="5" xfId="0" applyFont="1" applyFill="1" applyBorder="1" applyAlignment="1">
      <alignment vertical="top" wrapText="1"/>
    </xf>
    <xf numFmtId="0" fontId="14" fillId="0" borderId="5" xfId="0" applyFont="1" applyBorder="1" applyAlignment="1">
      <alignment horizontal="left" vertical="center"/>
    </xf>
    <xf numFmtId="14" fontId="14" fillId="0" borderId="5" xfId="0" applyNumberFormat="1" applyFont="1" applyBorder="1" applyAlignment="1">
      <alignment horizontal="left" vertical="center"/>
    </xf>
    <xf numFmtId="0" fontId="29" fillId="0" borderId="5" xfId="0" applyFont="1" applyBorder="1" applyAlignment="1">
      <alignment horizontal="left" vertical="center" wrapText="1"/>
    </xf>
    <xf numFmtId="0" fontId="28" fillId="0" borderId="5" xfId="0" applyFont="1" applyBorder="1" applyAlignment="1">
      <alignment horizontal="left" vertical="center"/>
    </xf>
    <xf numFmtId="0" fontId="25" fillId="0" borderId="5" xfId="0" applyFont="1" applyBorder="1" applyAlignment="1">
      <alignment horizontal="left" vertical="center"/>
    </xf>
    <xf numFmtId="0" fontId="29" fillId="0" borderId="13" xfId="0" applyFont="1" applyBorder="1" applyAlignment="1">
      <alignment horizontal="left" vertical="center"/>
    </xf>
    <xf numFmtId="0" fontId="14" fillId="14" borderId="20" xfId="0" applyFont="1" applyFill="1" applyBorder="1" applyAlignment="1">
      <alignment horizontal="center" vertical="center"/>
    </xf>
    <xf numFmtId="14" fontId="14" fillId="14" borderId="5" xfId="0" applyNumberFormat="1" applyFont="1" applyFill="1" applyBorder="1" applyAlignment="1">
      <alignment horizontal="center" vertical="center" wrapText="1"/>
    </xf>
    <xf numFmtId="0" fontId="21" fillId="14" borderId="5" xfId="0" applyFont="1" applyFill="1" applyBorder="1" applyAlignment="1">
      <alignment horizontal="center" vertical="center" wrapText="1"/>
    </xf>
    <xf numFmtId="0" fontId="14" fillId="14" borderId="5" xfId="0" applyFont="1" applyFill="1" applyBorder="1" applyAlignment="1">
      <alignment horizontal="center" vertical="center" wrapText="1"/>
    </xf>
    <xf numFmtId="0" fontId="25" fillId="14" borderId="1" xfId="0" applyFont="1" applyFill="1" applyBorder="1" applyAlignment="1">
      <alignment horizontal="center" vertical="center" wrapText="1"/>
    </xf>
    <xf numFmtId="0" fontId="14" fillId="14" borderId="1" xfId="0" applyFont="1" applyFill="1" applyBorder="1" applyAlignment="1">
      <alignment horizontal="center" vertical="center" wrapText="1"/>
    </xf>
    <xf numFmtId="164" fontId="14" fillId="14" borderId="1" xfId="0" applyNumberFormat="1" applyFont="1" applyFill="1" applyBorder="1" applyAlignment="1">
      <alignment horizontal="center" vertical="center" wrapText="1"/>
    </xf>
    <xf numFmtId="0" fontId="15" fillId="14" borderId="0" xfId="0" applyFont="1" applyFill="1" applyAlignment="1">
      <alignment horizontal="left" vertical="center"/>
    </xf>
    <xf numFmtId="0" fontId="15" fillId="14" borderId="0" xfId="0" applyFont="1" applyFill="1" applyAlignment="1">
      <alignment horizontal="right" vertical="center"/>
    </xf>
    <xf numFmtId="3" fontId="14" fillId="14" borderId="11" xfId="0" applyNumberFormat="1" applyFont="1" applyFill="1" applyBorder="1" applyAlignment="1">
      <alignment horizontal="right" vertical="center" wrapText="1"/>
    </xf>
    <xf numFmtId="0" fontId="15" fillId="14" borderId="5" xfId="0" applyFont="1" applyFill="1" applyBorder="1" applyAlignment="1">
      <alignment horizontal="center" vertical="center"/>
    </xf>
    <xf numFmtId="169" fontId="15" fillId="14" borderId="0" xfId="0" applyNumberFormat="1" applyFont="1" applyFill="1" applyAlignment="1">
      <alignment horizontal="right" vertical="center"/>
    </xf>
    <xf numFmtId="14" fontId="15" fillId="14" borderId="0" xfId="0" applyNumberFormat="1" applyFont="1" applyFill="1" applyAlignment="1">
      <alignment horizontal="left" vertical="center"/>
    </xf>
    <xf numFmtId="14" fontId="15" fillId="14" borderId="5" xfId="0" applyNumberFormat="1" applyFont="1" applyFill="1" applyBorder="1" applyAlignment="1">
      <alignment horizontal="left" vertical="center"/>
    </xf>
    <xf numFmtId="0" fontId="15" fillId="14" borderId="13" xfId="0" applyFont="1" applyFill="1" applyBorder="1" applyAlignment="1">
      <alignment horizontal="left" vertical="center"/>
    </xf>
    <xf numFmtId="3" fontId="14" fillId="14" borderId="5" xfId="0" applyNumberFormat="1" applyFont="1" applyFill="1" applyBorder="1" applyAlignment="1">
      <alignment horizontal="center" vertical="center" wrapText="1"/>
    </xf>
    <xf numFmtId="3" fontId="14" fillId="14" borderId="1" xfId="0" applyNumberFormat="1" applyFont="1" applyFill="1" applyBorder="1" applyAlignment="1">
      <alignment horizontal="right" vertical="center" wrapText="1"/>
    </xf>
    <xf numFmtId="3" fontId="14" fillId="14" borderId="6" xfId="0" applyNumberFormat="1" applyFont="1" applyFill="1" applyBorder="1" applyAlignment="1">
      <alignment horizontal="center" vertical="center" wrapText="1"/>
    </xf>
    <xf numFmtId="1" fontId="14" fillId="14" borderId="1" xfId="0" applyNumberFormat="1" applyFont="1" applyFill="1" applyBorder="1" applyAlignment="1">
      <alignment horizontal="right" vertical="center" wrapText="1"/>
    </xf>
    <xf numFmtId="165" fontId="14" fillId="14" borderId="1" xfId="0" applyNumberFormat="1" applyFont="1" applyFill="1" applyBorder="1" applyAlignment="1">
      <alignment horizontal="right" vertical="center" wrapText="1"/>
    </xf>
    <xf numFmtId="165" fontId="14" fillId="14" borderId="1" xfId="0" applyNumberFormat="1" applyFont="1" applyFill="1" applyBorder="1" applyAlignment="1">
      <alignment horizontal="center" vertical="center" wrapText="1"/>
    </xf>
    <xf numFmtId="169" fontId="14" fillId="14" borderId="1" xfId="0" applyNumberFormat="1" applyFont="1" applyFill="1" applyBorder="1" applyAlignment="1">
      <alignment horizontal="center" vertical="center" wrapText="1"/>
    </xf>
    <xf numFmtId="0" fontId="14" fillId="14" borderId="1" xfId="0" applyFont="1" applyFill="1" applyBorder="1" applyAlignment="1">
      <alignment horizontal="left" vertical="center" wrapText="1"/>
    </xf>
    <xf numFmtId="14" fontId="14" fillId="14" borderId="1" xfId="0" applyNumberFormat="1" applyFont="1" applyFill="1" applyBorder="1" applyAlignment="1">
      <alignment horizontal="center" vertical="center" wrapText="1"/>
    </xf>
    <xf numFmtId="14" fontId="14" fillId="14" borderId="13" xfId="0" applyNumberFormat="1" applyFont="1" applyFill="1" applyBorder="1" applyAlignment="1">
      <alignment horizontal="center" vertical="center" wrapText="1"/>
    </xf>
    <xf numFmtId="3" fontId="14" fillId="7" borderId="5" xfId="0" applyNumberFormat="1" applyFont="1" applyFill="1" applyBorder="1" applyAlignment="1">
      <alignment horizontal="right" vertical="center"/>
    </xf>
    <xf numFmtId="164" fontId="18" fillId="5" borderId="2" xfId="0" applyNumberFormat="1" applyFont="1" applyFill="1" applyBorder="1" applyAlignment="1">
      <alignment horizontal="right" vertical="center"/>
    </xf>
    <xf numFmtId="164" fontId="16" fillId="5" borderId="2" xfId="0" applyNumberFormat="1" applyFont="1" applyFill="1" applyBorder="1" applyAlignment="1">
      <alignment horizontal="right" vertical="center"/>
    </xf>
    <xf numFmtId="0" fontId="18" fillId="5" borderId="5" xfId="0" applyFont="1" applyFill="1" applyBorder="1" applyAlignment="1">
      <alignment horizontal="right" vertical="center"/>
    </xf>
    <xf numFmtId="14" fontId="14" fillId="14" borderId="20" xfId="0" applyNumberFormat="1" applyFont="1" applyFill="1" applyBorder="1" applyAlignment="1">
      <alignment horizontal="center" vertical="center"/>
    </xf>
    <xf numFmtId="2" fontId="15" fillId="5" borderId="7" xfId="0" applyNumberFormat="1" applyFont="1" applyFill="1" applyBorder="1" applyAlignment="1">
      <alignment horizontal="left" vertical="center"/>
    </xf>
    <xf numFmtId="0" fontId="21" fillId="5" borderId="22" xfId="0" applyFont="1" applyFill="1" applyBorder="1" applyAlignment="1">
      <alignment horizontal="center" vertical="center"/>
      <extLst>
        <ext xmlns:xfpb="http://schemas.microsoft.com/office/spreadsheetml/2022/featurepropertybag" uri="{C7286773-470A-42A8-94C5-96B5CB345126}">
          <xfpb:xfComplement i="0"/>
        </ext>
      </extLst>
    </xf>
    <xf numFmtId="2" fontId="23" fillId="5" borderId="7" xfId="0" applyNumberFormat="1" applyFont="1" applyFill="1" applyBorder="1" applyAlignment="1">
      <alignment horizontal="left" vertical="center"/>
    </xf>
    <xf numFmtId="3" fontId="14" fillId="5" borderId="5" xfId="0" applyNumberFormat="1" applyFont="1" applyFill="1" applyBorder="1" applyAlignment="1">
      <alignment horizontal="center" vertical="center"/>
    </xf>
    <xf numFmtId="164" fontId="14" fillId="5" borderId="2" xfId="0" applyNumberFormat="1" applyFont="1" applyFill="1" applyBorder="1" applyAlignment="1">
      <alignment horizontal="left" vertical="center"/>
    </xf>
    <xf numFmtId="17" fontId="18" fillId="5" borderId="2" xfId="0" applyNumberFormat="1" applyFont="1" applyFill="1" applyBorder="1" applyAlignment="1">
      <alignment horizontal="left" vertical="center"/>
    </xf>
    <xf numFmtId="2" fontId="15" fillId="5" borderId="19" xfId="0" applyNumberFormat="1" applyFont="1" applyFill="1" applyBorder="1" applyAlignment="1">
      <alignment horizontal="left" vertical="center"/>
    </xf>
    <xf numFmtId="2" fontId="15" fillId="5" borderId="5" xfId="0" applyNumberFormat="1" applyFont="1" applyFill="1" applyBorder="1" applyAlignment="1">
      <alignment horizontal="left" vertical="center"/>
    </xf>
    <xf numFmtId="17" fontId="18" fillId="5" borderId="7" xfId="0" applyNumberFormat="1" applyFont="1" applyFill="1" applyBorder="1" applyAlignment="1">
      <alignment horizontal="left" vertical="center"/>
    </xf>
    <xf numFmtId="0" fontId="18" fillId="5" borderId="12" xfId="0" applyFont="1" applyFill="1" applyBorder="1" applyAlignment="1">
      <alignment horizontal="left" vertical="center"/>
    </xf>
    <xf numFmtId="2" fontId="15" fillId="5" borderId="5" xfId="0" applyNumberFormat="1" applyFont="1" applyFill="1" applyBorder="1" applyAlignment="1">
      <alignment horizontal="left" vertical="center" wrapText="1"/>
    </xf>
    <xf numFmtId="2" fontId="15" fillId="5" borderId="19" xfId="0" applyNumberFormat="1" applyFont="1" applyFill="1" applyBorder="1" applyAlignment="1">
      <alignment horizontal="left" vertical="center" wrapText="1"/>
    </xf>
    <xf numFmtId="0" fontId="18" fillId="5" borderId="25" xfId="0" applyFont="1" applyFill="1" applyBorder="1" applyAlignment="1">
      <alignment horizontal="left" vertical="center"/>
    </xf>
    <xf numFmtId="17" fontId="18" fillId="5" borderId="7" xfId="0" applyNumberFormat="1" applyFont="1" applyFill="1" applyBorder="1" applyAlignment="1">
      <alignment horizontal="left" vertical="center" wrapText="1"/>
    </xf>
    <xf numFmtId="17" fontId="18" fillId="5" borderId="19" xfId="0" applyNumberFormat="1" applyFont="1" applyFill="1" applyBorder="1" applyAlignment="1">
      <alignment horizontal="left" vertical="center"/>
    </xf>
    <xf numFmtId="2" fontId="15" fillId="5" borderId="24" xfId="0" applyNumberFormat="1" applyFont="1" applyFill="1" applyBorder="1" applyAlignment="1">
      <alignment horizontal="left" vertical="center"/>
    </xf>
    <xf numFmtId="17" fontId="15" fillId="5" borderId="20" xfId="0" applyNumberFormat="1" applyFont="1" applyFill="1" applyBorder="1" applyAlignment="1">
      <alignment horizontal="left" vertical="center"/>
    </xf>
    <xf numFmtId="2" fontId="15" fillId="5" borderId="16" xfId="0" applyNumberFormat="1" applyFont="1" applyFill="1" applyBorder="1" applyAlignment="1">
      <alignment horizontal="left" vertical="center"/>
    </xf>
    <xf numFmtId="2" fontId="15" fillId="5" borderId="20" xfId="0" applyNumberFormat="1" applyFont="1" applyFill="1" applyBorder="1" applyAlignment="1">
      <alignment horizontal="left" vertical="center"/>
    </xf>
    <xf numFmtId="2" fontId="23" fillId="5" borderId="5" xfId="0" applyNumberFormat="1" applyFont="1" applyFill="1" applyBorder="1" applyAlignment="1">
      <alignment horizontal="left" vertical="center"/>
    </xf>
    <xf numFmtId="0" fontId="26" fillId="5" borderId="0" xfId="0" applyFont="1" applyFill="1"/>
    <xf numFmtId="17" fontId="15" fillId="5" borderId="5" xfId="0" applyNumberFormat="1" applyFont="1" applyFill="1" applyBorder="1" applyAlignment="1">
      <alignment horizontal="left" vertical="center" wrapText="1"/>
    </xf>
    <xf numFmtId="17" fontId="15" fillId="5" borderId="16" xfId="0" applyNumberFormat="1" applyFont="1" applyFill="1" applyBorder="1" applyAlignment="1">
      <alignment horizontal="left" vertical="center"/>
    </xf>
    <xf numFmtId="0" fontId="18" fillId="5" borderId="0" xfId="0" applyFont="1" applyFill="1" applyAlignment="1">
      <alignment horizontal="left" vertical="center"/>
    </xf>
    <xf numFmtId="0" fontId="27" fillId="5" borderId="5" xfId="0" applyFont="1" applyFill="1" applyBorder="1"/>
    <xf numFmtId="17" fontId="15" fillId="5" borderId="28" xfId="0" applyNumberFormat="1" applyFont="1" applyFill="1" applyBorder="1" applyAlignment="1">
      <alignment horizontal="left" vertical="center"/>
    </xf>
    <xf numFmtId="17" fontId="23" fillId="5" borderId="5" xfId="0" applyNumberFormat="1" applyFont="1" applyFill="1" applyBorder="1" applyAlignment="1">
      <alignment horizontal="left" vertical="center"/>
    </xf>
    <xf numFmtId="2" fontId="15" fillId="5" borderId="16" xfId="0" applyNumberFormat="1" applyFont="1" applyFill="1" applyBorder="1" applyAlignment="1">
      <alignment horizontal="left" vertical="center" wrapText="1"/>
    </xf>
    <xf numFmtId="2" fontId="23" fillId="5" borderId="5" xfId="0" applyNumberFormat="1" applyFont="1" applyFill="1" applyBorder="1" applyAlignment="1">
      <alignment horizontal="left" vertical="center" wrapText="1"/>
    </xf>
    <xf numFmtId="0" fontId="15" fillId="5" borderId="16" xfId="0" applyFont="1" applyFill="1" applyBorder="1" applyAlignment="1">
      <alignment horizontal="left" vertical="center" wrapText="1"/>
    </xf>
    <xf numFmtId="2" fontId="15" fillId="5" borderId="13" xfId="0" applyNumberFormat="1" applyFont="1" applyFill="1" applyBorder="1" applyAlignment="1">
      <alignment horizontal="left" vertical="center" wrapText="1"/>
    </xf>
    <xf numFmtId="0" fontId="15" fillId="5" borderId="24" xfId="0" applyFont="1" applyFill="1" applyBorder="1" applyAlignment="1">
      <alignment horizontal="left" vertical="center" wrapText="1"/>
    </xf>
    <xf numFmtId="2" fontId="16" fillId="5" borderId="5" xfId="0" applyNumberFormat="1" applyFont="1" applyFill="1" applyBorder="1" applyAlignment="1">
      <alignment horizontal="left" vertical="center" wrapText="1"/>
    </xf>
    <xf numFmtId="2" fontId="15" fillId="5" borderId="20" xfId="0" applyNumberFormat="1" applyFont="1" applyFill="1" applyBorder="1" applyAlignment="1">
      <alignment horizontal="left" vertical="center" wrapText="1"/>
    </xf>
    <xf numFmtId="2" fontId="16" fillId="5" borderId="5" xfId="0" applyNumberFormat="1" applyFont="1" applyFill="1" applyBorder="1" applyAlignment="1">
      <alignment horizontal="left" vertical="center"/>
    </xf>
    <xf numFmtId="16" fontId="15" fillId="5" borderId="5" xfId="0" applyNumberFormat="1" applyFont="1" applyFill="1" applyBorder="1" applyAlignment="1">
      <alignment horizontal="left" vertical="center"/>
    </xf>
    <xf numFmtId="2" fontId="15" fillId="5" borderId="0" xfId="0" applyNumberFormat="1" applyFont="1" applyFill="1" applyAlignment="1">
      <alignment horizontal="left" vertical="center"/>
    </xf>
    <xf numFmtId="0" fontId="33" fillId="0" borderId="5" xfId="0" applyFont="1" applyBorder="1" applyAlignment="1">
      <alignment horizontal="left" vertical="center"/>
    </xf>
    <xf numFmtId="14" fontId="34" fillId="0" borderId="5" xfId="0" applyNumberFormat="1" applyFont="1" applyBorder="1" applyAlignment="1">
      <alignment horizontal="left" vertical="center" wrapText="1"/>
    </xf>
    <xf numFmtId="0" fontId="34" fillId="0" borderId="5" xfId="0" applyFont="1" applyBorder="1" applyAlignment="1">
      <alignment horizontal="left" vertical="center"/>
    </xf>
    <xf numFmtId="14" fontId="34" fillId="0" borderId="5" xfId="0" applyNumberFormat="1" applyFont="1" applyBorder="1" applyAlignment="1">
      <alignment horizontal="left" vertical="center"/>
    </xf>
    <xf numFmtId="14" fontId="34" fillId="0" borderId="5" xfId="0" applyNumberFormat="1" applyFont="1" applyBorder="1" applyAlignment="1">
      <alignment horizontal="left" vertical="top" wrapText="1"/>
    </xf>
    <xf numFmtId="14" fontId="34" fillId="0" borderId="13" xfId="0" applyNumberFormat="1" applyFont="1" applyBorder="1" applyAlignment="1">
      <alignment horizontal="left" vertical="center"/>
    </xf>
    <xf numFmtId="0" fontId="34" fillId="0" borderId="13" xfId="0" applyFont="1" applyBorder="1" applyAlignment="1">
      <alignment horizontal="left" vertical="center"/>
    </xf>
    <xf numFmtId="0" fontId="35" fillId="0" borderId="5" xfId="0" applyFont="1" applyBorder="1" applyAlignment="1">
      <alignment horizontal="left" vertical="center"/>
    </xf>
    <xf numFmtId="43" fontId="15" fillId="3" borderId="0" xfId="0" applyNumberFormat="1" applyFont="1" applyFill="1" applyAlignment="1">
      <alignment horizontal="right" vertical="center"/>
    </xf>
    <xf numFmtId="0" fontId="36" fillId="0" borderId="5" xfId="0" applyFont="1" applyBorder="1" applyAlignment="1">
      <alignment horizontal="left" vertical="center"/>
    </xf>
    <xf numFmtId="0" fontId="16" fillId="5" borderId="5" xfId="0" applyFont="1" applyFill="1" applyBorder="1" applyAlignment="1">
      <alignment horizontal="left" vertical="top"/>
    </xf>
    <xf numFmtId="0" fontId="15" fillId="3" borderId="0" xfId="0" applyFont="1" applyFill="1" applyAlignment="1">
      <alignment horizontal="left" vertical="top"/>
    </xf>
    <xf numFmtId="0" fontId="2" fillId="0" borderId="5" xfId="3" applyBorder="1"/>
    <xf numFmtId="0" fontId="2" fillId="0" borderId="5" xfId="3" applyBorder="1" applyAlignment="1">
      <alignment vertical="top" wrapText="1"/>
    </xf>
    <xf numFmtId="0" fontId="2" fillId="0" borderId="5" xfId="3" applyBorder="1" applyAlignment="1">
      <alignment horizontal="left" vertical="center"/>
    </xf>
    <xf numFmtId="0" fontId="15" fillId="7" borderId="5" xfId="0" applyFont="1" applyFill="1" applyBorder="1" applyAlignment="1">
      <alignment horizontal="left" vertical="top"/>
    </xf>
    <xf numFmtId="0" fontId="38" fillId="16" borderId="5" xfId="0" applyFont="1" applyFill="1" applyBorder="1" applyAlignment="1">
      <alignment wrapText="1"/>
    </xf>
    <xf numFmtId="0" fontId="38" fillId="7" borderId="5" xfId="0" applyFont="1" applyFill="1" applyBorder="1" applyAlignment="1">
      <alignment wrapText="1"/>
    </xf>
    <xf numFmtId="0" fontId="37" fillId="0" borderId="20" xfId="0" applyFont="1" applyBorder="1" applyAlignment="1">
      <alignment wrapText="1"/>
    </xf>
    <xf numFmtId="0" fontId="37" fillId="0" borderId="5" xfId="0" applyFont="1" applyBorder="1" applyAlignment="1">
      <alignment wrapText="1"/>
    </xf>
    <xf numFmtId="14" fontId="37" fillId="0" borderId="20" xfId="0" applyNumberFormat="1" applyFont="1" applyBorder="1" applyAlignment="1">
      <alignment wrapText="1"/>
    </xf>
    <xf numFmtId="3" fontId="37" fillId="0" borderId="20" xfId="0" applyNumberFormat="1" applyFont="1" applyBorder="1" applyAlignment="1">
      <alignment wrapText="1"/>
    </xf>
    <xf numFmtId="0" fontId="37" fillId="17" borderId="24" xfId="0" applyFont="1" applyFill="1" applyBorder="1" applyAlignment="1">
      <alignment wrapText="1"/>
    </xf>
    <xf numFmtId="0" fontId="37" fillId="17" borderId="32" xfId="0" applyFont="1" applyFill="1" applyBorder="1" applyAlignment="1">
      <alignment wrapText="1"/>
    </xf>
    <xf numFmtId="14" fontId="37" fillId="17" borderId="32" xfId="0" applyNumberFormat="1" applyFont="1" applyFill="1" applyBorder="1" applyAlignment="1">
      <alignment wrapText="1"/>
    </xf>
    <xf numFmtId="3" fontId="37" fillId="17" borderId="32" xfId="0" applyNumberFormat="1" applyFont="1" applyFill="1" applyBorder="1" applyAlignment="1">
      <alignment wrapText="1"/>
    </xf>
    <xf numFmtId="0" fontId="39" fillId="0" borderId="5" xfId="0" applyFont="1" applyBorder="1" applyAlignment="1">
      <alignment wrapText="1"/>
    </xf>
    <xf numFmtId="0" fontId="39" fillId="0" borderId="20" xfId="0" applyFont="1" applyBorder="1" applyAlignment="1">
      <alignment wrapText="1"/>
    </xf>
    <xf numFmtId="0" fontId="37" fillId="0" borderId="24" xfId="0" applyFont="1" applyBorder="1" applyAlignment="1">
      <alignment wrapText="1"/>
    </xf>
    <xf numFmtId="0" fontId="37" fillId="0" borderId="32" xfId="0" applyFont="1" applyBorder="1" applyAlignment="1">
      <alignment wrapText="1"/>
    </xf>
    <xf numFmtId="14" fontId="37" fillId="0" borderId="32" xfId="0" applyNumberFormat="1" applyFont="1" applyBorder="1" applyAlignment="1">
      <alignment wrapText="1"/>
    </xf>
    <xf numFmtId="3" fontId="37" fillId="0" borderId="32" xfId="0" applyNumberFormat="1" applyFont="1" applyBorder="1" applyAlignment="1">
      <alignment wrapText="1"/>
    </xf>
    <xf numFmtId="0" fontId="37" fillId="18" borderId="24" xfId="0" applyFont="1" applyFill="1" applyBorder="1" applyAlignment="1">
      <alignment wrapText="1"/>
    </xf>
    <xf numFmtId="0" fontId="37" fillId="18" borderId="32" xfId="0" applyFont="1" applyFill="1" applyBorder="1" applyAlignment="1">
      <alignment wrapText="1"/>
    </xf>
    <xf numFmtId="14" fontId="37" fillId="18" borderId="32" xfId="0" applyNumberFormat="1" applyFont="1" applyFill="1" applyBorder="1" applyAlignment="1">
      <alignment wrapText="1"/>
    </xf>
    <xf numFmtId="3" fontId="37" fillId="18" borderId="32" xfId="0" applyNumberFormat="1" applyFont="1" applyFill="1" applyBorder="1" applyAlignment="1">
      <alignment wrapText="1"/>
    </xf>
    <xf numFmtId="0" fontId="37" fillId="10" borderId="24" xfId="0" applyFont="1" applyFill="1" applyBorder="1" applyAlignment="1">
      <alignment wrapText="1"/>
    </xf>
    <xf numFmtId="14" fontId="37" fillId="10" borderId="32" xfId="0" applyNumberFormat="1" applyFont="1" applyFill="1" applyBorder="1" applyAlignment="1">
      <alignment wrapText="1"/>
    </xf>
    <xf numFmtId="0" fontId="37" fillId="10" borderId="32" xfId="0" applyFont="1" applyFill="1" applyBorder="1" applyAlignment="1">
      <alignment wrapText="1"/>
    </xf>
    <xf numFmtId="3" fontId="37" fillId="10" borderId="32" xfId="0" applyNumberFormat="1" applyFont="1" applyFill="1" applyBorder="1" applyAlignment="1">
      <alignment wrapText="1"/>
    </xf>
    <xf numFmtId="0" fontId="0" fillId="10" borderId="0" xfId="0" applyFill="1"/>
    <xf numFmtId="172" fontId="0" fillId="0" borderId="0" xfId="0" applyNumberFormat="1"/>
    <xf numFmtId="3" fontId="40" fillId="0" borderId="0" xfId="0" applyNumberFormat="1" applyFont="1"/>
    <xf numFmtId="0" fontId="38" fillId="0" borderId="5" xfId="0" applyFont="1" applyBorder="1" applyAlignment="1">
      <alignment wrapText="1"/>
    </xf>
    <xf numFmtId="172" fontId="39" fillId="0" borderId="20" xfId="0" applyNumberFormat="1" applyFont="1" applyBorder="1" applyAlignment="1">
      <alignment wrapText="1"/>
    </xf>
    <xf numFmtId="172" fontId="37" fillId="17" borderId="32" xfId="0" applyNumberFormat="1" applyFont="1" applyFill="1" applyBorder="1" applyAlignment="1">
      <alignment wrapText="1"/>
    </xf>
    <xf numFmtId="172" fontId="37" fillId="13" borderId="32" xfId="0" applyNumberFormat="1" applyFont="1" applyFill="1" applyBorder="1" applyAlignment="1">
      <alignment wrapText="1"/>
    </xf>
    <xf numFmtId="172" fontId="40" fillId="0" borderId="0" xfId="0" applyNumberFormat="1" applyFont="1"/>
    <xf numFmtId="0" fontId="0" fillId="15" borderId="0" xfId="0" applyFill="1"/>
    <xf numFmtId="43" fontId="0" fillId="15" borderId="0" xfId="0" applyNumberFormat="1" applyFill="1"/>
    <xf numFmtId="0" fontId="16" fillId="5" borderId="5" xfId="0" applyFont="1" applyFill="1" applyBorder="1" applyAlignment="1">
      <alignment horizontal="left"/>
    </xf>
    <xf numFmtId="171" fontId="2" fillId="5" borderId="5" xfId="3" applyNumberFormat="1" applyFill="1" applyBorder="1" applyAlignment="1">
      <alignment horizontal="right" vertical="center"/>
    </xf>
    <xf numFmtId="0" fontId="15" fillId="5" borderId="24" xfId="0" applyFont="1" applyFill="1" applyBorder="1" applyAlignment="1">
      <alignment horizontal="left" vertical="top"/>
    </xf>
    <xf numFmtId="0" fontId="2" fillId="5" borderId="24" xfId="3" applyFill="1" applyBorder="1" applyAlignment="1">
      <alignment horizontal="left" vertical="center"/>
    </xf>
    <xf numFmtId="0" fontId="15" fillId="5" borderId="5" xfId="0" applyFont="1" applyFill="1" applyBorder="1" applyAlignment="1">
      <alignment vertical="top"/>
    </xf>
    <xf numFmtId="14" fontId="32" fillId="5" borderId="5" xfId="0" applyNumberFormat="1" applyFont="1" applyFill="1" applyBorder="1"/>
    <xf numFmtId="14" fontId="15" fillId="5" borderId="29" xfId="0" applyNumberFormat="1" applyFont="1" applyFill="1" applyBorder="1" applyAlignment="1">
      <alignment horizontal="left" vertical="center"/>
    </xf>
    <xf numFmtId="165" fontId="15" fillId="0" borderId="5" xfId="1" applyNumberFormat="1" applyFont="1" applyFill="1" applyBorder="1" applyAlignment="1">
      <alignment horizontal="left" vertical="center"/>
    </xf>
    <xf numFmtId="165" fontId="15" fillId="5" borderId="5" xfId="0" applyNumberFormat="1" applyFont="1" applyFill="1" applyBorder="1" applyAlignment="1">
      <alignment horizontal="left" vertical="center"/>
    </xf>
    <xf numFmtId="169" fontId="15" fillId="5" borderId="5" xfId="0" applyNumberFormat="1" applyFont="1" applyFill="1" applyBorder="1" applyAlignment="1">
      <alignment horizontal="left" vertical="center"/>
    </xf>
    <xf numFmtId="165" fontId="18" fillId="5" borderId="5" xfId="0" applyNumberFormat="1" applyFont="1" applyFill="1" applyBorder="1" applyAlignment="1">
      <alignment horizontal="left" vertical="center"/>
    </xf>
    <xf numFmtId="165" fontId="18" fillId="0" borderId="5" xfId="1" applyNumberFormat="1" applyFont="1" applyBorder="1" applyAlignment="1">
      <alignment horizontal="left" vertical="center"/>
    </xf>
    <xf numFmtId="165" fontId="15" fillId="0" borderId="5" xfId="1" applyNumberFormat="1" applyFont="1" applyBorder="1" applyAlignment="1">
      <alignment horizontal="left" vertical="center"/>
    </xf>
    <xf numFmtId="0" fontId="32" fillId="8" borderId="5" xfId="0" applyFont="1" applyFill="1" applyBorder="1" applyAlignment="1">
      <alignment horizontal="left"/>
    </xf>
    <xf numFmtId="169" fontId="15" fillId="7" borderId="5" xfId="0" applyNumberFormat="1" applyFont="1" applyFill="1" applyBorder="1" applyAlignment="1">
      <alignment horizontal="left" vertical="center"/>
    </xf>
    <xf numFmtId="169" fontId="15" fillId="0" borderId="5" xfId="1" applyNumberFormat="1" applyFont="1" applyFill="1" applyBorder="1" applyAlignment="1">
      <alignment horizontal="left" vertical="center"/>
    </xf>
    <xf numFmtId="0" fontId="16" fillId="5" borderId="22" xfId="0" applyFont="1" applyFill="1" applyBorder="1" applyAlignment="1">
      <alignment horizontal="left"/>
    </xf>
    <xf numFmtId="165" fontId="15" fillId="5" borderId="22" xfId="0" applyNumberFormat="1" applyFont="1" applyFill="1" applyBorder="1" applyAlignment="1">
      <alignment horizontal="left" vertical="center"/>
    </xf>
    <xf numFmtId="169" fontId="15" fillId="5" borderId="22" xfId="0" applyNumberFormat="1" applyFont="1" applyFill="1" applyBorder="1" applyAlignment="1">
      <alignment horizontal="left" vertical="center"/>
    </xf>
    <xf numFmtId="165" fontId="14" fillId="3" borderId="0" xfId="0" applyNumberFormat="1" applyFont="1" applyFill="1" applyAlignment="1">
      <alignment horizontal="left" vertical="center"/>
    </xf>
    <xf numFmtId="169" fontId="15" fillId="3" borderId="0" xfId="0" applyNumberFormat="1" applyFont="1" applyFill="1" applyAlignment="1">
      <alignment horizontal="left" vertical="center"/>
    </xf>
    <xf numFmtId="43" fontId="15" fillId="5" borderId="0" xfId="0" applyNumberFormat="1" applyFont="1" applyFill="1" applyAlignment="1">
      <alignment horizontal="left" vertical="center"/>
    </xf>
    <xf numFmtId="172" fontId="15" fillId="5" borderId="0" xfId="0" applyNumberFormat="1" applyFont="1" applyFill="1" applyAlignment="1">
      <alignment horizontal="left" vertical="center"/>
    </xf>
    <xf numFmtId="0" fontId="25" fillId="14" borderId="5" xfId="0" applyFont="1" applyFill="1" applyBorder="1" applyAlignment="1">
      <alignment horizontal="center" vertical="center" wrapText="1"/>
    </xf>
    <xf numFmtId="164" fontId="15" fillId="5" borderId="33" xfId="0" applyNumberFormat="1" applyFont="1" applyFill="1" applyBorder="1" applyAlignment="1">
      <alignment horizontal="left" vertical="center"/>
    </xf>
    <xf numFmtId="17" fontId="15" fillId="0" borderId="33" xfId="0" applyNumberFormat="1" applyFont="1" applyBorder="1" applyAlignment="1">
      <alignment horizontal="left" vertical="center"/>
    </xf>
    <xf numFmtId="0" fontId="15" fillId="5" borderId="33" xfId="0" applyFont="1" applyFill="1" applyBorder="1" applyAlignment="1">
      <alignment horizontal="left" vertical="center"/>
    </xf>
    <xf numFmtId="165" fontId="15" fillId="0" borderId="33" xfId="1" applyNumberFormat="1" applyFont="1" applyFill="1" applyBorder="1" applyAlignment="1">
      <alignment horizontal="right" vertical="center"/>
    </xf>
    <xf numFmtId="17" fontId="15" fillId="5" borderId="33" xfId="0" applyNumberFormat="1" applyFont="1" applyFill="1" applyBorder="1" applyAlignment="1">
      <alignment horizontal="left" vertical="center"/>
    </xf>
    <xf numFmtId="0" fontId="15" fillId="3" borderId="33" xfId="0" applyFont="1" applyFill="1" applyBorder="1" applyAlignment="1">
      <alignment horizontal="left" vertical="center"/>
    </xf>
    <xf numFmtId="0" fontId="15" fillId="0" borderId="33" xfId="0" applyFont="1" applyBorder="1" applyAlignment="1">
      <alignment horizontal="right" vertical="center"/>
    </xf>
    <xf numFmtId="0" fontId="15" fillId="7" borderId="33" xfId="0" applyFont="1" applyFill="1" applyBorder="1" applyAlignment="1">
      <alignment horizontal="left" vertical="center"/>
    </xf>
    <xf numFmtId="164" fontId="15" fillId="7" borderId="33" xfId="0" applyNumberFormat="1" applyFont="1" applyFill="1" applyBorder="1" applyAlignment="1">
      <alignment horizontal="left" vertical="center"/>
    </xf>
    <xf numFmtId="164" fontId="15" fillId="0" borderId="33" xfId="0" applyNumberFormat="1" applyFont="1" applyBorder="1" applyAlignment="1">
      <alignment horizontal="left" vertical="center"/>
    </xf>
    <xf numFmtId="0" fontId="15" fillId="0" borderId="33" xfId="0" applyFont="1" applyBorder="1" applyAlignment="1">
      <alignment horizontal="left" vertical="center"/>
    </xf>
    <xf numFmtId="169" fontId="15" fillId="0" borderId="33" xfId="1" applyNumberFormat="1" applyFont="1" applyFill="1" applyBorder="1" applyAlignment="1">
      <alignment horizontal="right" vertical="center"/>
    </xf>
    <xf numFmtId="165" fontId="15" fillId="0" borderId="33" xfId="1" applyNumberFormat="1" applyFont="1" applyBorder="1" applyAlignment="1">
      <alignment horizontal="right" vertical="center"/>
    </xf>
    <xf numFmtId="169" fontId="15" fillId="5" borderId="33" xfId="1" applyNumberFormat="1" applyFont="1" applyFill="1" applyBorder="1" applyAlignment="1">
      <alignment horizontal="right" vertical="center"/>
    </xf>
    <xf numFmtId="164" fontId="15" fillId="5" borderId="34" xfId="0" applyNumberFormat="1" applyFont="1" applyFill="1" applyBorder="1" applyAlignment="1">
      <alignment horizontal="left" vertical="center"/>
    </xf>
    <xf numFmtId="164" fontId="15" fillId="5" borderId="35" xfId="0" applyNumberFormat="1" applyFont="1" applyFill="1" applyBorder="1" applyAlignment="1">
      <alignment horizontal="left" vertical="center"/>
    </xf>
    <xf numFmtId="164" fontId="15" fillId="0" borderId="35" xfId="0" applyNumberFormat="1" applyFont="1" applyBorder="1" applyAlignment="1">
      <alignment horizontal="left" vertical="center"/>
    </xf>
    <xf numFmtId="17" fontId="15" fillId="5" borderId="35" xfId="0" applyNumberFormat="1" applyFont="1" applyFill="1" applyBorder="1" applyAlignment="1">
      <alignment horizontal="left" vertical="center"/>
    </xf>
    <xf numFmtId="164" fontId="4" fillId="5" borderId="33" xfId="0" applyNumberFormat="1" applyFont="1" applyFill="1" applyBorder="1" applyAlignment="1">
      <alignment horizontal="left" vertical="center"/>
    </xf>
    <xf numFmtId="0" fontId="4" fillId="5" borderId="33" xfId="0" applyFont="1" applyFill="1" applyBorder="1" applyAlignment="1">
      <alignment horizontal="left" vertical="center"/>
    </xf>
    <xf numFmtId="0" fontId="4" fillId="5" borderId="34" xfId="0" applyFont="1" applyFill="1" applyBorder="1" applyAlignment="1">
      <alignment horizontal="left" vertical="center"/>
    </xf>
    <xf numFmtId="0" fontId="4" fillId="5" borderId="35" xfId="0" applyFont="1" applyFill="1" applyBorder="1" applyAlignment="1">
      <alignment horizontal="left" vertical="center"/>
      <extLst>
        <ext xmlns:xfpb="http://schemas.microsoft.com/office/spreadsheetml/2022/featurepropertybag" uri="{C7286773-470A-42A8-94C5-96B5CB345126}">
          <xfpb:xfComplement i="0"/>
        </ext>
      </extLst>
    </xf>
    <xf numFmtId="0" fontId="4" fillId="5" borderId="33" xfId="0" applyFont="1" applyFill="1" applyBorder="1" applyAlignment="1">
      <alignment horizontal="left" vertical="center"/>
      <extLst>
        <ext xmlns:xfpb="http://schemas.microsoft.com/office/spreadsheetml/2022/featurepropertybag" uri="{C7286773-470A-42A8-94C5-96B5CB345126}">
          <xfpb:xfComplement i="0"/>
        </ext>
      </extLst>
    </xf>
    <xf numFmtId="17" fontId="4" fillId="5" borderId="33" xfId="0" applyNumberFormat="1" applyFont="1" applyFill="1" applyBorder="1" applyAlignment="1">
      <alignment horizontal="left" vertical="center"/>
    </xf>
    <xf numFmtId="3" fontId="4" fillId="5" borderId="33" xfId="0" applyNumberFormat="1" applyFont="1" applyFill="1" applyBorder="1" applyAlignment="1">
      <alignment horizontal="right" vertical="center"/>
    </xf>
    <xf numFmtId="165" fontId="4" fillId="5" borderId="33" xfId="1" applyNumberFormat="1" applyFont="1" applyFill="1" applyBorder="1" applyAlignment="1">
      <alignment horizontal="right" vertical="center"/>
    </xf>
    <xf numFmtId="0" fontId="4" fillId="5" borderId="33" xfId="0" applyFont="1" applyFill="1" applyBorder="1" applyAlignment="1">
      <alignment horizontal="right" vertical="center"/>
    </xf>
    <xf numFmtId="165" fontId="4" fillId="5" borderId="33" xfId="0" applyNumberFormat="1" applyFont="1" applyFill="1" applyBorder="1" applyAlignment="1">
      <alignment horizontal="right" vertical="center"/>
    </xf>
    <xf numFmtId="164" fontId="4" fillId="5" borderId="33" xfId="0" applyNumberFormat="1" applyFont="1" applyFill="1" applyBorder="1" applyAlignment="1">
      <alignment horizontal="right" vertical="center"/>
    </xf>
    <xf numFmtId="169" fontId="4" fillId="5" borderId="33" xfId="0" applyNumberFormat="1" applyFont="1" applyFill="1" applyBorder="1" applyAlignment="1">
      <alignment horizontal="right" vertical="center"/>
    </xf>
    <xf numFmtId="164" fontId="3" fillId="5" borderId="33" xfId="0" applyNumberFormat="1" applyFont="1" applyFill="1" applyBorder="1" applyAlignment="1">
      <alignment horizontal="left" vertical="center"/>
    </xf>
    <xf numFmtId="0" fontId="4" fillId="3" borderId="33" xfId="0" applyFont="1" applyFill="1" applyBorder="1" applyAlignment="1">
      <alignment horizontal="left" vertical="center"/>
    </xf>
    <xf numFmtId="0" fontId="4" fillId="3" borderId="33" xfId="0" applyFont="1" applyFill="1" applyBorder="1" applyAlignment="1">
      <alignment horizontal="right" vertical="center"/>
    </xf>
    <xf numFmtId="165" fontId="4" fillId="2" borderId="33" xfId="0" applyNumberFormat="1" applyFont="1" applyFill="1" applyBorder="1" applyAlignment="1">
      <alignment horizontal="right" vertical="center"/>
    </xf>
    <xf numFmtId="164" fontId="4" fillId="2" borderId="33" xfId="0" applyNumberFormat="1" applyFont="1" applyFill="1" applyBorder="1" applyAlignment="1">
      <alignment horizontal="right" vertical="center"/>
    </xf>
    <xf numFmtId="0" fontId="4" fillId="7" borderId="35" xfId="0" applyFont="1" applyFill="1" applyBorder="1" applyAlignment="1">
      <alignment horizontal="left" vertical="center"/>
      <extLst>
        <ext xmlns:xfpb="http://schemas.microsoft.com/office/spreadsheetml/2022/featurepropertybag" uri="{C7286773-470A-42A8-94C5-96B5CB345126}">
          <xfpb:xfComplement i="0"/>
        </ext>
      </extLst>
    </xf>
    <xf numFmtId="0" fontId="4" fillId="7" borderId="33" xfId="0" applyFont="1" applyFill="1" applyBorder="1" applyAlignment="1">
      <alignment horizontal="left" vertical="center"/>
      <extLst>
        <ext xmlns:xfpb="http://schemas.microsoft.com/office/spreadsheetml/2022/featurepropertybag" uri="{C7286773-470A-42A8-94C5-96B5CB345126}">
          <xfpb:xfComplement i="0"/>
        </ext>
      </extLst>
    </xf>
    <xf numFmtId="17" fontId="4" fillId="7" borderId="33" xfId="0" applyNumberFormat="1" applyFont="1" applyFill="1" applyBorder="1" applyAlignment="1">
      <alignment horizontal="left" vertical="center"/>
    </xf>
    <xf numFmtId="0" fontId="4" fillId="7" borderId="33" xfId="0" applyFont="1" applyFill="1" applyBorder="1" applyAlignment="1">
      <alignment horizontal="left" vertical="center"/>
    </xf>
    <xf numFmtId="164" fontId="4" fillId="7" borderId="33" xfId="0" applyNumberFormat="1" applyFont="1" applyFill="1" applyBorder="1" applyAlignment="1">
      <alignment horizontal="left" vertical="center"/>
    </xf>
    <xf numFmtId="3" fontId="4" fillId="7" borderId="33" xfId="0" applyNumberFormat="1" applyFont="1" applyFill="1" applyBorder="1" applyAlignment="1">
      <alignment horizontal="right" vertical="center"/>
    </xf>
    <xf numFmtId="165" fontId="4" fillId="7" borderId="33" xfId="1" applyNumberFormat="1" applyFont="1" applyFill="1" applyBorder="1" applyAlignment="1">
      <alignment horizontal="right" vertical="center"/>
    </xf>
    <xf numFmtId="0" fontId="4" fillId="7" borderId="33" xfId="0" applyFont="1" applyFill="1" applyBorder="1" applyAlignment="1">
      <alignment horizontal="right" vertical="center"/>
    </xf>
    <xf numFmtId="165" fontId="4" fillId="7" borderId="33" xfId="0" applyNumberFormat="1" applyFont="1" applyFill="1" applyBorder="1" applyAlignment="1">
      <alignment horizontal="right" vertical="center"/>
    </xf>
    <xf numFmtId="164" fontId="4" fillId="7" borderId="33" xfId="0" applyNumberFormat="1" applyFont="1" applyFill="1" applyBorder="1" applyAlignment="1">
      <alignment horizontal="right" vertical="center"/>
    </xf>
    <xf numFmtId="169" fontId="4" fillId="7" borderId="33" xfId="0" applyNumberFormat="1" applyFont="1" applyFill="1" applyBorder="1" applyAlignment="1">
      <alignment horizontal="right" vertical="center"/>
    </xf>
    <xf numFmtId="0" fontId="4" fillId="5" borderId="35" xfId="0" applyFont="1" applyFill="1" applyBorder="1" applyAlignment="1">
      <alignment horizontal="left" vertical="center"/>
    </xf>
    <xf numFmtId="0" fontId="4" fillId="0" borderId="35" xfId="0" applyFont="1" applyBorder="1" applyAlignment="1">
      <alignment horizontal="left" vertical="center"/>
    </xf>
    <xf numFmtId="0" fontId="4" fillId="0" borderId="33" xfId="0" applyFont="1" applyBorder="1" applyAlignment="1">
      <alignment horizontal="left" vertical="center"/>
      <extLst>
        <ext xmlns:xfpb="http://schemas.microsoft.com/office/spreadsheetml/2022/featurepropertybag" uri="{C7286773-470A-42A8-94C5-96B5CB345126}">
          <xfpb:xfComplement i="0"/>
        </ext>
      </extLst>
    </xf>
    <xf numFmtId="164" fontId="4" fillId="0" borderId="33" xfId="0" applyNumberFormat="1" applyFont="1" applyBorder="1" applyAlignment="1">
      <alignment horizontal="left" vertical="center"/>
    </xf>
    <xf numFmtId="0" fontId="4" fillId="0" borderId="33" xfId="0" applyFont="1" applyBorder="1" applyAlignment="1">
      <alignment horizontal="left" vertical="center"/>
    </xf>
    <xf numFmtId="3" fontId="4" fillId="0" borderId="33" xfId="0" applyNumberFormat="1" applyFont="1" applyBorder="1" applyAlignment="1">
      <alignment horizontal="right" vertical="center"/>
    </xf>
    <xf numFmtId="165" fontId="4" fillId="0" borderId="33" xfId="1" applyNumberFormat="1" applyFont="1" applyBorder="1" applyAlignment="1">
      <alignment horizontal="right" vertical="center"/>
    </xf>
    <xf numFmtId="0" fontId="4" fillId="0" borderId="33" xfId="0" applyFont="1" applyBorder="1" applyAlignment="1">
      <alignment horizontal="right" vertical="center"/>
    </xf>
    <xf numFmtId="165" fontId="4" fillId="0" borderId="33" xfId="0" applyNumberFormat="1" applyFont="1" applyBorder="1" applyAlignment="1">
      <alignment horizontal="right" vertical="center"/>
    </xf>
    <xf numFmtId="164" fontId="4" fillId="0" borderId="33" xfId="0" applyNumberFormat="1" applyFont="1" applyBorder="1" applyAlignment="1">
      <alignment horizontal="right" vertical="center"/>
    </xf>
    <xf numFmtId="169" fontId="4" fillId="0" borderId="33" xfId="0" applyNumberFormat="1" applyFont="1" applyBorder="1" applyAlignment="1">
      <alignment horizontal="right" vertical="center"/>
    </xf>
    <xf numFmtId="169" fontId="4" fillId="5" borderId="33" xfId="1" applyNumberFormat="1" applyFont="1" applyFill="1" applyBorder="1" applyAlignment="1">
      <alignment horizontal="right" vertical="center"/>
    </xf>
    <xf numFmtId="0" fontId="9" fillId="5" borderId="33" xfId="0" applyFont="1" applyFill="1" applyBorder="1" applyAlignment="1">
      <alignment horizontal="right"/>
    </xf>
    <xf numFmtId="0" fontId="9" fillId="8" borderId="33" xfId="0" applyFont="1" applyFill="1" applyBorder="1" applyAlignment="1">
      <alignment horizontal="right"/>
    </xf>
    <xf numFmtId="6" fontId="9" fillId="5" borderId="33" xfId="0" applyNumberFormat="1" applyFont="1" applyFill="1" applyBorder="1" applyAlignment="1">
      <alignment horizontal="right"/>
    </xf>
    <xf numFmtId="169" fontId="4" fillId="7" borderId="33" xfId="1" applyNumberFormat="1" applyFont="1" applyFill="1" applyBorder="1" applyAlignment="1">
      <alignment horizontal="right" vertical="center"/>
    </xf>
    <xf numFmtId="0" fontId="0" fillId="5" borderId="35" xfId="0" applyFill="1" applyBorder="1" applyAlignment="1">
      <alignment horizontal="left" vertical="center"/>
    </xf>
    <xf numFmtId="0" fontId="0" fillId="0" borderId="35" xfId="0" applyBorder="1" applyAlignment="1">
      <alignment horizontal="left" vertical="center"/>
    </xf>
    <xf numFmtId="17" fontId="4" fillId="0" borderId="33" xfId="0" applyNumberFormat="1" applyFont="1" applyBorder="1" applyAlignment="1">
      <alignment horizontal="left" vertical="center"/>
    </xf>
    <xf numFmtId="164" fontId="4" fillId="5" borderId="34" xfId="0" applyNumberFormat="1" applyFont="1" applyFill="1" applyBorder="1" applyAlignment="1">
      <alignment horizontal="right" vertical="center"/>
    </xf>
    <xf numFmtId="164" fontId="4" fillId="5" borderId="34" xfId="0" applyNumberFormat="1" applyFont="1" applyFill="1" applyBorder="1" applyAlignment="1">
      <alignment horizontal="left" vertical="center"/>
    </xf>
    <xf numFmtId="164" fontId="4" fillId="5" borderId="35" xfId="0" applyNumberFormat="1" applyFont="1" applyFill="1" applyBorder="1" applyAlignment="1">
      <alignment horizontal="left" vertical="center"/>
    </xf>
    <xf numFmtId="164" fontId="4" fillId="5" borderId="36" xfId="0" applyNumberFormat="1" applyFont="1" applyFill="1" applyBorder="1" applyAlignment="1">
      <alignment horizontal="left" vertical="center"/>
    </xf>
    <xf numFmtId="164" fontId="4" fillId="0" borderId="35" xfId="0" applyNumberFormat="1" applyFont="1" applyBorder="1" applyAlignment="1">
      <alignment horizontal="left" vertical="center"/>
    </xf>
    <xf numFmtId="164" fontId="4" fillId="0" borderId="36" xfId="0" applyNumberFormat="1" applyFont="1" applyBorder="1" applyAlignment="1">
      <alignment horizontal="left" vertical="center"/>
    </xf>
    <xf numFmtId="164" fontId="4" fillId="7" borderId="36" xfId="0" applyNumberFormat="1" applyFont="1" applyFill="1" applyBorder="1" applyAlignment="1">
      <alignment horizontal="left" vertical="center"/>
    </xf>
    <xf numFmtId="0" fontId="4" fillId="5" borderId="33" xfId="0" applyFont="1" applyFill="1" applyBorder="1" applyAlignment="1">
      <alignment horizontal="left" vertical="center" wrapText="1"/>
    </xf>
    <xf numFmtId="0" fontId="15" fillId="5" borderId="35" xfId="0" applyFont="1" applyFill="1" applyBorder="1" applyAlignment="1">
      <alignment horizontal="center" vertical="center"/>
      <extLst>
        <ext xmlns:xfpb="http://schemas.microsoft.com/office/spreadsheetml/2022/featurepropertybag" uri="{C7286773-470A-42A8-94C5-96B5CB345126}">
          <xfpb:xfComplement i="0"/>
        </ext>
      </extLst>
    </xf>
    <xf numFmtId="0" fontId="16" fillId="5" borderId="35" xfId="0" applyFont="1" applyFill="1" applyBorder="1" applyAlignment="1">
      <alignment horizontal="center" vertical="center"/>
      <extLst>
        <ext xmlns:xfpb="http://schemas.microsoft.com/office/spreadsheetml/2022/featurepropertybag" uri="{C7286773-470A-42A8-94C5-96B5CB345126}">
          <xfpb:xfComplement i="0"/>
        </ext>
      </extLst>
    </xf>
    <xf numFmtId="0" fontId="16" fillId="5" borderId="37" xfId="0" applyFont="1" applyFill="1" applyBorder="1" applyAlignment="1">
      <alignment horizontal="center" vertical="center"/>
      <extLst>
        <ext xmlns:xfpb="http://schemas.microsoft.com/office/spreadsheetml/2022/featurepropertybag" uri="{C7286773-470A-42A8-94C5-96B5CB345126}">
          <xfpb:xfComplement i="0"/>
        </ext>
      </extLst>
    </xf>
    <xf numFmtId="0" fontId="15" fillId="5" borderId="37" xfId="0" applyFont="1" applyFill="1" applyBorder="1" applyAlignment="1">
      <alignment horizontal="center" vertical="center"/>
      <extLst>
        <ext xmlns:xfpb="http://schemas.microsoft.com/office/spreadsheetml/2022/featurepropertybag" uri="{C7286773-470A-42A8-94C5-96B5CB345126}">
          <xfpb:xfComplement i="0"/>
        </ext>
      </extLst>
    </xf>
    <xf numFmtId="14" fontId="15" fillId="5" borderId="39" xfId="0" applyNumberFormat="1" applyFont="1" applyFill="1" applyBorder="1" applyAlignment="1">
      <alignment horizontal="left" vertical="center"/>
    </xf>
    <xf numFmtId="0" fontId="16" fillId="5" borderId="33" xfId="0" applyFont="1" applyFill="1" applyBorder="1" applyAlignment="1">
      <alignment horizontal="left"/>
    </xf>
    <xf numFmtId="165" fontId="15" fillId="5" borderId="33" xfId="0" applyNumberFormat="1" applyFont="1" applyFill="1" applyBorder="1" applyAlignment="1">
      <alignment horizontal="left" vertical="center"/>
    </xf>
    <xf numFmtId="169" fontId="15" fillId="5" borderId="33" xfId="0" applyNumberFormat="1" applyFont="1" applyFill="1" applyBorder="1" applyAlignment="1">
      <alignment horizontal="left" vertical="center"/>
    </xf>
    <xf numFmtId="0" fontId="15" fillId="5" borderId="35" xfId="0" applyFont="1" applyFill="1" applyBorder="1" applyAlignment="1">
      <alignment horizontal="left" vertical="center"/>
    </xf>
    <xf numFmtId="165" fontId="15" fillId="0" borderId="33" xfId="1" applyNumberFormat="1" applyFont="1" applyBorder="1" applyAlignment="1">
      <alignment horizontal="left" vertical="center"/>
    </xf>
    <xf numFmtId="164" fontId="15" fillId="14" borderId="33" xfId="0" applyNumberFormat="1" applyFont="1" applyFill="1" applyBorder="1" applyAlignment="1">
      <alignment horizontal="left" vertical="center"/>
    </xf>
    <xf numFmtId="0" fontId="16" fillId="7" borderId="33" xfId="0" applyFont="1" applyFill="1" applyBorder="1" applyAlignment="1">
      <alignment horizontal="left" vertical="center"/>
    </xf>
    <xf numFmtId="0" fontId="15" fillId="5" borderId="33" xfId="0" applyFont="1" applyFill="1" applyBorder="1" applyAlignment="1">
      <alignment horizontal="left" vertical="center" wrapText="1"/>
    </xf>
    <xf numFmtId="0" fontId="15" fillId="5" borderId="34" xfId="0" applyFont="1" applyFill="1" applyBorder="1" applyAlignment="1">
      <alignment horizontal="left" vertical="center"/>
    </xf>
    <xf numFmtId="0" fontId="15" fillId="5" borderId="33" xfId="0" applyFont="1" applyFill="1" applyBorder="1" applyAlignment="1">
      <alignment horizontal="center" vertical="center"/>
      <extLst>
        <ext xmlns:xfpb="http://schemas.microsoft.com/office/spreadsheetml/2022/featurepropertybag" uri="{C7286773-470A-42A8-94C5-96B5CB345126}">
          <xfpb:xfComplement i="0"/>
        </ext>
      </extLst>
    </xf>
    <xf numFmtId="3" fontId="15" fillId="5" borderId="35" xfId="0" applyNumberFormat="1" applyFont="1" applyFill="1" applyBorder="1" applyAlignment="1">
      <alignment horizontal="right" vertical="center"/>
    </xf>
    <xf numFmtId="0" fontId="15" fillId="5" borderId="33" xfId="0" applyFont="1" applyFill="1" applyBorder="1" applyAlignment="1">
      <alignment horizontal="right" vertical="center"/>
    </xf>
    <xf numFmtId="165" fontId="15" fillId="5" borderId="33" xfId="0" applyNumberFormat="1" applyFont="1" applyFill="1" applyBorder="1" applyAlignment="1">
      <alignment horizontal="right" vertical="center"/>
    </xf>
    <xf numFmtId="169" fontId="15" fillId="5" borderId="33" xfId="0" applyNumberFormat="1" applyFont="1" applyFill="1" applyBorder="1" applyAlignment="1">
      <alignment horizontal="right" vertical="center"/>
    </xf>
    <xf numFmtId="164" fontId="17" fillId="5" borderId="33" xfId="2" applyNumberFormat="1" applyFont="1" applyFill="1" applyBorder="1" applyAlignment="1">
      <alignment horizontal="left" vertical="center"/>
    </xf>
    <xf numFmtId="0" fontId="16" fillId="5" borderId="33" xfId="0" applyFont="1" applyFill="1" applyBorder="1" applyAlignment="1">
      <alignment horizontal="center" vertical="center"/>
      <extLst>
        <ext xmlns:xfpb="http://schemas.microsoft.com/office/spreadsheetml/2022/featurepropertybag" uri="{C7286773-470A-42A8-94C5-96B5CB345126}">
          <xfpb:xfComplement i="0"/>
        </ext>
      </extLst>
    </xf>
    <xf numFmtId="164" fontId="15" fillId="5" borderId="36" xfId="0" applyNumberFormat="1" applyFont="1" applyFill="1" applyBorder="1" applyAlignment="1">
      <alignment horizontal="left" vertical="center"/>
    </xf>
    <xf numFmtId="165" fontId="15" fillId="5" borderId="33" xfId="1" applyNumberFormat="1" applyFont="1" applyFill="1" applyBorder="1" applyAlignment="1">
      <alignment horizontal="right" vertical="center"/>
    </xf>
    <xf numFmtId="3" fontId="15" fillId="5" borderId="38" xfId="0" applyNumberFormat="1" applyFont="1" applyFill="1" applyBorder="1" applyAlignment="1">
      <alignment horizontal="right" vertical="center"/>
    </xf>
    <xf numFmtId="14" fontId="15" fillId="5" borderId="33" xfId="0" applyNumberFormat="1" applyFont="1" applyFill="1" applyBorder="1" applyAlignment="1">
      <alignment horizontal="right" vertical="center"/>
    </xf>
    <xf numFmtId="0" fontId="16" fillId="5" borderId="34" xfId="0" applyFont="1" applyFill="1" applyBorder="1" applyAlignment="1">
      <alignment horizontal="center" vertical="center"/>
      <extLst>
        <ext xmlns:xfpb="http://schemas.microsoft.com/office/spreadsheetml/2022/featurepropertybag" uri="{C7286773-470A-42A8-94C5-96B5CB345126}">
          <xfpb:xfComplement i="0"/>
        </ext>
      </extLst>
    </xf>
    <xf numFmtId="0" fontId="14" fillId="7" borderId="33" xfId="0" applyFont="1" applyFill="1" applyBorder="1" applyAlignment="1">
      <alignment horizontal="left" vertical="center"/>
    </xf>
    <xf numFmtId="3" fontId="14" fillId="7" borderId="35" xfId="0" applyNumberFormat="1" applyFont="1" applyFill="1" applyBorder="1" applyAlignment="1">
      <alignment horizontal="right" vertical="center"/>
    </xf>
    <xf numFmtId="164" fontId="14" fillId="7" borderId="33" xfId="0" applyNumberFormat="1" applyFont="1" applyFill="1" applyBorder="1" applyAlignment="1">
      <alignment horizontal="left" vertical="center"/>
    </xf>
    <xf numFmtId="0" fontId="15" fillId="5" borderId="33" xfId="0" applyFont="1" applyFill="1" applyBorder="1" applyAlignment="1">
      <alignment horizontal="left" vertical="top" wrapText="1"/>
    </xf>
    <xf numFmtId="164" fontId="18" fillId="5" borderId="36" xfId="0" applyNumberFormat="1" applyFont="1" applyFill="1" applyBorder="1" applyAlignment="1">
      <alignment horizontal="left" vertical="center"/>
    </xf>
    <xf numFmtId="164" fontId="16" fillId="5" borderId="33" xfId="0" applyNumberFormat="1" applyFont="1" applyFill="1" applyBorder="1" applyAlignment="1">
      <alignment horizontal="left" vertical="center"/>
    </xf>
    <xf numFmtId="164" fontId="19" fillId="5" borderId="33" xfId="0" applyNumberFormat="1" applyFont="1" applyFill="1" applyBorder="1" applyAlignment="1">
      <alignment horizontal="left" vertical="center"/>
    </xf>
    <xf numFmtId="17" fontId="15" fillId="5" borderId="36" xfId="0" applyNumberFormat="1" applyFont="1" applyFill="1" applyBorder="1" applyAlignment="1">
      <alignment horizontal="left" vertical="center"/>
    </xf>
    <xf numFmtId="2" fontId="15" fillId="5" borderId="35" xfId="0" applyNumberFormat="1" applyFont="1" applyFill="1" applyBorder="1" applyAlignment="1">
      <alignment horizontal="right" vertical="center"/>
    </xf>
    <xf numFmtId="17" fontId="18" fillId="5" borderId="33" xfId="0" applyNumberFormat="1" applyFont="1" applyFill="1" applyBorder="1" applyAlignment="1">
      <alignment horizontal="left" vertical="center"/>
    </xf>
    <xf numFmtId="17" fontId="15" fillId="5" borderId="36" xfId="0" applyNumberFormat="1" applyFont="1" applyFill="1" applyBorder="1" applyAlignment="1">
      <alignment horizontal="left" vertical="center" wrapText="1"/>
    </xf>
    <xf numFmtId="165" fontId="15" fillId="10" borderId="33" xfId="1" applyNumberFormat="1" applyFont="1" applyFill="1" applyBorder="1" applyAlignment="1">
      <alignment horizontal="right" vertical="center"/>
    </xf>
    <xf numFmtId="164" fontId="22" fillId="5" borderId="33" xfId="0" applyNumberFormat="1" applyFont="1" applyFill="1" applyBorder="1" applyAlignment="1">
      <alignment horizontal="left" vertical="center"/>
    </xf>
    <xf numFmtId="165" fontId="15" fillId="0" borderId="36" xfId="1" applyNumberFormat="1" applyFont="1" applyFill="1" applyBorder="1" applyAlignment="1">
      <alignment horizontal="right" vertical="center"/>
    </xf>
    <xf numFmtId="165" fontId="18" fillId="0" borderId="33" xfId="1" applyNumberFormat="1" applyFont="1" applyBorder="1" applyAlignment="1">
      <alignment horizontal="right" vertical="center"/>
    </xf>
    <xf numFmtId="3" fontId="22" fillId="5" borderId="35" xfId="0" applyNumberFormat="1" applyFont="1" applyFill="1" applyBorder="1" applyAlignment="1">
      <alignment horizontal="right" vertical="center"/>
    </xf>
    <xf numFmtId="0" fontId="22" fillId="12" borderId="33" xfId="0" applyFont="1" applyFill="1" applyBorder="1"/>
    <xf numFmtId="0" fontId="22" fillId="12" borderId="36" xfId="0" applyFont="1" applyFill="1" applyBorder="1"/>
    <xf numFmtId="0" fontId="15" fillId="5" borderId="33" xfId="0" applyFont="1" applyFill="1" applyBorder="1" applyAlignment="1">
      <alignment horizontal="left" vertical="top"/>
    </xf>
    <xf numFmtId="3" fontId="15" fillId="5" borderId="36" xfId="0" applyNumberFormat="1" applyFont="1" applyFill="1" applyBorder="1" applyAlignment="1">
      <alignment horizontal="right" vertical="center"/>
    </xf>
    <xf numFmtId="0" fontId="16" fillId="5" borderId="33" xfId="0" applyFont="1" applyFill="1" applyBorder="1" applyAlignment="1">
      <alignment horizontal="right"/>
    </xf>
    <xf numFmtId="165" fontId="15" fillId="0" borderId="36" xfId="1" applyNumberFormat="1" applyFont="1" applyBorder="1" applyAlignment="1">
      <alignment horizontal="right" vertical="center"/>
    </xf>
    <xf numFmtId="2" fontId="15" fillId="5" borderId="33" xfId="0" applyNumberFormat="1" applyFont="1" applyFill="1" applyBorder="1" applyAlignment="1">
      <alignment horizontal="left" vertical="center"/>
    </xf>
    <xf numFmtId="17" fontId="15" fillId="5" borderId="33" xfId="0" applyNumberFormat="1" applyFont="1" applyFill="1" applyBorder="1" applyAlignment="1">
      <alignment horizontal="left" vertical="center" wrapText="1"/>
    </xf>
    <xf numFmtId="164" fontId="22" fillId="5" borderId="36" xfId="0" applyNumberFormat="1" applyFont="1" applyFill="1" applyBorder="1" applyAlignment="1">
      <alignment horizontal="left" vertical="center"/>
    </xf>
    <xf numFmtId="0" fontId="15" fillId="12" borderId="33" xfId="0" applyFont="1" applyFill="1" applyBorder="1"/>
    <xf numFmtId="0" fontId="15" fillId="12" borderId="36" xfId="0" applyFont="1" applyFill="1" applyBorder="1"/>
    <xf numFmtId="17" fontId="15" fillId="5" borderId="34" xfId="0" applyNumberFormat="1" applyFont="1" applyFill="1" applyBorder="1" applyAlignment="1">
      <alignment horizontal="left" vertical="center" wrapText="1"/>
    </xf>
    <xf numFmtId="17" fontId="15" fillId="5" borderId="39" xfId="0" applyNumberFormat="1" applyFont="1" applyFill="1" applyBorder="1" applyAlignment="1">
      <alignment horizontal="left" vertical="center"/>
    </xf>
    <xf numFmtId="164" fontId="18" fillId="5" borderId="33" xfId="0" applyNumberFormat="1" applyFont="1" applyFill="1" applyBorder="1" applyAlignment="1">
      <alignment horizontal="left" vertical="center"/>
    </xf>
    <xf numFmtId="165" fontId="22" fillId="0" borderId="33" xfId="1" applyNumberFormat="1" applyFont="1" applyBorder="1" applyAlignment="1">
      <alignment horizontal="right" vertical="center"/>
    </xf>
    <xf numFmtId="169" fontId="15" fillId="0" borderId="33" xfId="1" applyNumberFormat="1" applyFont="1" applyBorder="1" applyAlignment="1">
      <alignment horizontal="right" vertical="center"/>
    </xf>
    <xf numFmtId="17" fontId="15" fillId="5" borderId="34" xfId="0" applyNumberFormat="1" applyFont="1" applyFill="1" applyBorder="1" applyAlignment="1">
      <alignment horizontal="left" vertical="center"/>
    </xf>
    <xf numFmtId="0" fontId="15" fillId="5" borderId="34" xfId="0" applyFont="1" applyFill="1" applyBorder="1" applyAlignment="1">
      <alignment horizontal="center" vertical="center"/>
      <extLst>
        <ext xmlns:xfpb="http://schemas.microsoft.com/office/spreadsheetml/2022/featurepropertybag" uri="{C7286773-470A-42A8-94C5-96B5CB345126}">
          <xfpb:xfComplement i="0"/>
        </ext>
      </extLst>
    </xf>
    <xf numFmtId="164" fontId="15" fillId="5" borderId="39" xfId="0" applyNumberFormat="1" applyFont="1" applyFill="1" applyBorder="1" applyAlignment="1">
      <alignment horizontal="left" vertical="center"/>
    </xf>
    <xf numFmtId="3" fontId="18" fillId="0" borderId="35" xfId="0" applyNumberFormat="1" applyFont="1" applyBorder="1" applyAlignment="1">
      <alignment horizontal="right" vertical="center"/>
    </xf>
    <xf numFmtId="3" fontId="18" fillId="5" borderId="35" xfId="0" applyNumberFormat="1" applyFont="1" applyFill="1" applyBorder="1" applyAlignment="1">
      <alignment horizontal="right" vertical="center"/>
    </xf>
    <xf numFmtId="164" fontId="22" fillId="5" borderId="39" xfId="0" applyNumberFormat="1" applyFont="1" applyFill="1" applyBorder="1" applyAlignment="1">
      <alignment horizontal="left" vertical="center"/>
    </xf>
    <xf numFmtId="3" fontId="15" fillId="5" borderId="35" xfId="0" applyNumberFormat="1" applyFont="1" applyFill="1" applyBorder="1" applyAlignment="1">
      <alignment horizontal="right" vertical="center" wrapText="1"/>
    </xf>
    <xf numFmtId="0" fontId="32" fillId="8" borderId="33" xfId="0" applyFont="1" applyFill="1" applyBorder="1"/>
    <xf numFmtId="0" fontId="32" fillId="8" borderId="36" xfId="0" applyFont="1" applyFill="1" applyBorder="1"/>
    <xf numFmtId="169" fontId="15" fillId="7" borderId="33" xfId="0" applyNumberFormat="1" applyFont="1" applyFill="1" applyBorder="1" applyAlignment="1">
      <alignment horizontal="right" vertical="center"/>
    </xf>
    <xf numFmtId="3" fontId="15" fillId="0" borderId="35" xfId="0" applyNumberFormat="1" applyFont="1" applyBorder="1" applyAlignment="1">
      <alignment horizontal="right" vertical="center"/>
    </xf>
    <xf numFmtId="0" fontId="32" fillId="0" borderId="33" xfId="0" applyFont="1" applyBorder="1"/>
    <xf numFmtId="0" fontId="32" fillId="0" borderId="36" xfId="0" applyFont="1" applyBorder="1"/>
    <xf numFmtId="0" fontId="32" fillId="5" borderId="33" xfId="0" applyFont="1" applyFill="1" applyBorder="1"/>
    <xf numFmtId="165" fontId="15" fillId="7" borderId="33" xfId="1" applyNumberFormat="1" applyFont="1" applyFill="1" applyBorder="1" applyAlignment="1">
      <alignment horizontal="right" vertical="center"/>
    </xf>
    <xf numFmtId="165" fontId="15" fillId="7" borderId="33" xfId="0" applyNumberFormat="1" applyFont="1" applyFill="1" applyBorder="1" applyAlignment="1">
      <alignment horizontal="right" vertical="center"/>
    </xf>
    <xf numFmtId="165" fontId="22" fillId="7" borderId="33" xfId="1" applyNumberFormat="1" applyFont="1" applyFill="1" applyBorder="1" applyAlignment="1">
      <alignment horizontal="right" vertical="center"/>
    </xf>
    <xf numFmtId="164" fontId="15" fillId="0" borderId="39" xfId="0" applyNumberFormat="1" applyFont="1" applyBorder="1" applyAlignment="1">
      <alignment horizontal="left" vertical="center"/>
    </xf>
    <xf numFmtId="164" fontId="15" fillId="0" borderId="39" xfId="0" applyNumberFormat="1" applyFont="1" applyBorder="1" applyAlignment="1">
      <alignment horizontal="right" vertical="center"/>
    </xf>
    <xf numFmtId="165" fontId="18" fillId="5" borderId="33" xfId="0" applyNumberFormat="1" applyFont="1" applyFill="1" applyBorder="1" applyAlignment="1">
      <alignment horizontal="right" vertical="center"/>
    </xf>
    <xf numFmtId="0" fontId="10" fillId="3" borderId="13" xfId="0" applyFont="1" applyFill="1" applyBorder="1" applyAlignment="1">
      <alignment horizontal="center" vertical="center"/>
    </xf>
    <xf numFmtId="0" fontId="10" fillId="3" borderId="20" xfId="0" applyFont="1" applyFill="1" applyBorder="1" applyAlignment="1">
      <alignment horizontal="center" vertical="center"/>
    </xf>
    <xf numFmtId="0" fontId="10" fillId="5" borderId="14" xfId="0" applyFont="1" applyFill="1" applyBorder="1" applyAlignment="1">
      <alignment horizontal="center" vertical="center"/>
    </xf>
    <xf numFmtId="0" fontId="10" fillId="5" borderId="15" xfId="0" applyFont="1" applyFill="1" applyBorder="1" applyAlignment="1">
      <alignment horizontal="center" vertical="center"/>
    </xf>
    <xf numFmtId="0" fontId="10" fillId="3" borderId="15" xfId="0" applyFont="1" applyFill="1" applyBorder="1" applyAlignment="1">
      <alignment horizontal="center" vertical="center"/>
    </xf>
    <xf numFmtId="2" fontId="14" fillId="0" borderId="14" xfId="0" applyNumberFormat="1" applyFont="1" applyBorder="1" applyAlignment="1">
      <alignment horizontal="center" vertical="center"/>
    </xf>
    <xf numFmtId="2" fontId="14" fillId="0" borderId="15" xfId="0" applyNumberFormat="1" applyFont="1" applyBorder="1" applyAlignment="1">
      <alignment horizontal="center" vertical="center"/>
    </xf>
    <xf numFmtId="2" fontId="15" fillId="0" borderId="15" xfId="0" applyNumberFormat="1" applyFont="1" applyBorder="1" applyAlignment="1">
      <alignment horizontal="center" vertical="center"/>
    </xf>
    <xf numFmtId="2" fontId="14" fillId="5" borderId="15" xfId="0" applyNumberFormat="1" applyFont="1" applyFill="1" applyBorder="1" applyAlignment="1">
      <alignment horizontal="center" vertical="center"/>
    </xf>
    <xf numFmtId="166" fontId="15" fillId="5" borderId="5" xfId="0" applyNumberFormat="1" applyFont="1" applyFill="1" applyBorder="1" applyAlignment="1">
      <alignment horizontal="left" vertical="center"/>
    </xf>
    <xf numFmtId="166" fontId="32" fillId="8" borderId="5" xfId="0" applyNumberFormat="1" applyFont="1" applyFill="1" applyBorder="1" applyAlignment="1">
      <alignment horizontal="left"/>
    </xf>
    <xf numFmtId="166" fontId="15" fillId="5" borderId="22" xfId="0" applyNumberFormat="1" applyFont="1" applyFill="1" applyBorder="1" applyAlignment="1">
      <alignment horizontal="left" vertical="center"/>
    </xf>
    <xf numFmtId="166" fontId="15" fillId="5" borderId="33" xfId="0" applyNumberFormat="1" applyFont="1" applyFill="1" applyBorder="1" applyAlignment="1">
      <alignment horizontal="left" vertical="center"/>
    </xf>
    <xf numFmtId="166" fontId="15" fillId="3" borderId="0" xfId="0" applyNumberFormat="1" applyFont="1" applyFill="1" applyAlignment="1">
      <alignment horizontal="left" vertical="center"/>
    </xf>
    <xf numFmtId="166" fontId="15" fillId="5" borderId="4" xfId="0" applyNumberFormat="1" applyFont="1" applyFill="1" applyBorder="1" applyAlignment="1">
      <alignment horizontal="left" vertical="center"/>
    </xf>
    <xf numFmtId="166" fontId="18" fillId="5" borderId="5" xfId="0" applyNumberFormat="1" applyFont="1" applyFill="1" applyBorder="1" applyAlignment="1">
      <alignment horizontal="left" vertical="center"/>
    </xf>
    <xf numFmtId="166" fontId="32" fillId="0" borderId="5" xfId="0" applyNumberFormat="1" applyFont="1" applyBorder="1" applyAlignment="1">
      <alignment horizontal="left"/>
    </xf>
    <xf numFmtId="166" fontId="15" fillId="5" borderId="24" xfId="0" applyNumberFormat="1" applyFont="1" applyFill="1" applyBorder="1" applyAlignment="1">
      <alignment horizontal="left" vertical="center"/>
    </xf>
    <xf numFmtId="166" fontId="16" fillId="5" borderId="5" xfId="0" applyNumberFormat="1" applyFont="1" applyFill="1" applyBorder="1" applyAlignment="1">
      <alignment horizontal="left" vertical="center"/>
    </xf>
    <xf numFmtId="1" fontId="14" fillId="14" borderId="5" xfId="0" applyNumberFormat="1" applyFont="1" applyFill="1" applyBorder="1" applyAlignment="1">
      <alignment horizontal="center" vertical="center" wrapText="1"/>
    </xf>
    <xf numFmtId="165" fontId="14" fillId="14" borderId="5" xfId="0" applyNumberFormat="1" applyFont="1" applyFill="1" applyBorder="1" applyAlignment="1">
      <alignment horizontal="center" vertical="center" wrapText="1"/>
    </xf>
    <xf numFmtId="166" fontId="14" fillId="14" borderId="5" xfId="0" applyNumberFormat="1" applyFont="1" applyFill="1" applyBorder="1" applyAlignment="1">
      <alignment horizontal="center" vertical="center" wrapText="1"/>
    </xf>
    <xf numFmtId="169" fontId="14" fillId="14" borderId="5" xfId="0" applyNumberFormat="1" applyFont="1" applyFill="1" applyBorder="1" applyAlignment="1">
      <alignment horizontal="center" vertical="center" wrapText="1"/>
    </xf>
    <xf numFmtId="2" fontId="15" fillId="5" borderId="5" xfId="0" applyNumberFormat="1" applyFont="1" applyFill="1" applyBorder="1" applyAlignment="1">
      <alignment horizontal="center" vertical="center"/>
    </xf>
    <xf numFmtId="0" fontId="18" fillId="5" borderId="33" xfId="0" applyFont="1" applyFill="1" applyBorder="1" applyAlignment="1">
      <alignment horizontal="center" vertical="center"/>
    </xf>
    <xf numFmtId="0" fontId="18" fillId="5" borderId="5" xfId="0" applyFont="1" applyFill="1" applyBorder="1" applyAlignment="1">
      <alignment horizontal="center" vertical="center"/>
    </xf>
    <xf numFmtId="166" fontId="15" fillId="5" borderId="5" xfId="0" applyNumberFormat="1" applyFont="1" applyFill="1" applyBorder="1" applyAlignment="1">
      <alignment horizontal="center" vertical="center"/>
    </xf>
    <xf numFmtId="165" fontId="15" fillId="0" borderId="5" xfId="1" applyNumberFormat="1" applyFont="1" applyFill="1" applyBorder="1" applyAlignment="1">
      <alignment horizontal="center" vertical="center"/>
    </xf>
    <xf numFmtId="165" fontId="15" fillId="5" borderId="5" xfId="0" applyNumberFormat="1" applyFont="1" applyFill="1" applyBorder="1" applyAlignment="1">
      <alignment horizontal="center" vertical="center"/>
    </xf>
    <xf numFmtId="173" fontId="18" fillId="0" borderId="5" xfId="0" applyNumberFormat="1" applyFont="1" applyBorder="1" applyAlignment="1">
      <alignment horizontal="center" vertical="center"/>
    </xf>
    <xf numFmtId="166" fontId="18" fillId="5" borderId="5" xfId="0" applyNumberFormat="1" applyFont="1" applyFill="1" applyBorder="1" applyAlignment="1">
      <alignment horizontal="center" vertical="center"/>
    </xf>
    <xf numFmtId="169" fontId="15" fillId="5" borderId="5" xfId="0" applyNumberFormat="1" applyFont="1" applyFill="1" applyBorder="1" applyAlignment="1">
      <alignment horizontal="center" vertical="center"/>
    </xf>
    <xf numFmtId="164" fontId="18" fillId="0" borderId="5" xfId="0" applyNumberFormat="1" applyFont="1" applyBorder="1" applyAlignment="1">
      <alignment horizontal="center" vertical="center"/>
    </xf>
    <xf numFmtId="166" fontId="18" fillId="0" borderId="5" xfId="0" applyNumberFormat="1" applyFont="1" applyBorder="1" applyAlignment="1">
      <alignment horizontal="center" vertical="center"/>
    </xf>
    <xf numFmtId="0" fontId="15" fillId="3" borderId="0" xfId="0" applyFont="1" applyFill="1" applyAlignment="1">
      <alignment horizontal="center" vertical="center"/>
    </xf>
    <xf numFmtId="14" fontId="16" fillId="5" borderId="5" xfId="0" applyNumberFormat="1" applyFont="1" applyFill="1" applyBorder="1" applyAlignment="1">
      <alignment horizontal="center" vertical="center"/>
    </xf>
    <xf numFmtId="0" fontId="2" fillId="5" borderId="5" xfId="2" applyFill="1" applyBorder="1" applyAlignment="1">
      <alignment horizontal="center" vertical="center"/>
    </xf>
    <xf numFmtId="2" fontId="15" fillId="5" borderId="5" xfId="0" applyNumberFormat="1" applyFont="1" applyFill="1" applyBorder="1" applyAlignment="1">
      <alignment horizontal="center" vertical="center" wrapText="1"/>
    </xf>
    <xf numFmtId="0" fontId="2" fillId="5" borderId="5" xfId="3" applyFill="1" applyBorder="1" applyAlignment="1">
      <alignment horizontal="center" vertical="center"/>
    </xf>
    <xf numFmtId="17" fontId="15" fillId="5" borderId="5" xfId="0" applyNumberFormat="1" applyFont="1" applyFill="1" applyBorder="1" applyAlignment="1">
      <alignment horizontal="center" vertical="center"/>
    </xf>
    <xf numFmtId="0" fontId="2" fillId="12" borderId="24" xfId="2" applyFill="1" applyBorder="1" applyAlignment="1">
      <alignment horizontal="center" vertical="center"/>
    </xf>
    <xf numFmtId="0" fontId="2" fillId="5" borderId="5" xfId="3" applyFill="1" applyBorder="1" applyAlignment="1">
      <alignment horizontal="center" vertical="center" wrapText="1"/>
    </xf>
  </cellXfs>
  <cellStyles count="4">
    <cellStyle name="Hipervínculo" xfId="2" builtinId="8"/>
    <cellStyle name="Hyperlink" xfId="3" xr:uid="{00000000-000B-0000-0000-000008000000}"/>
    <cellStyle name="Moneda" xfId="1" builtinId="4"/>
    <cellStyle name="Normal" xfId="0" builtinId="0"/>
  </cellStyles>
  <dxfs count="7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border outline="0">
        <left style="thin">
          <color rgb="FF000000"/>
        </left>
        <right style="thin">
          <color rgb="FF000000"/>
        </right>
        <top style="thin">
          <color rgb="FF000000"/>
        </top>
        <bottom style="thin">
          <color rgb="FF000000"/>
        </bottom>
      </border>
    </dxf>
    <dxf>
      <border outline="0">
        <left style="thin">
          <color rgb="FF000000"/>
        </left>
        <right style="thin">
          <color rgb="FF000000"/>
        </right>
        <top style="thin">
          <color rgb="FF000000"/>
        </top>
        <bottom style="thin">
          <color rgb="FF000000"/>
        </bottom>
      </border>
    </dxf>
    <dxf>
      <border outline="0">
        <left style="thin">
          <color rgb="FF000000"/>
        </left>
        <right style="thin">
          <color rgb="FF000000"/>
        </right>
        <top style="thin">
          <color rgb="FF000000"/>
        </top>
        <bottom style="thin">
          <color rgb="FF000000"/>
        </bottom>
      </border>
    </dxf>
    <dxf>
      <border outline="0">
        <left style="thin">
          <color rgb="FF000000"/>
        </left>
        <right style="thin">
          <color rgb="FF000000"/>
        </right>
        <top style="thin">
          <color rgb="FF000000"/>
        </top>
        <bottom style="thin">
          <color rgb="FF000000"/>
        </bottom>
      </border>
    </dxf>
    <dxf>
      <border outline="0">
        <left style="thin">
          <color rgb="FF000000"/>
        </left>
        <right style="thin">
          <color rgb="FF000000"/>
        </right>
        <top style="thin">
          <color rgb="FF000000"/>
        </top>
        <bottom style="thin">
          <color rgb="FF000000"/>
        </bottom>
      </border>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horizontal="center"/>
    </dxf>
    <dxf>
      <numFmt numFmtId="170" formatCode="_-[$$-240A]\ * #,##0_-;\-[$$-240A]\ * #,##0_-;_-[$$-240A]\ * &quot;-&quot;_-;_-@_-"/>
    </dxf>
    <dxf>
      <numFmt numFmtId="1" formatCode="0"/>
    </dxf>
    <dxf>
      <numFmt numFmtId="1" formatCode="0"/>
    </dxf>
    <dxf>
      <numFmt numFmtId="1" formatCode="0"/>
    </dxf>
    <dxf>
      <numFmt numFmtId="1" formatCode="0"/>
    </dxf>
    <dxf>
      <alignment horizontal="center"/>
    </dxf>
    <dxf>
      <alignment vertical="center"/>
    </dxf>
    <dxf>
      <numFmt numFmtId="167" formatCode="_-[$$-240A]\ * #,##0.00_-;\-[$$-240A]\ * #,##0.00_-;_-[$$-240A]\ * &quot;-&quot;??_-;_-@_-"/>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horizontal="center"/>
    </dxf>
  </dxfs>
  <tableStyles count="0" defaultTableStyle="TableStyleMedium2" defaultPivotStyle="PivotStyleLight16"/>
  <colors>
    <mruColors>
      <color rgb="FFF24B4B"/>
      <color rgb="FFFCCCCC"/>
      <color rgb="FFF50585"/>
      <color rgb="FFFC8BC7"/>
      <color rgb="FF96FF75"/>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21" Type="http://schemas.microsoft.com/office/2017/10/relationships/person" Target="persons/person.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pivotCacheDefinition" Target="pivotCache/pivotCacheDefinition2.xml"/><Relationship Id="rId4" Type="http://schemas.openxmlformats.org/officeDocument/2006/relationships/worksheet" Target="worksheets/sheet4.xml"/><Relationship Id="rId9" Type="http://schemas.openxmlformats.org/officeDocument/2006/relationships/pivotCacheDefinition" Target="pivotCache/pivotCacheDefinition1.xml"/><Relationship Id="rId14" Type="http://schemas.openxmlformats.org/officeDocument/2006/relationships/calcChain" Target="calcChain.xml"/><Relationship Id="rId22" Type="http://schemas.microsoft.com/office/2022/11/relationships/FeaturePropertyBag" Target="featurePropertyBag/featurePropertyBag.xml"/></Relationships>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persons/person.xml><?xml version="1.0" encoding="utf-8"?>
<personList xmlns="http://schemas.microsoft.com/office/spreadsheetml/2018/threadedcomments" xmlns:x="http://schemas.openxmlformats.org/spreadsheetml/2006/main">
  <person displayName="Sandra Liliana Hernandez Castañeda" id="{628DB445-80B1-4B66-A4B0-A81AC36AF4C5}" userId="S::sandra.hernandez@fondecun.gov.co::2d037ca1-f02a-4995-94c4-4e506ff4933f" providerId="AD"/>
</personList>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Excel Services" refreshedDate="45608.601186458334" createdVersion="8" refreshedVersion="8" minRefreshableVersion="3" recordCount="634" xr:uid="{1CC2BEB4-F082-4F85-B9A3-233C867958D8}">
  <cacheSource type="worksheet">
    <worksheetSource ref="A1:M1048576" sheet="EPA"/>
  </cacheSource>
  <cacheFields count="13">
    <cacheField name="Número de contrato" numFmtId="0">
      <sharedItems containsNonDate="0" containsBlank="1"/>
    </cacheField>
    <cacheField name="NUMERO INTERADMINISTRATIVO FDC" numFmtId="0">
      <sharedItems containsNonDate="0" containsBlank="1"/>
    </cacheField>
    <cacheField name="MODALIDAD" numFmtId="0">
      <sharedItems containsBlank="1" count="7">
        <s v="DIRECTA"/>
        <s v="TIENDA VIRTUAL"/>
        <s v="INVITACIÓN PÚBLICA"/>
        <s v="MÍNIMA CUANTÍA"/>
        <s v="CONVOCATORIA POR CONCURSO"/>
        <s v="SELECCIÓN ABREVIADA"/>
        <m/>
      </sharedItems>
    </cacheField>
    <cacheField name="TIPOLOGIA " numFmtId="0">
      <sharedItems containsBlank="1" count="19">
        <s v="LOGÍSTICO"/>
        <s v="COMPRAVENTA"/>
        <s v="SERVICIOS PROFESIONALES"/>
        <s v="APOYO A LA GESTIÓN"/>
        <s v="INTERVENTORÍA"/>
        <s v="SUMINISTRO"/>
        <s v="PRESTACIÓN DE SERVICIOS"/>
        <s v="OBRA"/>
        <s v="CONVENIO"/>
        <s v="ARRENDAMIENTO"/>
        <s v="LICENCIAS"/>
        <s v="ADQUISICION"/>
        <s v="SEGUROS"/>
        <s v="PRESTACIÓN DE SERVICIOS DE TRANSPORTE"/>
        <s v="PRESTACION DE SERVICIOS LOGISTICOS"/>
        <s v="ORDEN DE COMPRA"/>
        <s v="SERVICIOS LOGISTICOS"/>
        <s v="CONSULTORIA"/>
        <m/>
      </sharedItems>
    </cacheField>
    <cacheField name="MES" numFmtId="0">
      <sharedItems containsNonDate="0" containsBlank="1"/>
    </cacheField>
    <cacheField name="ESTADO" numFmtId="0">
      <sharedItems containsNonDate="0" containsBlank="1"/>
    </cacheField>
    <cacheField name="TIPO DE PERSONA" numFmtId="0">
      <sharedItems containsBlank="1"/>
    </cacheField>
    <cacheField name="VALOR DEL CONTRATO" numFmtId="0">
      <sharedItems containsBlank="1" containsMixedTypes="1" containsNumber="1" minValue="990000" maxValue="6773858280" count="363">
        <n v="347800000"/>
        <n v="12000000"/>
        <n v="70000000"/>
        <n v="130000000"/>
        <n v="20000000"/>
        <n v="160000000"/>
        <n v="150000000"/>
        <n v="220000000"/>
        <n v="10000000"/>
        <n v="12333333"/>
        <n v="10944000"/>
        <n v="11400000"/>
        <n v="111932940"/>
        <n v="9166666"/>
        <n v="13566667"/>
        <n v="9866666"/>
        <n v="14666666"/>
        <n v="7400000"/>
        <n v="13566666"/>
        <n v="8633333"/>
        <n v="6413334"/>
        <n v="6500000"/>
        <n v="11500000"/>
        <m/>
        <n v="12650000"/>
        <n v="31504000"/>
        <n v="6800000"/>
        <n v="45120000"/>
        <n v="90000000"/>
        <n v="16100000"/>
        <n v="107868133"/>
        <n v="53700000"/>
        <n v="13554443"/>
        <n v="18666667"/>
        <n v="18666666"/>
        <n v="68000000"/>
        <n v="91200000"/>
        <n v="3850000"/>
        <n v="2350000"/>
        <n v="11520000"/>
        <n v="108668891"/>
        <n v="23400000"/>
        <n v="22500000"/>
        <n v="6000000"/>
        <n v="7150000"/>
        <n v="29508000"/>
        <n v="40000000"/>
        <n v="5274810"/>
        <n v="21149188"/>
        <n v="2594640"/>
        <n v="4260000"/>
        <n v="4440000"/>
        <n v="2745000"/>
        <n v="7875120"/>
        <n v="11661561"/>
        <n v="7800000"/>
        <n v="24000000"/>
        <n v="5366667"/>
        <n v="30000000"/>
        <n v="51811500"/>
        <n v="20902778"/>
        <n v="185061000"/>
        <n v="36282067"/>
        <n v="39950000"/>
        <n v="10500000"/>
        <n v="17046000"/>
        <n v="32583333"/>
        <n v="75337149"/>
        <n v="65570000"/>
        <n v="76500000"/>
        <n v="19140000"/>
        <n v="1700000"/>
        <n v="48000000"/>
        <n v="22000000"/>
        <n v="9000000"/>
        <n v="36800000"/>
        <n v="22054921"/>
        <n v="28200000"/>
        <n v="15000000"/>
        <n v="10800000"/>
        <n v="74931266"/>
        <n v="36000000"/>
        <n v="19182485"/>
        <n v="119000000"/>
        <n v="19960900"/>
        <n v="778979749"/>
        <n v="13500000"/>
        <n v="35000000"/>
        <n v="3000000"/>
        <n v="42600000"/>
        <n v="39000000"/>
        <n v="80121380.25"/>
        <n v="573025278.24000001"/>
        <n v="22800000"/>
        <n v="42000000"/>
        <n v="2882933"/>
        <n v="33000000"/>
        <n v="13800000"/>
        <n v="13200000"/>
        <n v="19170000"/>
        <n v="7500000"/>
        <n v="16000000"/>
        <n v="18000000"/>
        <n v="37500000"/>
        <n v="49980000"/>
        <n v="27489000"/>
        <n v="72115135.439999998"/>
        <n v="69283734"/>
        <n v="51119205.340000004"/>
        <n v="25585658.329999998"/>
        <n v="50898785.509999998"/>
        <n v="21500000"/>
        <n v="59154880.350000001"/>
        <n v="76646954.319999993"/>
        <n v="636744555"/>
        <n v="75424000"/>
        <n v="33600000"/>
        <n v="6773858280"/>
        <n v="31458018.600000001"/>
        <n v="32784000"/>
        <n v="6600000"/>
        <n v="27500000"/>
        <n v="65932930"/>
        <n v="87903946.670000002"/>
        <n v="75753371.790000007"/>
        <n v="67374079"/>
        <n v="51065599.789999999"/>
        <n v="56818100"/>
        <n v="47384159"/>
        <n v="16200000"/>
        <n v="2209849976.4499998"/>
        <n v="47333333.329999998"/>
        <n v="16898000"/>
        <n v="119137364"/>
        <n v="44109408"/>
        <n v="26367000"/>
        <n v="49500000"/>
        <n v="5210000"/>
        <n v="419856699"/>
        <n v="64825401.579999998"/>
        <n v="34433714.369999997"/>
        <n v="57098168.359999999"/>
        <n v="15600000"/>
        <n v="3610222"/>
        <n v="17029999"/>
        <n v="60000000"/>
        <n v="64000000"/>
        <n v="28000000"/>
        <n v="56000000"/>
        <n v="26366667"/>
        <n v="60266667"/>
        <n v="45200000"/>
        <n v="37666667"/>
        <n v="15877333"/>
        <n v="12349000"/>
        <n v="17550000"/>
        <n v="52131844"/>
        <n v="199500000"/>
        <n v="659832854"/>
        <n v="37385040"/>
        <n v="1302000000"/>
        <n v="24684000"/>
        <n v="682549465"/>
        <n v="17952000"/>
        <n v="14400000"/>
        <n v="36500000"/>
        <n v="21000000"/>
        <n v="92149816"/>
        <n v="7700000"/>
        <n v="16500000"/>
        <n v="45000000"/>
        <n v="39223822.049999997"/>
        <n v="57911259"/>
        <n v="26200000"/>
        <n v="69760000"/>
        <n v="11328800"/>
        <n v="40630265"/>
        <n v="24076666"/>
        <n v="35967867"/>
        <n v="990000"/>
        <n v="40216666"/>
        <n v="11424000"/>
        <n v="58493283"/>
        <n v="5250000"/>
        <n v="30050000"/>
        <n v="45400000"/>
        <n v="35666666"/>
        <n v="54912783"/>
        <n v="779983200"/>
        <n v="3754000"/>
        <n v="13950000"/>
        <n v="7050000"/>
        <n v="3190000"/>
        <n v="43500000"/>
        <n v="731340030"/>
        <n v="14500000"/>
        <n v="63691199"/>
        <n v="2750000"/>
        <n v="80437021"/>
        <n v="12600000"/>
        <n v="1181757607"/>
        <n v="144624584"/>
        <n v="59016000"/>
        <n v="593000000"/>
        <n v="27333333"/>
        <n v="488730000"/>
        <n v="8400000"/>
        <n v="154999472"/>
        <n v="850000000"/>
        <n v="512050000"/>
        <n v="79166667"/>
        <n v="16053623"/>
        <n v="134190226"/>
        <n v="45600000"/>
        <n v="20020000"/>
        <n v="167862400"/>
        <n v="167291496"/>
        <n v="4600000"/>
        <n v="15770000"/>
        <n v="10533333"/>
        <n v="10006666"/>
        <n v="14000000"/>
        <n v="7000000"/>
        <n v="5000000"/>
        <n v="25138750"/>
        <n v="8030000"/>
        <n v="15042000"/>
        <n v="5395000"/>
        <n v="57600000"/>
        <n v="20149660.699999999"/>
        <n v="37156000"/>
        <n v="32974900"/>
        <n v="22312500"/>
        <n v="163625000"/>
        <n v="24900000"/>
        <n v="110493285"/>
        <n v="21840000"/>
        <n v="7233333"/>
        <n v="26228000"/>
        <n v="31800000"/>
        <n v="28966667"/>
        <n v="59992140"/>
        <n v="107671200"/>
        <n v="719998200"/>
        <n v="556800000"/>
        <n v="283500000"/>
        <n v="12471333"/>
        <n v="50040000"/>
        <n v="22950000"/>
        <n v="11916666"/>
        <n v="11526666"/>
        <n v="2500000"/>
        <n v="15510000"/>
        <n v="4950000"/>
        <n v="23833333.329999998"/>
        <n v="21450000"/>
        <n v="6270000"/>
        <n v="8000000"/>
        <n v="476000000"/>
        <n v="35992000"/>
        <n v="89128440"/>
        <n v="18750000"/>
        <n v="20333333"/>
        <n v="29113030"/>
        <n v="4918000"/>
        <n v="750000000"/>
        <n v="200000000"/>
        <n v="142800000"/>
        <n v="99321461"/>
        <n v="23516475.109999999"/>
        <n v="59500000"/>
        <n v="57740000"/>
        <n v="779833375.61000001"/>
        <n v="29599986"/>
        <n v="224083246"/>
        <n v="45209243"/>
        <n v="25899993"/>
        <n v="47666667"/>
        <n v="3500000"/>
        <n v="3300000"/>
        <n v="35933320"/>
        <n v="140000000"/>
        <n v="14170000"/>
        <n v="52800000"/>
        <n v="8300000"/>
        <n v="15321101"/>
        <n v="14098266.699999999"/>
        <n v="17500000"/>
        <n v="9706667"/>
        <n v="9754100"/>
        <n v="21600000"/>
        <n v="24150200"/>
        <n v="16721200"/>
        <n v="5712000"/>
        <n v="12500000"/>
        <n v="26100000"/>
        <n v="22400000"/>
        <n v="149935240"/>
        <n v="29724799"/>
        <n v="25333333"/>
        <n v="47626667"/>
        <n v="11200000"/>
        <n v="6120000"/>
        <n v="12133333"/>
        <n v="11833334"/>
        <n v="21673867"/>
        <n v="10780000"/>
        <n v="23200000"/>
        <n v="499152000"/>
        <n v="31900000"/>
        <n v="14499982"/>
        <n v="19166667"/>
        <n v="876417613"/>
        <n v="23000000"/>
        <n v="36416667"/>
        <n v="128570861.79000001"/>
        <n v="13066667"/>
        <n v="60000148"/>
        <n v="23516667"/>
        <n v="35700000"/>
        <n v="18900000"/>
        <n v="63999999"/>
        <n v="867564769"/>
        <n v="15025000"/>
        <s v="2.574.348.049.00"/>
        <n v="15816667"/>
        <n v="178600000"/>
        <n v="405539986"/>
        <n v="13253333"/>
        <n v="76000000"/>
        <n v="2523852975"/>
        <n v="6700000"/>
        <n v="135294611"/>
        <n v="26800000"/>
        <n v="24883600"/>
        <n v="8580000"/>
        <n v="8360000"/>
        <n v="7253333"/>
        <n v="117659000"/>
        <n v="7115700"/>
        <n v="5720748524"/>
        <n v="694560000"/>
        <n v="6556000"/>
        <n v="2626591206"/>
        <n v="32500000"/>
        <n v="14679533"/>
        <n v="147480000"/>
        <n v="327250000"/>
        <n v="3278000"/>
        <n v="9733332"/>
        <n v="319789216"/>
        <n v="294500000"/>
        <n v="467671050"/>
        <n v="52187459"/>
        <n v="1024468611"/>
        <s v="901.281.157-0"/>
        <n v="4808000"/>
        <n v="16250000"/>
        <n v="402232000"/>
        <n v="5500000"/>
        <n v="6050000"/>
        <n v="13022166"/>
        <n v="12785400"/>
      </sharedItems>
    </cacheField>
    <cacheField name="FECHA DE INICIO" numFmtId="0">
      <sharedItems containsNonDate="0" containsDate="1" containsBlank="1" containsMixedTypes="1" minDate="2014-10-29T00:00:00" maxDate="2025-10-08T00:00:00"/>
    </cacheField>
    <cacheField name="FECHA DE TERMINACIÓN" numFmtId="0">
      <sharedItems containsNonDate="0" containsDate="1" containsBlank="1" containsMixedTypes="1" minDate="2024-01-22T00:00:00" maxDate="2026-03-09T00:00:00"/>
    </cacheField>
    <cacheField name="AREA" numFmtId="0">
      <sharedItems containsBlank="1"/>
    </cacheField>
    <cacheField name="SUPERVISOR" numFmtId="0">
      <sharedItems containsBlank="1"/>
    </cacheField>
    <cacheField name="APLICA PÓLIZA" numFmtId="0">
      <sharedItems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Excel Services" refreshedDate="45619.423272337961" createdVersion="8" refreshedVersion="8" minRefreshableVersion="3" recordCount="569" xr:uid="{0C712D64-9AA5-4C2F-9399-ACB4E0C128B8}">
  <cacheSource type="worksheet">
    <worksheetSource ref="A1:M570" sheet="EPA"/>
  </cacheSource>
  <cacheFields count="13">
    <cacheField name="Número de contrato" numFmtId="17">
      <sharedItems containsNonDate="0"/>
    </cacheField>
    <cacheField name="NUMERO INTERADMINISTRATIVO FDC" numFmtId="17">
      <sharedItems containsNonDate="0" containsBlank="1" count="57">
        <s v="24-001"/>
        <s v="22-011"/>
        <s v="22-042"/>
        <s v="FUNCIONAMIENTO"/>
        <s v="22-037"/>
        <s v="23-020"/>
        <s v="21-021"/>
        <s v="22-031"/>
        <s v="23-013"/>
        <s v="23-017"/>
        <s v="22-040"/>
        <s v="23-010"/>
        <s v="24-002"/>
        <s v="24-003"/>
        <s v="23-022"/>
        <s v="24-004"/>
        <s v="24-005"/>
        <s v="24-006"/>
        <s v="22-036"/>
        <s v="23-009"/>
        <s v="24-009"/>
        <s v="21-011"/>
        <s v="FUNCIONAMIENTO IPMC 002-2024"/>
        <s v="24-008"/>
        <s v="FUNCIONAMIENTO (IPMC 003-2024)"/>
        <s v="24-007"/>
        <s v="23-021"/>
        <s v="23-037"/>
        <s v="24-011"/>
        <s v="FUNCIONAMIENTO (ipmc-004-2024)"/>
        <s v="22-037 (CC-001-2024)"/>
        <s v="24-010"/>
        <s v="24-012"/>
        <s v="FUNCIONAMIENTO SAMC-SI-001-2024"/>
        <s v="24-017"/>
        <s v="24-016"/>
        <s v="24-013"/>
        <s v="FUNCIONAMIENTO SAMC-002-2024"/>
        <s v="FUNCIONAMIENTO (ORDEN DE COMPRA 132854)"/>
        <s v="FUNCIONAMIENTO (SAMC-003-2024"/>
        <s v="24-019"/>
        <s v="24-020"/>
        <s v="24-022"/>
        <s v="24-028"/>
        <s v="24-030"/>
        <s v="FUNCIONAMIENTO (IPMC-005-2024)"/>
        <s v="24-021"/>
        <s v="24-023"/>
        <s v="24-031"/>
        <s v="24-029"/>
        <s v="24-024"/>
        <s v="24-026"/>
        <s v="24-033"/>
        <s v="24-014"/>
        <s v="24-025"/>
        <m/>
        <s v="24-037"/>
      </sharedItems>
    </cacheField>
    <cacheField name="MODALIDAD" numFmtId="0">
      <sharedItems containsBlank="1" count="8">
        <s v="DIRECTA"/>
        <s v="TIENDA VIRTUAL"/>
        <s v="INVITACIÓN PÚBLICA"/>
        <s v="MÍNIMA CUANTÍA"/>
        <s v="CONVOCATORIA POR CONCURSO"/>
        <s v="SELECCIÓN ABREVIADA"/>
        <m/>
        <s v="SUMIINISTRO"/>
      </sharedItems>
    </cacheField>
    <cacheField name="TIPOLOGIA " numFmtId="0">
      <sharedItems containsBlank="1" count="19">
        <s v="LOGÍSTICO"/>
        <s v="COMPRAVENTA"/>
        <s v="SERVICIOS PROFESIONALES"/>
        <s v="APOYO A LA GESTIÓN"/>
        <s v="INTERVENTORÍA"/>
        <s v="SUMINISTRO"/>
        <s v="PRESTACIÓN DE SERVICIOS"/>
        <s v="OBRA"/>
        <s v="CONVENIO"/>
        <s v="ARRENDAMIENTO"/>
        <s v="LICENCIAS"/>
        <s v="ADQUISICION"/>
        <s v="SEGUROS"/>
        <s v="PRESTACIÓN DE SERVICIOS DE TRANSPORTE"/>
        <s v="PRESTACION DE SERVICIOS LOGISTICOS"/>
        <s v="ORDEN DE COMPRA"/>
        <s v="CONSULTORIA"/>
        <s v="MANTENIMIENTO"/>
        <m/>
      </sharedItems>
    </cacheField>
    <cacheField name="MES" numFmtId="0">
      <sharedItems containsNonDate="0"/>
    </cacheField>
    <cacheField name="ESTADO" numFmtId="164">
      <sharedItems containsNonDate="0"/>
    </cacheField>
    <cacheField name="TIPO DE PERSONA" numFmtId="0">
      <sharedItems containsBlank="1"/>
    </cacheField>
    <cacheField name="VALOR DEL CONTRATO" numFmtId="0">
      <sharedItems containsBlank="1" containsMixedTypes="1" containsNumber="1" minValue="990000" maxValue="6773858280"/>
    </cacheField>
    <cacheField name="FECHA DE INICIO" numFmtId="0">
      <sharedItems containsNonDate="0" containsDate="1" containsBlank="1" containsMixedTypes="1" minDate="2014-10-29T00:00:00" maxDate="2025-10-08T00:00:00"/>
    </cacheField>
    <cacheField name="FECHA DE TERMINACIÓN" numFmtId="0">
      <sharedItems containsNonDate="0" containsDate="1" containsBlank="1" containsMixedTypes="1" minDate="2024-01-22T00:00:00" maxDate="2026-03-09T00:00:00"/>
    </cacheField>
    <cacheField name="AREA" numFmtId="0">
      <sharedItems containsBlank="1"/>
    </cacheField>
    <cacheField name="SUPERVISOR" numFmtId="0">
      <sharedItems containsBlank="1"/>
    </cacheField>
    <cacheField name="APLICA PÓLIZA"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34">
  <r>
    <s v="2024-0001"/>
    <s v="24-001"/>
    <x v="0"/>
    <x v="0"/>
    <s v="ENERO"/>
    <s v="EJECUTADO"/>
    <s v="JURÍDICA"/>
    <x v="0"/>
    <d v="2024-01-12T00:00:00"/>
    <d v="2024-03-01T00:00:00"/>
    <s v="SUBGERENCIA TÉCNICA"/>
    <s v="CAMILO CALDERON "/>
    <s v="SI"/>
  </r>
  <r>
    <s v="2024-0002"/>
    <s v="22-011"/>
    <x v="0"/>
    <x v="1"/>
    <s v="ENERO"/>
    <s v="EJECUTADO"/>
    <s v="JURÍDICA"/>
    <x v="1"/>
    <d v="2024-01-12T00:00:00"/>
    <d v="2024-02-29T00:00:00"/>
    <s v="SUBGERENCIA TÉCNICA"/>
    <s v="GERENTE PROYECTO 22-011"/>
    <s v="NO"/>
  </r>
  <r>
    <s v="2024-0003"/>
    <s v="22-011"/>
    <x v="0"/>
    <x v="1"/>
    <s v="ENERO"/>
    <s v="EJECUTADO"/>
    <s v="JURÍDICA"/>
    <x v="2"/>
    <d v="2024-01-12T00:00:00"/>
    <d v="2024-02-29T00:00:00"/>
    <s v="SUBGERENCIA TÉCNICA"/>
    <s v="GERENTE PROYECTO 22-011"/>
    <s v="NO"/>
  </r>
  <r>
    <s v="2024-0004"/>
    <s v="22-011"/>
    <x v="0"/>
    <x v="1"/>
    <s v="ENERO"/>
    <s v="EJECUTADO"/>
    <s v="JURÍDICA"/>
    <x v="3"/>
    <d v="2024-01-12T00:00:00"/>
    <d v="2024-02-29T00:00:00"/>
    <s v="SUBGERENCIA TÉCNICA"/>
    <s v="GERENTE PROYECTO 22-011"/>
    <s v="NO"/>
  </r>
  <r>
    <s v="2024-0005"/>
    <s v="22-011"/>
    <x v="0"/>
    <x v="1"/>
    <s v="ENERO"/>
    <s v="EJECUTADO"/>
    <s v="NATURAL "/>
    <x v="4"/>
    <d v="2024-01-12T00:00:00"/>
    <d v="2024-02-29T00:00:00"/>
    <s v="SUBGERENCIA TÉCNICA"/>
    <s v="GERENTE PROYECTO 22-011"/>
    <s v="NO"/>
  </r>
  <r>
    <s v="2024-0006"/>
    <s v="22-011"/>
    <x v="0"/>
    <x v="1"/>
    <s v="ENERO"/>
    <s v="EJECUTADO"/>
    <s v="JURÍDICA"/>
    <x v="5"/>
    <d v="2024-01-12T00:00:00"/>
    <d v="2024-02-29T00:00:00"/>
    <s v="SUBGERENCIA TÉCNICA"/>
    <s v="GERENTE PROYECTO 22-011"/>
    <s v="NO"/>
  </r>
  <r>
    <s v="2024-0007"/>
    <s v="22-011"/>
    <x v="0"/>
    <x v="1"/>
    <s v="ENERO"/>
    <s v="EJECUTADO"/>
    <s v="JURÍDICA"/>
    <x v="6"/>
    <d v="2024-01-12T00:00:00"/>
    <d v="2024-02-29T00:00:00"/>
    <s v="SUBGERENCIA TÉCNICA"/>
    <s v="GERENTE PROYECTO 22-011"/>
    <s v="NO"/>
  </r>
  <r>
    <s v="2024-0008"/>
    <s v="22-011"/>
    <x v="0"/>
    <x v="1"/>
    <s v="ENERO"/>
    <s v="EJECUTADO"/>
    <s v="JURÍDICA"/>
    <x v="7"/>
    <d v="2024-01-12T00:00:00"/>
    <d v="2024-02-29T00:00:00"/>
    <s v="SUBGERENCIA TÉCNICA"/>
    <s v="GERENTE PROYECTO 22-011"/>
    <s v="NO"/>
  </r>
  <r>
    <s v="2024-0009"/>
    <s v="22-011"/>
    <x v="0"/>
    <x v="1"/>
    <s v="ENERO"/>
    <s v="EJECUTADO"/>
    <s v="JURÍDICA"/>
    <x v="8"/>
    <d v="2024-01-12T00:00:00"/>
    <d v="2024-02-29T00:00:00"/>
    <s v="SUBGERENCIA TÉCNICA"/>
    <s v="GERENTE PROYECTO 22-011"/>
    <s v="NO"/>
  </r>
  <r>
    <s v="2024-0010"/>
    <s v="22-042"/>
    <x v="0"/>
    <x v="2"/>
    <s v="ENERO"/>
    <s v="EJECUTADO"/>
    <s v="NATURAL "/>
    <x v="9"/>
    <d v="2024-01-15T00:00:00"/>
    <d v="2024-03-31T00:00:00"/>
    <s v="SUBGERENCIA TÉCNICA"/>
    <s v="GERENTE PROYECTO 22-042"/>
    <s v="SI"/>
  </r>
  <r>
    <s v="2024-0011"/>
    <s v="FUNCIONAMIENTO"/>
    <x v="0"/>
    <x v="2"/>
    <s v="ENERO"/>
    <s v="EJECUTADO"/>
    <s v="NATURAL "/>
    <x v="10"/>
    <d v="2024-01-15T00:00:00"/>
    <d v="2024-03-31T00:00:00"/>
    <s v="OFICINA ASESORA JURÍDICA"/>
    <s v="CAMILA BAUTISTA "/>
    <s v="NO"/>
  </r>
  <r>
    <s v="2024-0012"/>
    <s v="FUNCIONAMIENTO"/>
    <x v="0"/>
    <x v="2"/>
    <s v="ENERO"/>
    <s v="EJECUTADO"/>
    <s v="NATURAL "/>
    <x v="11"/>
    <d v="2024-01-15T00:00:00"/>
    <d v="2024-03-31T00:00:00"/>
    <s v="OFICINA ASESORA JURÍDICA"/>
    <s v="CAMILA BAUTISTA "/>
    <s v="NO"/>
  </r>
  <r>
    <s v="2024-0013"/>
    <s v="FUNCIONAMIENTO"/>
    <x v="0"/>
    <x v="2"/>
    <s v="ENERO"/>
    <s v="EJECUTADO"/>
    <s v="NATURAL "/>
    <x v="11"/>
    <d v="2024-01-15T00:00:00"/>
    <d v="2024-03-31T00:00:00"/>
    <s v="OFICINA ASESORA JURÍDICA"/>
    <s v="CAMILA BAUTISTA "/>
    <s v="NO"/>
  </r>
  <r>
    <s v="2024-0014"/>
    <s v="FUNCIONAMIENTO"/>
    <x v="0"/>
    <x v="3"/>
    <s v="ENERO"/>
    <s v="EJECUTADO"/>
    <s v="NATURAL "/>
    <x v="8"/>
    <d v="2024-01-15T00:00:00"/>
    <d v="2024-03-31T00:00:00"/>
    <s v="SUBGERENCIA TÉCNICA"/>
    <s v="DIANA ZAMBRANO"/>
    <s v="NO"/>
  </r>
  <r>
    <s v="2024-0015"/>
    <s v="FUNCIONAMIENTO"/>
    <x v="0"/>
    <x v="2"/>
    <s v="ENERO"/>
    <s v="EJECUTADO"/>
    <s v="JURÍDICA"/>
    <x v="4"/>
    <d v="2024-01-16T00:00:00"/>
    <d v="2024-03-30T00:00:00"/>
    <s v="OFICINA ASESORA JURÍDICA"/>
    <s v="CAMILA BAUTISTA Y APOYO LINDA VELOSA "/>
    <s v="SI"/>
  </r>
  <r>
    <s v="2024-0016"/>
    <s v="22-037"/>
    <x v="0"/>
    <x v="4"/>
    <s v="ENERO"/>
    <s v="EJECUTADO"/>
    <s v="JURÍDICA"/>
    <x v="12"/>
    <d v="2024-01-22T00:00:00"/>
    <d v="2024-04-22T00:00:00"/>
    <s v="SUBGERENCIA TÉCNICA"/>
    <s v="GERENTE PROYECTO 22-037"/>
    <s v="SI"/>
  </r>
  <r>
    <s v="2024-0017"/>
    <s v="23-020"/>
    <x v="0"/>
    <x v="2"/>
    <s v="ENERO"/>
    <s v="EJECUTADO"/>
    <s v="NATURAL "/>
    <x v="13"/>
    <d v="2024-01-18T00:00:00"/>
    <d v="2024-03-07T00:00:00"/>
    <s v="SUBGERENCIA TÉCNICA"/>
    <s v="GERENTE PROYECTO 23-020 JIMENA"/>
    <s v="SI"/>
  </r>
  <r>
    <s v="2024-0018"/>
    <s v="21-021"/>
    <x v="0"/>
    <x v="2"/>
    <s v="ENERO"/>
    <s v="EJECUTADO"/>
    <s v="NATURAL "/>
    <x v="14"/>
    <d v="2024-01-17T00:00:00"/>
    <d v="2024-03-31T00:00:00"/>
    <s v="SUBGERENCIA TÉCNICA"/>
    <s v="SUBGERENTE TECNICO"/>
    <s v="SI"/>
  </r>
  <r>
    <s v="2024-0019"/>
    <s v="FUNCIONAMIENTO"/>
    <x v="0"/>
    <x v="2"/>
    <s v="ENERO"/>
    <s v="EJECUTADO"/>
    <s v="NATURAL "/>
    <x v="15"/>
    <d v="2024-01-17T00:00:00"/>
    <d v="2024-03-31T00:00:00"/>
    <s v="SUBGERENCIA TÉCNICA"/>
    <s v="SUBGERENTE TECNICO"/>
    <s v="NO"/>
  </r>
  <r>
    <s v="2024-0020"/>
    <s v="22-031"/>
    <x v="0"/>
    <x v="2"/>
    <s v="ENERO"/>
    <s v="EJECUTADO"/>
    <s v="NATURAL "/>
    <x v="16"/>
    <d v="2024-01-17T00:00:00"/>
    <d v="2024-04-14T00:00:00"/>
    <s v="SUBGERENCIA TÉCNICA"/>
    <s v="GERENTE PROYECTO 22-031"/>
    <s v="NO"/>
  </r>
  <r>
    <s v="2024-0021"/>
    <s v="FUNCIONAMIENTO"/>
    <x v="0"/>
    <x v="2"/>
    <s v="ENERO"/>
    <s v="EJECUTADO"/>
    <s v="NATURAL "/>
    <x v="9"/>
    <d v="2024-01-17T00:00:00"/>
    <d v="2024-03-31T00:00:00"/>
    <s v="OFICINA ASESORA JURÍDICA"/>
    <s v="JEFE OFICINA JURIDICA ( PROVISIONAL CAMILA BAUTISTA )"/>
    <s v="NO"/>
  </r>
  <r>
    <s v="2024-0022"/>
    <s v="FUNCIONAMIENTO"/>
    <x v="0"/>
    <x v="3"/>
    <s v="ENERO"/>
    <s v="EJECUTADO"/>
    <s v="NATURAL "/>
    <x v="17"/>
    <d v="2024-01-17T00:00:00"/>
    <d v="2024-03-31T00:00:00"/>
    <s v="SUBGERENCIA TÉCNICA"/>
    <s v="SUBGERENETE TECNICO (PROVISIONAL DIANA ZAMBRANO)"/>
    <s v="NO"/>
  </r>
  <r>
    <s v="2024-0023"/>
    <s v="FUNCIONAMIENTO"/>
    <x v="0"/>
    <x v="2"/>
    <s v="ENERO"/>
    <s v="EJECUTADO"/>
    <s v="NATURAL "/>
    <x v="18"/>
    <d v="2024-01-17T00:00:00"/>
    <d v="2024-03-31T00:00:00"/>
    <s v="SUBGERENCIA TÉCNICA"/>
    <s v="SUBGERENETE TECNICO (PROVISIONAL DIANA ZAMBRANO)"/>
    <s v="NO"/>
  </r>
  <r>
    <s v="2024-0024"/>
    <s v="FUNCIONAMIENTO"/>
    <x v="0"/>
    <x v="2"/>
    <s v="ENERO"/>
    <s v="EJECUTADO"/>
    <s v="NATURAL "/>
    <x v="15"/>
    <d v="2024-01-17T00:00:00"/>
    <d v="2024-03-31T00:00:00"/>
    <s v="SUBGERENCIA TÉCNICA"/>
    <s v="SUBGERENETE TECNICO (PROVISIONAL DIANA ZAMBRANO)"/>
    <s v="NO"/>
  </r>
  <r>
    <s v="2024-0025"/>
    <s v="FUNCIONAMIENTO"/>
    <x v="0"/>
    <x v="2"/>
    <s v="ENERO"/>
    <s v="EJECUTADO"/>
    <s v="NATURAL "/>
    <x v="19"/>
    <d v="2024-01-17T00:00:00"/>
    <d v="2024-03-31T00:00:00"/>
    <s v="SUBGERENCIA ADMINISTRATIVA Y FINANCIERA"/>
    <s v="CONTADOR"/>
    <s v="NO"/>
  </r>
  <r>
    <s v="2024-0026"/>
    <s v="FUNCIONAMIENTO"/>
    <x v="0"/>
    <x v="3"/>
    <s v="ENERO"/>
    <s v="EJECUTADO"/>
    <s v="NATURAL "/>
    <x v="20"/>
    <d v="2024-01-19T00:00:00"/>
    <d v="2024-03-31T00:00:00"/>
    <s v="SUBGERENCIA ADMINISTRATIVA Y FINANCIERA"/>
    <s v="CONTADOR"/>
    <s v="NO"/>
  </r>
  <r>
    <s v="2024-0027"/>
    <s v="23-013"/>
    <x v="0"/>
    <x v="2"/>
    <s v="ENERO"/>
    <s v="EJECUTADO"/>
    <s v="NATURAL "/>
    <x v="21"/>
    <d v="2024-01-19T00:00:00"/>
    <d v="2024-02-18T00:00:00"/>
    <s v="SUBGERENCIA TÉCNICA"/>
    <s v="SUBGERENTE TECNICO"/>
    <s v="SI"/>
  </r>
  <r>
    <s v="2024-0028"/>
    <s v="FUNCIONAMIENTO"/>
    <x v="0"/>
    <x v="2"/>
    <s v="ENERO"/>
    <s v="EJECUTADO"/>
    <s v="NATURAL "/>
    <x v="22"/>
    <d v="2024-01-22T00:00:00"/>
    <d v="2024-03-31T00:00:00"/>
    <s v="SUBGERENCIA ADMINISTRATIVA Y FINANCIERA"/>
    <s v="PROFESIONAL TALENTO HUMANO"/>
    <s v="NO"/>
  </r>
  <r>
    <s v="2024-0029"/>
    <s v="FUNCIONAMIENTO"/>
    <x v="0"/>
    <x v="3"/>
    <s v="ENERO"/>
    <s v="EJECUTADO"/>
    <m/>
    <x v="23"/>
    <s v="NA"/>
    <s v="NA"/>
    <m/>
    <m/>
    <s v="NO"/>
  </r>
  <r>
    <s v="2024-0030"/>
    <s v="22-011"/>
    <x v="0"/>
    <x v="2"/>
    <s v="ENERO"/>
    <s v="EJECUTADO"/>
    <s v="NATURAL "/>
    <x v="24"/>
    <d v="2024-01-22T00:00:00"/>
    <d v="2024-03-31T00:00:00"/>
    <s v="SUBGERENCIA ADMINISTRATIVA Y FINANCIERA"/>
    <s v="SUBGERENTE ADMINISTRATIVA"/>
    <s v="NO"/>
  </r>
  <r>
    <s v="2024-0031"/>
    <s v="22-011"/>
    <x v="0"/>
    <x v="1"/>
    <s v="ENERO"/>
    <s v="EJECUTADO"/>
    <s v="JURÍDICA"/>
    <x v="25"/>
    <d v="2024-01-22T00:00:00"/>
    <d v="2024-01-22T00:00:00"/>
    <s v="SUBGERENCIA TÉCNICA"/>
    <s v="GERENTE PROYECTO 22-011"/>
    <s v="NO"/>
  </r>
  <r>
    <s v="2024-0032"/>
    <s v="22-011"/>
    <x v="0"/>
    <x v="5"/>
    <s v="ENERO"/>
    <s v="EJECUTADO"/>
    <s v="JURÍDICA"/>
    <x v="8"/>
    <d v="2024-01-22T00:00:00"/>
    <d v="2024-02-29T00:00:00"/>
    <s v="SUBGERENCIA TÉCNICA"/>
    <s v="GERENTE PROYECTO 22-011"/>
    <s v="NO"/>
  </r>
  <r>
    <s v="2024-0033"/>
    <s v="FUNCIONAMIENTO"/>
    <x v="0"/>
    <x v="3"/>
    <s v="ENERO"/>
    <s v="EJECUTADO"/>
    <s v="NATURAL "/>
    <x v="26"/>
    <d v="2024-01-24T00:00:00"/>
    <d v="2024-03-31T00:00:00"/>
    <s v="SUBGERENCIA ADMINISTRATIVA Y FINANCIERA"/>
    <s v="PROFESIONAL DE PRESUPUESTO"/>
    <s v="NO"/>
  </r>
  <r>
    <s v="2024-0034"/>
    <s v="FUNCIONAMIENTO"/>
    <x v="0"/>
    <x v="2"/>
    <s v="ENERO"/>
    <s v="EJECUTADO"/>
    <s v="NATURAL "/>
    <x v="27"/>
    <d v="2024-01-24T00:00:00"/>
    <d v="2024-06-30T00:00:00"/>
    <s v="SUBGERENCIA TÉCNICA"/>
    <s v="SUBGERENTE TECNICO"/>
    <s v="SI"/>
  </r>
  <r>
    <s v="2024-0035"/>
    <s v="22-011"/>
    <x v="0"/>
    <x v="1"/>
    <s v="ENERO"/>
    <s v="EJECUTADO"/>
    <s v="JURÍDICA"/>
    <x v="28"/>
    <d v="2024-01-26T00:00:00"/>
    <d v="2024-02-29T00:00:00"/>
    <s v="SUBGERENCIA TÉCNICA"/>
    <s v="GERENTE DEL PROYECTO 22-011"/>
    <s v="NO"/>
  </r>
  <r>
    <s v="2024-0036"/>
    <s v="FUNCIONAMIENTO"/>
    <x v="0"/>
    <x v="3"/>
    <s v="FEBRERO"/>
    <s v="EJECUTADO"/>
    <s v="NATURAL "/>
    <x v="29"/>
    <d v="2024-02-01T00:00:00"/>
    <d v="2024-08-31T00:00:00"/>
    <s v="SUBGERENCIA TÉCNICA"/>
    <s v="SUBGERENTE TECNICO"/>
    <s v="NO"/>
  </r>
  <r>
    <s v="2024-0037"/>
    <s v="FUNCIONAMIENTO"/>
    <x v="0"/>
    <x v="2"/>
    <s v="FEBRERO"/>
    <s v="EJECUTADO"/>
    <s v="NATURAL "/>
    <x v="30"/>
    <d v="2024-02-02T00:00:00"/>
    <d v="2024-12-31T00:00:00"/>
    <s v="SUBGERENCIA TÉCNICA"/>
    <s v="SUBGERENTE TECNICO"/>
    <s v="SI"/>
  </r>
  <r>
    <s v="2024-0038"/>
    <s v="FUNCIONAMIENTO"/>
    <x v="0"/>
    <x v="2"/>
    <s v="FEBRERO"/>
    <s v="EJECUTADO"/>
    <s v="NATURAL "/>
    <x v="31"/>
    <d v="2024-02-02T00:00:00"/>
    <d v="2024-08-06T00:00:00"/>
    <s v="SUBGERENCIA TÉCNICA"/>
    <s v="SUBGERENTE TECNICO"/>
    <s v="NO"/>
  </r>
  <r>
    <s v="2024-0039"/>
    <s v="23-017"/>
    <x v="0"/>
    <x v="2"/>
    <s v="FEBRERO"/>
    <s v="EJECUTADO"/>
    <s v="NATURAL "/>
    <x v="32"/>
    <d v="2024-02-05T00:00:00"/>
    <d v="2024-03-22T00:00:00"/>
    <s v="SUBGERENCIA TÉCNICA"/>
    <s v="GERENTE DE PROYECTO"/>
    <s v="SI"/>
  </r>
  <r>
    <s v="2024-0040"/>
    <s v="FUNCIONAMIENTO"/>
    <x v="0"/>
    <x v="2"/>
    <s v="FEBRERO"/>
    <s v="EJECUTADO"/>
    <s v="NATURAL "/>
    <x v="1"/>
    <d v="2024-02-05T00:00:00"/>
    <d v="2024-04-05T00:00:00"/>
    <s v="OFICINA ASESORA JURÍDICA"/>
    <s v="JEFE OFICINA ASESORA JURÍDICA"/>
    <s v="SI"/>
  </r>
  <r>
    <s v="2024-0041"/>
    <s v="22-011"/>
    <x v="0"/>
    <x v="2"/>
    <s v="FEBRERO"/>
    <s v="EJECUTADO"/>
    <s v="NATURAL "/>
    <x v="33"/>
    <d v="2024-02-05T00:00:00"/>
    <d v="2024-03-31T00:00:00"/>
    <s v="SUBGERENCIA TÉCNICA"/>
    <s v="SUBGERENTE TECNICO"/>
    <s v="SI"/>
  </r>
  <r>
    <s v="2024-0042"/>
    <s v="22-011"/>
    <x v="0"/>
    <x v="2"/>
    <s v="FEBRERO"/>
    <s v="EJECUTADO"/>
    <s v="NATURAL "/>
    <x v="34"/>
    <d v="2024-02-06T00:00:00"/>
    <d v="2024-03-31T00:00:00"/>
    <s v="SUBGERENCIA TÉCNICA"/>
    <s v="SUBGERENTE TECNICO"/>
    <s v="SI"/>
  </r>
  <r>
    <s v="2024-0043"/>
    <s v="FUNCIONAMIENTO"/>
    <x v="0"/>
    <x v="2"/>
    <s v="FEBRERO"/>
    <s v="EJECUTADO"/>
    <s v="NATURAL "/>
    <x v="35"/>
    <d v="2024-02-06T00:00:00"/>
    <d v="2024-07-25T00:00:00"/>
    <s v="SUBGERENCIA TÉCNICA"/>
    <s v="SUBGERENTE TECNICO"/>
    <s v="SI"/>
  </r>
  <r>
    <s v="2024-0044"/>
    <s v="FUNCIONAMIENTO"/>
    <x v="0"/>
    <x v="2"/>
    <s v="FEBRERO"/>
    <s v="EJECUTADO"/>
    <s v="NATURAL "/>
    <x v="36"/>
    <d v="2024-02-07T00:00:00"/>
    <d v="2024-08-06T00:00:00"/>
    <s v="SUBGERENCIA TÉCNICA"/>
    <s v="SUBGERENTE TECNICO"/>
    <s v="SI"/>
  </r>
  <r>
    <s v="2024-0045"/>
    <s v="22-040"/>
    <x v="0"/>
    <x v="2"/>
    <s v="FEBRERO"/>
    <s v="EJECUTADO"/>
    <s v="NATURAL "/>
    <x v="37"/>
    <d v="2024-02-09T00:00:00"/>
    <d v="2024-03-08T00:00:00"/>
    <s v="SUBGERENCIA TÉCNICA"/>
    <s v="SUBGERENTE TECNICO"/>
    <s v="NO"/>
  </r>
  <r>
    <s v="2024-0046"/>
    <s v="22-040"/>
    <x v="0"/>
    <x v="2"/>
    <s v="FEBRERO"/>
    <s v="EJECUTADO"/>
    <s v="NATURAL "/>
    <x v="37"/>
    <d v="2024-02-09T00:00:00"/>
    <d v="2024-03-08T00:00:00"/>
    <s v="SUBGERENCIA TÉCNICA"/>
    <s v="SUBGERENTE TECNICO"/>
    <s v="NO"/>
  </r>
  <r>
    <s v="2024-0047"/>
    <s v="22-040"/>
    <x v="0"/>
    <x v="2"/>
    <s v="FEBRERO"/>
    <s v="EJECUTADO"/>
    <s v="NATURAL "/>
    <x v="37"/>
    <d v="2024-02-09T00:00:00"/>
    <d v="2024-03-08T00:00:00"/>
    <s v="SUBGERENCIA TÉCNICA"/>
    <s v="SUBGERENTE TECNICO"/>
    <s v="NO"/>
  </r>
  <r>
    <s v="2024-0048"/>
    <s v="22-040"/>
    <x v="0"/>
    <x v="2"/>
    <s v="FEBRERO"/>
    <s v="EJECUTADO"/>
    <s v="NATURAL "/>
    <x v="37"/>
    <d v="2024-02-09T00:00:00"/>
    <d v="2024-03-08T00:00:00"/>
    <s v="SUBGERENCIA TÉCNICA"/>
    <s v="SUBGERENTE TECNICO"/>
    <s v="NO"/>
  </r>
  <r>
    <s v="2024-0049"/>
    <s v="22-040"/>
    <x v="0"/>
    <x v="2"/>
    <s v="FEBRERO"/>
    <s v="EJECUTADO"/>
    <s v="NATURAL "/>
    <x v="37"/>
    <d v="2024-02-09T00:00:00"/>
    <d v="2024-03-08T00:00:00"/>
    <s v="SUBGERENCIA TÉCNICA"/>
    <s v="SUBGERENTE TECNICO"/>
    <s v="NO"/>
  </r>
  <r>
    <s v="2024-0050"/>
    <s v="22-040"/>
    <x v="0"/>
    <x v="2"/>
    <s v="FEBRERO"/>
    <s v="EJECUTADO"/>
    <s v="NATURAL "/>
    <x v="37"/>
    <d v="2024-02-09T00:00:00"/>
    <d v="2024-03-08T00:00:00"/>
    <s v="SUBGERENCIA TÉCNICA"/>
    <s v="SUBGERENTE TECNICO"/>
    <s v="NO"/>
  </r>
  <r>
    <s v="2024-0051"/>
    <s v="22-040"/>
    <x v="0"/>
    <x v="3"/>
    <s v="FEBRERO"/>
    <s v="EJECUTADO"/>
    <s v="NATURAL "/>
    <x v="38"/>
    <d v="2024-02-09T00:00:00"/>
    <d v="2024-03-08T00:00:00"/>
    <s v="SUBGERENCIA TÉCNICA"/>
    <s v="SUBGERENTE TECNICO"/>
    <s v="NO"/>
  </r>
  <r>
    <s v="2024-0052"/>
    <s v="22-040"/>
    <x v="0"/>
    <x v="3"/>
    <s v="FEBRERO"/>
    <s v="EJECUTADO"/>
    <s v="NATURAL "/>
    <x v="38"/>
    <d v="2024-02-09T00:00:00"/>
    <d v="2024-03-08T00:00:00"/>
    <s v="SUBGERENCIA TÉCNICA"/>
    <s v="SUBGERENTE TECNICO"/>
    <s v="NO"/>
  </r>
  <r>
    <s v="2024-0053"/>
    <s v="22-040"/>
    <x v="0"/>
    <x v="3"/>
    <s v="FEBRERO"/>
    <s v="EJECUTADO"/>
    <s v="NATURAL "/>
    <x v="38"/>
    <d v="2024-02-09T00:00:00"/>
    <d v="2024-03-08T00:00:00"/>
    <s v="SUBGERENCIA TÉCNICA"/>
    <s v="SUBGERENTE TECNICO"/>
    <s v="NO"/>
  </r>
  <r>
    <s v="2024-0054"/>
    <s v="22-040"/>
    <x v="0"/>
    <x v="3"/>
    <s v="FEBRERO"/>
    <s v="EJECUTADO"/>
    <s v="NATURAL "/>
    <x v="38"/>
    <d v="2024-02-09T00:00:00"/>
    <d v="2024-03-08T00:00:00"/>
    <s v="SUBGERENCIA TÉCNICA"/>
    <s v="SUBGERENTE TECNICO"/>
    <s v="NO"/>
  </r>
  <r>
    <s v="2024-0055"/>
    <s v="22-040"/>
    <x v="0"/>
    <x v="3"/>
    <s v="FEBRERO"/>
    <s v="EJECUTADO"/>
    <s v="NATURAL "/>
    <x v="38"/>
    <d v="2024-02-09T00:00:00"/>
    <d v="2024-03-08T00:00:00"/>
    <s v="SUBGERENCIA TÉCNICA"/>
    <s v="SUBGERENTE TECNICO"/>
    <s v="NO"/>
  </r>
  <r>
    <s v="2024-0056"/>
    <s v="22-040"/>
    <x v="0"/>
    <x v="3"/>
    <s v="FEBRERO"/>
    <s v="EJECUTADO"/>
    <s v="NATURAL "/>
    <x v="38"/>
    <d v="2024-02-09T00:00:00"/>
    <d v="2024-03-08T00:00:00"/>
    <s v="SUBGERENCIA TÉCNICA"/>
    <s v="SUBGERENTE TECNICO"/>
    <s v="NO"/>
  </r>
  <r>
    <s v="2024-0057"/>
    <s v="22-040"/>
    <x v="0"/>
    <x v="3"/>
    <s v="FEBRERO"/>
    <s v="EJECUTADO"/>
    <s v="NATURAL "/>
    <x v="38"/>
    <d v="2024-02-09T00:00:00"/>
    <d v="2024-03-08T00:00:00"/>
    <s v="SUBGERENCIA TÉCNICA"/>
    <s v="SUBGERENTE TECNICO"/>
    <s v="NO"/>
  </r>
  <r>
    <s v="2024-0058"/>
    <s v="22-040"/>
    <x v="0"/>
    <x v="3"/>
    <s v="FEBRERO"/>
    <s v="EJECUTADO"/>
    <s v="NATURAL "/>
    <x v="38"/>
    <d v="2024-02-09T00:00:00"/>
    <d v="2024-03-08T00:00:00"/>
    <s v="SUBGERENCIA TÉCNICA"/>
    <s v="SUBGERENTE TECNICO"/>
    <s v="NO"/>
  </r>
  <r>
    <s v="2024-0059"/>
    <s v="22-040"/>
    <x v="0"/>
    <x v="3"/>
    <s v="FEBRERO"/>
    <s v="EJECUTADO"/>
    <s v="NATURAL "/>
    <x v="38"/>
    <d v="2024-02-09T00:00:00"/>
    <d v="2024-03-08T00:00:00"/>
    <s v="SUBGERENCIA TÉCNICA"/>
    <s v="SUBGERENTE TECNICO"/>
    <s v="NO"/>
  </r>
  <r>
    <s v="2024-0060"/>
    <s v="22-040"/>
    <x v="0"/>
    <x v="3"/>
    <s v="FEBRERO"/>
    <s v="EJECUTADO"/>
    <s v="NATURAL "/>
    <x v="38"/>
    <d v="2024-02-09T00:00:00"/>
    <d v="2024-03-08T00:00:00"/>
    <s v="SUBGERENCIA TÉCNICA"/>
    <s v="SUBGERENTE TECNICO"/>
    <s v="NO"/>
  </r>
  <r>
    <s v="2024-0061"/>
    <s v="22-040"/>
    <x v="0"/>
    <x v="3"/>
    <s v="FEBRERO"/>
    <s v="EJECUTADO"/>
    <s v="NATURAL "/>
    <x v="38"/>
    <d v="2024-02-09T00:00:00"/>
    <d v="2024-03-08T00:00:00"/>
    <s v="SUBGERENCIA TÉCNICA"/>
    <s v="SUBGERENTE TECNICO"/>
    <s v="NO"/>
  </r>
  <r>
    <s v="2024-0062"/>
    <s v="23-010"/>
    <x v="0"/>
    <x v="2"/>
    <s v="FEBRERO"/>
    <s v="EJECUTADO"/>
    <s v="NATURAL "/>
    <x v="39"/>
    <d v="2024-02-09T00:00:00"/>
    <d v="2024-03-27T00:00:00"/>
    <s v="SUBGERENCIA TÉCNICA"/>
    <s v="SUBGERENTE TECNICO"/>
    <s v="SI"/>
  </r>
  <r>
    <s v="2024-0063"/>
    <s v="24-002"/>
    <x v="0"/>
    <x v="0"/>
    <s v="FEBRERO"/>
    <s v="EJECUTADO"/>
    <s v="JURÍDICA"/>
    <x v="40"/>
    <d v="2024-02-13T00:00:00"/>
    <d v="2024-03-13T00:00:00"/>
    <s v="SUBGERENCIA TÉCNICA"/>
    <s v="SUBGERENTE TECNICO"/>
    <s v="SI"/>
  </r>
  <r>
    <s v="2024-0064"/>
    <s v="22-040"/>
    <x v="0"/>
    <x v="2"/>
    <s v="FEBRERO"/>
    <s v="EJECUTADO"/>
    <s v="NATURAL "/>
    <x v="37"/>
    <d v="2024-02-14T00:00:00"/>
    <d v="2024-03-13T00:00:00"/>
    <s v="SUBGERENCIA TÉCNICA"/>
    <s v="SUBGERENTE TECNICO"/>
    <m/>
  </r>
  <r>
    <s v="2024-0065"/>
    <s v="FUNCIONAMIENTO"/>
    <x v="0"/>
    <x v="3"/>
    <s v="FEBRERO"/>
    <s v="EJECUTADO"/>
    <s v="NATURAL "/>
    <x v="41"/>
    <d v="2024-02-15T00:00:00"/>
    <d v="2024-08-15T00:00:00"/>
    <s v="SUBGERENCIA TÉCNICA"/>
    <s v="SUBGERENTE TECNICO"/>
    <s v="SI"/>
  </r>
  <r>
    <s v="2024-0066"/>
    <s v="FUNCIONAMIENTO"/>
    <x v="0"/>
    <x v="2"/>
    <s v="FEBRERO"/>
    <s v="EJECUTADO"/>
    <s v="NATURAL "/>
    <x v="42"/>
    <d v="2024-02-15T00:00:00"/>
    <d v="2024-05-15T00:00:00"/>
    <s v="SUBGERENCIA TÉCNICA"/>
    <s v="SUBGERENTE TECNICO"/>
    <s v="SI"/>
  </r>
  <r>
    <s v="2024-0067"/>
    <s v="FUNCIONAMIENTO"/>
    <x v="0"/>
    <x v="3"/>
    <s v="FEBRERO"/>
    <s v="EJECUTADO"/>
    <s v="NATURAL "/>
    <x v="43"/>
    <d v="2024-02-15T00:00:00"/>
    <d v="2024-04-14T00:00:00"/>
    <s v="SUBGERENCIA TÉCNICA"/>
    <s v="SUBGERENTE TECNICO"/>
    <s v="SI"/>
  </r>
  <r>
    <s v="2024-0068"/>
    <s v="FUNCIONAMIENTO"/>
    <x v="0"/>
    <x v="2"/>
    <s v="FEBRERO"/>
    <s v="EJECUTADO"/>
    <s v="NATURAL "/>
    <x v="44"/>
    <d v="2024-02-16T00:00:00"/>
    <d v="2024-03-25T00:00:00"/>
    <s v="SUBGERENCIA TÉCNICA"/>
    <s v="IVÁN ARMANDO LEAL BAQUERO"/>
    <s v="SI"/>
  </r>
  <r>
    <s v="2024-0069"/>
    <s v="FUNCIONAMIENTO"/>
    <x v="0"/>
    <x v="2"/>
    <s v="FEBRERO"/>
    <s v="EJECUTADO"/>
    <s v="NATURAL "/>
    <x v="45"/>
    <d v="2024-02-19T00:00:00"/>
    <d v="2024-08-18T00:00:00"/>
    <s v="SUBGERENCIA TÉCNICA"/>
    <s v="ALBERTO AUGUSTO RODRÍGUEZ ORTIZ"/>
    <s v="SI"/>
  </r>
  <r>
    <s v="2024-0070"/>
    <s v="FUNCIONAMIENTO"/>
    <x v="0"/>
    <x v="2"/>
    <s v="FEBRERO"/>
    <s v="EJECUTADO"/>
    <s v="NATURAL "/>
    <x v="46"/>
    <d v="2024-02-20T00:00:00"/>
    <d v="2024-06-19T00:00:00"/>
    <s v="SUBGERENCIA TÉCNICA"/>
    <s v="IVÁN ARMANDO LEAL BAQUERO"/>
    <s v="SI"/>
  </r>
  <r>
    <s v="2024-0071"/>
    <s v="22-011"/>
    <x v="0"/>
    <x v="1"/>
    <s v="FEBRERO"/>
    <s v="EJECUTADO"/>
    <s v="JURÍDICA"/>
    <x v="47"/>
    <d v="2024-02-19T00:00:00"/>
    <d v="2024-02-20T00:00:00"/>
    <s v="SUBGERENCIA TÉCNICA"/>
    <s v="FABIAN AGUSTO RINCON CAMELO"/>
    <s v="NO"/>
  </r>
  <r>
    <s v="2024-0072"/>
    <s v="24-003"/>
    <x v="0"/>
    <x v="0"/>
    <s v="FEBRERO"/>
    <s v="EJECUTADO"/>
    <s v="JURÍDICA"/>
    <x v="48"/>
    <d v="2024-02-22T00:00:00"/>
    <d v="2024-03-20T00:00:00"/>
    <s v="SUBGERENCIA TÉCNICA"/>
    <s v="IVÁN ARMANDO LEAL BAQUERO"/>
    <s v="SI"/>
  </r>
  <r>
    <s v="2024-0073"/>
    <s v="23-013"/>
    <x v="0"/>
    <x v="3"/>
    <s v="FEBRERO"/>
    <s v="EJECUTADO"/>
    <s v="NATURAL "/>
    <x v="49"/>
    <d v="2024-02-26T00:00:00"/>
    <d v="2024-03-21T00:00:00"/>
    <s v="SUBGERENCIA TÉCNICA"/>
    <s v="ALBEIRO LUGO BOLAÑOS"/>
    <s v="SI"/>
  </r>
  <r>
    <s v="2024-0074"/>
    <s v="23-013"/>
    <x v="0"/>
    <x v="2"/>
    <s v="FEBRERO"/>
    <s v="EJECUTADO"/>
    <s v="NATURAL "/>
    <x v="50"/>
    <d v="2024-02-26T00:00:00"/>
    <d v="2024-03-21T00:00:00"/>
    <s v="SUBGERENCIA TÉCNICA"/>
    <s v="ALBEIRO LUGO BOLAÑOS"/>
    <s v="SI"/>
  </r>
  <r>
    <s v="2024-0075"/>
    <s v="23-013"/>
    <x v="0"/>
    <x v="2"/>
    <s v="FEBRERO"/>
    <s v="EJECUTADO"/>
    <s v="NATURAL "/>
    <x v="51"/>
    <d v="2024-02-26T00:00:00"/>
    <d v="2024-03-21T00:00:00"/>
    <s v="SUBGERENCIA TÉCNICA"/>
    <s v="ALBEIRO LUGO BOLAÑOS"/>
    <s v="SI"/>
  </r>
  <r>
    <s v="2024-0076"/>
    <s v="23-013"/>
    <x v="0"/>
    <x v="3"/>
    <s v="FEBRERO"/>
    <s v="EJECUTADO"/>
    <s v="NATURAL "/>
    <x v="52"/>
    <d v="2024-02-26T00:00:00"/>
    <d v="2024-03-21T00:00:00"/>
    <s v="SUBGERENCIA TÉCNICA"/>
    <s v="ALBEIRO LUGO BOLAÑOS"/>
    <s v="SI"/>
  </r>
  <r>
    <s v="2024-0077"/>
    <s v="23-013"/>
    <x v="0"/>
    <x v="3"/>
    <s v="FEBRERO"/>
    <s v="EJECUTADO"/>
    <s v="NATURAL "/>
    <x v="52"/>
    <d v="2024-02-26T00:00:00"/>
    <d v="2024-03-21T00:00:00"/>
    <s v="SUBGERENCIA TÉCNICA"/>
    <s v="ALBEIRO LUGO BOLAÑOS"/>
    <s v="SI"/>
  </r>
  <r>
    <s v="2024-0078"/>
    <s v="23-013"/>
    <x v="0"/>
    <x v="3"/>
    <s v="FEBRERO"/>
    <s v="EJECUTADO"/>
    <s v="NATURAL "/>
    <x v="52"/>
    <d v="2024-02-21T00:00:00"/>
    <d v="2024-03-22T00:00:00"/>
    <s v="SUBGERENCIA TÉCNICA"/>
    <s v="ALBEIRO LUGO BOLAÑOS"/>
    <s v="SI"/>
  </r>
  <r>
    <s v="2024-0079"/>
    <s v="22-011"/>
    <x v="0"/>
    <x v="1"/>
    <s v="FEBRERO"/>
    <s v="EJECUTADO"/>
    <s v="JURÍDICA"/>
    <x v="53"/>
    <d v="2024-02-21T00:00:00"/>
    <d v="2024-02-22T00:00:00"/>
    <s v="SUBGERENCIA TÉCNICA"/>
    <s v="KAREN DANITZA MEDINA MUÑOZ"/>
    <s v="NA"/>
  </r>
  <r>
    <s v="2024-0080"/>
    <s v="22-011"/>
    <x v="0"/>
    <x v="1"/>
    <s v="FEBRERO"/>
    <s v="EJECUTADO"/>
    <s v="JURÍDICA"/>
    <x v="54"/>
    <d v="2024-02-21T00:00:00"/>
    <d v="2024-02-22T00:00:00"/>
    <s v="SUBGERENCIA TÉCNICA"/>
    <s v="Jaime Humberto Páez Pinzón"/>
    <s v="NA"/>
  </r>
  <r>
    <s v="2024-0081"/>
    <s v="FUNCIONAMIENTO"/>
    <x v="0"/>
    <x v="3"/>
    <s v="FEBRERO"/>
    <s v="EJECUTADO"/>
    <s v="NATURAL "/>
    <x v="55"/>
    <d v="2024-02-22T00:00:00"/>
    <d v="2024-03-23T00:00:00"/>
    <s v="OFICINA ASESORA JURÍDICA"/>
    <s v="KAREN LIZETH CUCHIGAY ESLAVA"/>
    <s v="SI"/>
  </r>
  <r>
    <s v="2024-0082"/>
    <s v="FUNCIONAMIENTO"/>
    <x v="0"/>
    <x v="2"/>
    <s v="FEBRERO"/>
    <s v="EJECUTADO"/>
    <s v="NATURAL "/>
    <x v="56"/>
    <d v="2024-02-22T00:00:00"/>
    <d v="2024-08-21T00:00:00"/>
    <s v="OFICINA DE CONTROL INTERNO"/>
    <s v="YENNY DIANITH BARRIOS GOMEZ"/>
    <s v="SI"/>
  </r>
  <r>
    <s v="2024-0083"/>
    <s v="23-010"/>
    <x v="0"/>
    <x v="2"/>
    <s v="FEBRERO"/>
    <s v="EJECUTADO"/>
    <s v="NATURAL "/>
    <x v="57"/>
    <d v="2024-02-22T00:00:00"/>
    <d v="2024-03-27T00:00:00"/>
    <s v="SUBGERENCIA TÉCNICA"/>
    <s v="ALBA ROCIO CASTRO ESCORCIA"/>
    <s v="SI"/>
  </r>
  <r>
    <s v="2024-0084"/>
    <s v="FUNCIONAMIENTO"/>
    <x v="0"/>
    <x v="2"/>
    <s v="FEBRERO"/>
    <s v="EJECUTADO"/>
    <s v="NATURAL "/>
    <x v="58"/>
    <d v="2024-02-22T00:00:00"/>
    <d v="2024-05-22T00:00:00"/>
    <s v="OFICINA ASESORA JURÍDICA"/>
    <s v="KAREN LIZETH CUCHIGAY ESLAVA"/>
    <s v="SI"/>
  </r>
  <r>
    <s v="2024-0085"/>
    <s v="FUNCIONAMIENTO"/>
    <x v="0"/>
    <x v="2"/>
    <s v="FEBRERO"/>
    <s v="EN EJECUCIÓN"/>
    <s v="NATURAL "/>
    <x v="58"/>
    <d v="2024-02-22T00:00:00"/>
    <d v="2024-05-21T00:00:00"/>
    <s v="OFICINA ASESORA JURÍDICA"/>
    <s v="KAREN LIZETH CUCHIGAY ESLAVA"/>
    <s v="SI"/>
  </r>
  <r>
    <s v="2024-0086"/>
    <s v="23-022"/>
    <x v="0"/>
    <x v="6"/>
    <s v="FEBRERO"/>
    <s v="EJECUTADO"/>
    <s v="JURÍDICA"/>
    <x v="59"/>
    <d v="2024-02-22T00:00:00"/>
    <d v="2024-05-22T00:00:00"/>
    <s v="SUBGERENCIA TÉCNICA"/>
    <s v="IVÁN ARMANDO LEAL BAQUERO"/>
    <s v="SI"/>
  </r>
  <r>
    <s v="2024-0087"/>
    <s v="24-002"/>
    <x v="0"/>
    <x v="6"/>
    <s v="FEBRERO"/>
    <s v="EJECUTADO"/>
    <s v="JURÍDICA"/>
    <x v="60"/>
    <d v="2024-02-28T00:00:00"/>
    <d v="2024-03-03T00:00:00"/>
    <s v="SUBGERENCIA TÉCNICA"/>
    <s v="SHIRLEY ANDREA ZAMORA MORA"/>
    <s v="SI"/>
  </r>
  <r>
    <s v="2024-0088"/>
    <s v="22-040"/>
    <x v="0"/>
    <x v="3"/>
    <s v="FEBRERO"/>
    <s v="EJECUTADO"/>
    <s v="NATURAL "/>
    <x v="38"/>
    <d v="2024-02-27T00:00:00"/>
    <d v="2024-03-18T00:00:00"/>
    <s v=" "/>
    <s v=" "/>
    <s v=" "/>
  </r>
  <r>
    <s v="2024-0089"/>
    <s v="24-004"/>
    <x v="0"/>
    <x v="0"/>
    <s v="FEBRERO"/>
    <s v="EJECUTADO"/>
    <s v="JURÍDICA"/>
    <x v="61"/>
    <d v="2024-02-27T00:00:00"/>
    <d v="2024-03-04T00:00:00"/>
    <s v="SUBGERENCIA TÉCNICA"/>
    <s v="PABLO ANDRES VARGAS NIÑO"/>
    <s v="SI"/>
  </r>
  <r>
    <s v="2024-0090"/>
    <s v="FUNCIONAMIENTO"/>
    <x v="0"/>
    <x v="2"/>
    <s v="FEBRERO"/>
    <s v="EJECUTADO"/>
    <s v="NATURAL "/>
    <x v="62"/>
    <d v="2024-02-29T00:00:00"/>
    <d v="2024-08-15T00:00:00"/>
    <s v="SUBGERENCIA TÉCNICA"/>
    <s v="IVÁN ARMANDO LEAL BAQUERO"/>
    <s v="SI"/>
  </r>
  <r>
    <s v="2024-0091"/>
    <s v="24-002"/>
    <x v="0"/>
    <x v="2"/>
    <s v="FEBRERO"/>
    <s v="EJECUTADO"/>
    <s v="NATURAL "/>
    <x v="63"/>
    <s v="01 de marzo de 2024"/>
    <s v="30 de junio de 2024"/>
    <s v="SUBGERENCIA TÉCNICA"/>
    <s v="IVÁN ARMANDO LEAL BAQUERO"/>
    <s v="SI"/>
  </r>
  <r>
    <s v="2024-0092"/>
    <s v="FUNCIONAMIENTO"/>
    <x v="0"/>
    <x v="3"/>
    <s v="MARZO"/>
    <s v="EJECUTADO"/>
    <s v="NATURAL "/>
    <x v="64"/>
    <d v="2024-03-06T00:00:00"/>
    <d v="2024-03-27T00:00:00"/>
    <s v="OFICINA ASESORA JURÍDICA"/>
    <s v="KAREN LIZETH CUCHIGAY ESLAVA"/>
    <s v="SI"/>
  </r>
  <r>
    <s v="2024-0093"/>
    <s v="FUNCIONAMIENTO"/>
    <x v="0"/>
    <x v="3"/>
    <s v="MARZO"/>
    <s v="EJECUTADO"/>
    <s v="NATURAL "/>
    <x v="65"/>
    <d v="2024-03-01T00:00:00"/>
    <d v="2024-06-30T00:00:00"/>
    <s v="SUBGERENCIA ADMINISTRATIVA Y FINANCIERA"/>
    <s v="MIRIAM HANNA RODRIGUEZ REY"/>
    <s v="SI"/>
  </r>
  <r>
    <s v="2024-0094"/>
    <s v="FUNCIONAMIENTO"/>
    <x v="0"/>
    <x v="2"/>
    <s v="MARZO"/>
    <s v="EJECUTADO"/>
    <s v="NATURAL "/>
    <x v="66"/>
    <d v="2024-03-01T00:00:00"/>
    <d v="2024-05-31T00:00:00"/>
    <s v="SUBGERENCIA TÉCNICA"/>
    <s v="IVÁN ARMANDO LEAL BAQUERO"/>
    <s v="SI"/>
  </r>
  <r>
    <s v="2024-0095"/>
    <s v="22-037"/>
    <x v="0"/>
    <x v="7"/>
    <s v="MARZO"/>
    <s v="EJECUTADO"/>
    <s v="JURÍDICA"/>
    <x v="67"/>
    <d v="2024-03-18T00:00:00"/>
    <d v="2024-09-17T00:00:00"/>
    <s v="SUBGERENCIA TÉCNICA"/>
    <s v="BRAYAN EDUARDO ROJAS OCAMPO"/>
    <s v="SI"/>
  </r>
  <r>
    <s v="2024-0096"/>
    <s v="FUNCIONAMIENTO"/>
    <x v="0"/>
    <x v="2"/>
    <s v="MARZO"/>
    <s v="EJECUTADO"/>
    <s v="NATURAL "/>
    <x v="68"/>
    <d v="2024-03-04T00:00:00"/>
    <d v="2024-06-25T00:00:00"/>
    <s v="SUBGERENCIA TÉCNICA"/>
    <s v="IVÁN ARMANDO LEAL BAQUERO"/>
    <s v="SI"/>
  </r>
  <r>
    <s v="2024-0097"/>
    <s v="FUNCIONAMIENTO"/>
    <x v="0"/>
    <x v="2"/>
    <s v="MARZO"/>
    <s v="EJECUTADO"/>
    <s v="NATURAL "/>
    <x v="69"/>
    <d v="2024-03-07T00:00:00"/>
    <d v="2024-05-06T00:00:00"/>
    <s v="SUBGERENCIA TÉCNICA"/>
    <s v="IVÁN ARMANDO LEAL BAQUERO"/>
    <s v="SI"/>
  </r>
  <r>
    <s v="2024-0098"/>
    <s v="23-017"/>
    <x v="0"/>
    <x v="2"/>
    <s v="MARZO"/>
    <s v="EJECUTADO"/>
    <s v="NATURAL "/>
    <x v="70"/>
    <d v="2024-03-04T00:00:00"/>
    <d v="2025-01-03T00:00:00"/>
    <s v="SUBGERENCIA TÉCNICA"/>
    <s v="GEOVANNY REYES MUR"/>
    <s v="SI"/>
  </r>
  <r>
    <s v="2024-0099"/>
    <s v="FUNCIONAMIENTO"/>
    <x v="0"/>
    <x v="2"/>
    <s v="MARZO"/>
    <s v="EN EJECUCIÓN"/>
    <s v="NATURAL "/>
    <x v="71"/>
    <d v="2024-03-04T00:00:00"/>
    <d v="2025-01-03T00:00:00"/>
    <s v="SUBGERENCIA TÉCNICA"/>
    <s v="SHIRLEY ANDREA ZAMORA MORA"/>
    <s v="NO APLICA"/>
  </r>
  <r>
    <s v="2024-0100"/>
    <s v="23-017"/>
    <x v="0"/>
    <x v="2"/>
    <s v="MARZO"/>
    <s v="EJECUTADO"/>
    <s v="NATURAL "/>
    <x v="71"/>
    <d v="2024-03-01T00:00:00"/>
    <d v="2024-06-21T00:00:00"/>
    <s v="SUBGERENCIA TÉCNICA"/>
    <s v="SHIRLEY ANDREA ZAMORA MORA"/>
    <s v="NO APLICA"/>
  </r>
  <r>
    <s v="2024-0101"/>
    <s v="24-002"/>
    <x v="0"/>
    <x v="3"/>
    <s v="MARZO"/>
    <s v="EJECUTADO"/>
    <s v="NATURAL "/>
    <x v="71"/>
    <d v="2024-03-01T00:00:00"/>
    <d v="2024-03-08T00:00:00"/>
    <s v="SUBGERENCIA TÉCNICA"/>
    <s v="SHIRLEY ANDREA ZAMORA MORA"/>
    <s v="NO APLICA"/>
  </r>
  <r>
    <s v="2024-0102"/>
    <s v="24-002"/>
    <x v="0"/>
    <x v="3"/>
    <s v="MARZO"/>
    <s v="EJECUTADO"/>
    <s v="NATURAL "/>
    <x v="71"/>
    <d v="2024-03-01T00:00:00"/>
    <d v="2024-03-08T00:00:00"/>
    <s v="SUBGERENCIA TÉCNICA"/>
    <s v="SHIRLEY ANDREA ZAMORA MORA"/>
    <s v="NO APLICA"/>
  </r>
  <r>
    <s v="2024-0103"/>
    <s v="24-002"/>
    <x v="0"/>
    <x v="3"/>
    <s v="MARZO"/>
    <s v="EJECUTADO"/>
    <s v="NATURAL "/>
    <x v="71"/>
    <d v="2024-03-01T00:00:00"/>
    <d v="2024-03-08T00:00:00"/>
    <s v="SUBGERENCIA TÉCNICA"/>
    <s v="SHIRLEY ANDREA ZAMORA MORA"/>
    <s v="NO APLICA"/>
  </r>
  <r>
    <s v="2024-0104"/>
    <s v="24-002"/>
    <x v="0"/>
    <x v="3"/>
    <s v="MARZO"/>
    <s v="EJECUTADO"/>
    <s v="NATURAL "/>
    <x v="71"/>
    <d v="2024-03-01T00:00:00"/>
    <d v="2024-03-08T00:00:00"/>
    <s v="SUBGERENCIA TÉCNICA"/>
    <s v="SHIRLEY ANDREA ZAMORA MORA"/>
    <s v="NO APLICA"/>
  </r>
  <r>
    <s v="2024-0105"/>
    <s v="FUNCIONAMIENTO"/>
    <x v="0"/>
    <x v="2"/>
    <s v="MARZO"/>
    <s v="EJECUTADO"/>
    <s v="NATURAL "/>
    <x v="21"/>
    <d v="2024-03-01T00:00:00"/>
    <d v="2024-03-08T00:00:00"/>
    <s v="SUBGERENCIA TÉCNICA"/>
    <s v="IVÁN ARMANDO LEAL BAQUERO"/>
    <s v="SI"/>
  </r>
  <r>
    <s v="2024-0106"/>
    <s v="FUNCIONAMIENTO"/>
    <x v="0"/>
    <x v="2"/>
    <s v="MARZO"/>
    <s v="EJECUTADO"/>
    <s v="NATURAL "/>
    <x v="72"/>
    <d v="2024-03-01T00:00:00"/>
    <d v="2024-03-08T00:00:00"/>
    <s v="OFICINA ASESORA JURÍDICA"/>
    <s v="KAREN LIZETH CUCHIGAY ESLAVA"/>
    <s v="SI"/>
  </r>
  <r>
    <s v="2024-0107"/>
    <s v="24-002"/>
    <x v="0"/>
    <x v="2"/>
    <s v="MARZO"/>
    <s v="EJECUTADO"/>
    <s v="NATURAL "/>
    <x v="73"/>
    <d v="2024-03-06T00:00:00"/>
    <d v="2024-04-06T00:00:00"/>
    <s v="SUBGERENCIA TÉCNICA"/>
    <s v="SHIRLEY ANDREA ZAMORA MORA"/>
    <s v="SI"/>
  </r>
  <r>
    <s v="2024-0108"/>
    <s v="FUNCIONAMIENTO"/>
    <x v="0"/>
    <x v="2"/>
    <s v="MARZO"/>
    <s v="EJECUTADO"/>
    <s v="NATURAL "/>
    <x v="74"/>
    <d v="2024-03-08T00:00:00"/>
    <d v="2024-09-08T00:00:00"/>
    <s v="SUBGERENCIA TÉCNICA"/>
    <s v="IVÁN ARMANDO LEAL BAQUERO"/>
    <s v="SI"/>
  </r>
  <r>
    <s v="2024-0109"/>
    <s v="24-002"/>
    <x v="0"/>
    <x v="2"/>
    <s v="MARZO"/>
    <s v="EJECUTADO"/>
    <s v="NATURAL "/>
    <x v="75"/>
    <d v="2024-03-08T00:00:00"/>
    <d v="2024-07-07T00:00:00"/>
    <s v="SUBGERENCIA TÉCNICA"/>
    <s v="SHIRLEY ANDREA ZAMORA MORA"/>
    <s v="SI"/>
  </r>
  <r>
    <s v="2024-0110"/>
    <s v="24-002"/>
    <x v="0"/>
    <x v="3"/>
    <s v="MARZO"/>
    <s v="EJECUTADO"/>
    <s v="NATURAL "/>
    <x v="76"/>
    <d v="2024-03-08T00:00:00"/>
    <d v="2024-04-23T00:00:00"/>
    <s v="SUBGERENCIA TÉCNICA"/>
    <s v="SHIRLEY ANDREA ZAMORA MORA"/>
    <s v="SI"/>
  </r>
  <r>
    <s v="2024-0111"/>
    <s v="24-002"/>
    <x v="0"/>
    <x v="2"/>
    <s v="MARZO"/>
    <s v="EJECUTADO"/>
    <s v="NATURAL "/>
    <x v="77"/>
    <d v="2024-03-08T00:00:00"/>
    <d v="2024-07-08T00:00:00"/>
    <s v="SUBGERENCIA TÉCNICA"/>
    <s v="SHIRLEY ANDREA ZAMORA MORA"/>
    <s v="SI"/>
  </r>
  <r>
    <s v="2024-0112"/>
    <s v="23-020"/>
    <x v="0"/>
    <x v="2"/>
    <s v="MARZO"/>
    <s v="EJECUTADO"/>
    <s v="NATURAL "/>
    <x v="78"/>
    <d v="2024-03-08T00:00:00"/>
    <d v="2024-07-07T00:00:00"/>
    <s v="SUBGERENCIA TÉCNICA"/>
    <s v="IVÁN ARMANDO LEAL BAQUERO"/>
    <s v="SI"/>
  </r>
  <r>
    <s v="2024-0113"/>
    <s v="24-002"/>
    <x v="0"/>
    <x v="6"/>
    <s v="MARZO"/>
    <s v="EJECUTADO"/>
    <s v="NATURAL "/>
    <x v="79"/>
    <d v="2024-03-08T00:00:00"/>
    <d v="2024-07-08T00:00:00"/>
    <s v="SUBGERENCIA TÉCNICA"/>
    <s v="SHIRLEY ANDREA ZAMORA MORA"/>
    <s v="SI"/>
  </r>
  <r>
    <s v="2024-0114"/>
    <s v="24-002"/>
    <x v="0"/>
    <x v="6"/>
    <s v="MARZO"/>
    <s v="EJECUTADO"/>
    <s v="NATURAL "/>
    <x v="79"/>
    <d v="2024-03-08T00:00:00"/>
    <d v="2024-05-25T00:00:00"/>
    <s v="SUBGERENCIA TÉCNICA"/>
    <s v="SHIRLEY ANDREA ZAMORA MORA"/>
    <s v="SI"/>
  </r>
  <r>
    <s v="2024-0115"/>
    <s v="FUNCIONAMIENTO"/>
    <x v="0"/>
    <x v="2"/>
    <s v="MARZO"/>
    <s v="EJECUTADO"/>
    <s v="NATURAL "/>
    <x v="80"/>
    <d v="2024-03-08T00:00:00"/>
    <d v="2024-07-08T00:00:00"/>
    <s v="SUBGERENCIA TÉCNICA"/>
    <s v="IVÁN ARMANDO LEAL BAQUERO"/>
    <s v="SI"/>
  </r>
  <r>
    <s v="2024-0116"/>
    <s v="FUNCIONAMIENTO"/>
    <x v="0"/>
    <x v="2"/>
    <s v="MARZO"/>
    <s v="EJECUTADO"/>
    <s v="NATURAL "/>
    <x v="4"/>
    <d v="2024-03-08T00:00:00"/>
    <d v="2024-07-07T00:00:00"/>
    <s v="SUBGERENCIA TÉCNICA"/>
    <s v="JIMENA ASTRID OSPINA CANO"/>
    <s v="SI"/>
  </r>
  <r>
    <s v="2024-0117"/>
    <s v="FUNCIONAMIENTO"/>
    <x v="0"/>
    <x v="2"/>
    <s v="MARZO"/>
    <s v="EJECUTADO"/>
    <s v="NATURAL "/>
    <x v="4"/>
    <d v="2024-03-13T00:00:00"/>
    <d v="2024-11-13T00:00:00"/>
    <s v="SUBGERENCIA TÉCNICA"/>
    <s v="JIMENA ASTRID OSPINA CANO"/>
    <s v="SI"/>
  </r>
  <r>
    <s v="2024-0118"/>
    <s v="FUNCIONAMIENTO"/>
    <x v="0"/>
    <x v="2"/>
    <s v="MARZO"/>
    <s v="EJECUTADO"/>
    <s v="NATURAL "/>
    <x v="81"/>
    <d v="2024-03-11T00:00:00"/>
    <d v="2024-06-28T00:00:00"/>
    <s v="SUBGERENCIA TECNICA"/>
    <s v="SUBGERENTE TECNICO"/>
    <s v="SI"/>
  </r>
  <r>
    <s v="2024-0119"/>
    <s v="23-017"/>
    <x v="0"/>
    <x v="2"/>
    <s v="MARZO"/>
    <s v="EJECUTADO"/>
    <s v="NATURAL "/>
    <x v="82"/>
    <d v="2024-03-13T00:00:00"/>
    <d v="2024-07-08T00:00:00"/>
    <s v="SUBGERENCIA TÉCNICA"/>
    <s v="GEOVANNY REYEZ MUR"/>
    <s v="SI"/>
  </r>
  <r>
    <s v="2024-0120"/>
    <s v="23-017"/>
    <x v="0"/>
    <x v="2"/>
    <s v="MARZO"/>
    <s v="EJECUTADO"/>
    <s v="NATURAL "/>
    <x v="82"/>
    <d v="2024-03-12T00:00:00"/>
    <d v="2024-07-11T00:00:00"/>
    <s v="SUBGERENCIA TÉCNICA"/>
    <s v="GEOVANNY REYEZ MUR"/>
    <s v="SI"/>
  </r>
  <r>
    <s v="2024-0121"/>
    <s v="23-017"/>
    <x v="0"/>
    <x v="2"/>
    <s v="MARZO"/>
    <s v="EJECUTADO"/>
    <s v="NATURAL "/>
    <x v="82"/>
    <d v="2024-03-15T00:00:00"/>
    <d v="2024-06-29T00:00:00"/>
    <s v="SUBGERENCIA TÉCNICA"/>
    <s v="GEOVANNY REYEZ MUR"/>
    <s v="SI"/>
  </r>
  <r>
    <s v="2024-0122"/>
    <s v="23-017"/>
    <x v="0"/>
    <x v="2"/>
    <s v="MARZO"/>
    <s v="EJECUTADO"/>
    <s v="NATURAL "/>
    <x v="82"/>
    <d v="2024-03-15T00:00:00"/>
    <d v="2024-06-29T00:00:00"/>
    <s v="SUBGERENCIA TÉCNICA"/>
    <s v="GEOVANNY REYEZ MUR"/>
    <s v="SI"/>
  </r>
  <r>
    <s v="2024-0123"/>
    <s v="FUNCIONAMIENTO"/>
    <x v="0"/>
    <x v="2"/>
    <s v="MARZO"/>
    <s v="EJECUTADO"/>
    <s v="JURÍDICA"/>
    <x v="83"/>
    <d v="2024-03-15T00:00:00"/>
    <d v="2024-06-29T00:00:00"/>
    <s v="OFICINA ASESORA JURÍDICA"/>
    <s v="KAREN LIZETH CUCHIGAY ESLAVA"/>
    <s v="SI"/>
  </r>
  <r>
    <s v="2024-0124"/>
    <s v="23-017"/>
    <x v="0"/>
    <x v="2"/>
    <s v="MARZO"/>
    <s v="EJECUTADO"/>
    <s v="NATURAL "/>
    <x v="82"/>
    <d v="2024-03-15T00:00:00"/>
    <d v="2024-06-29T00:00:00"/>
    <s v="SUBGERENCIA TÉCNICA"/>
    <s v="GEOVANNY REYEZ MUR"/>
    <s v="SI"/>
  </r>
  <r>
    <s v="2024-0125"/>
    <s v="23-017"/>
    <x v="0"/>
    <x v="2"/>
    <s v="MARZO"/>
    <s v="EJECUTADO"/>
    <s v="NATURAL "/>
    <x v="82"/>
    <d v="2024-03-13T00:00:00"/>
    <d v="2024-07-12T00:00:00"/>
    <s v="SUBGERENCIA TÉCNICA"/>
    <s v="GEOVANNY REYEZ MUR"/>
    <s v="SI"/>
  </r>
  <r>
    <s v="2024-0126"/>
    <s v="23-017"/>
    <x v="0"/>
    <x v="2"/>
    <s v="MARZO"/>
    <s v="EJECUTADO"/>
    <s v="NATURAL "/>
    <x v="82"/>
    <d v="2024-03-15T00:00:00"/>
    <d v="2024-06-29T00:00:00"/>
    <s v="SUBGERENCIA TÉCNICA"/>
    <s v="GEOVANNY REYEZ MUR"/>
    <s v="SI"/>
  </r>
  <r>
    <s v="2024-0127"/>
    <s v="23-017"/>
    <x v="0"/>
    <x v="2"/>
    <s v="MARZO"/>
    <s v="EJECUTADO"/>
    <s v="NATURAL "/>
    <x v="82"/>
    <d v="2024-03-15T00:00:00"/>
    <d v="2024-06-29T00:00:00"/>
    <s v="SUBGERENCIA TÉCNICA"/>
    <s v="GEOVANNY REYEZ MUR"/>
    <s v="SI"/>
  </r>
  <r>
    <s v="2024-0128"/>
    <s v="23-017"/>
    <x v="0"/>
    <x v="2"/>
    <s v="MARZO"/>
    <s v="EJECUTADO"/>
    <s v="NATURAL "/>
    <x v="82"/>
    <d v="2024-03-15T00:00:00"/>
    <d v="2024-06-29T00:00:00"/>
    <s v="SUBGERENCIA TÉCNICA"/>
    <s v="GEOVANNY REYEZ MUR"/>
    <s v="SI"/>
  </r>
  <r>
    <s v="2024-0129"/>
    <s v="FUNCIONAMIENTO"/>
    <x v="0"/>
    <x v="2"/>
    <s v="MARZO"/>
    <s v="EJECUTADO"/>
    <s v="NATURAL "/>
    <x v="58"/>
    <d v="2024-03-15T00:00:00"/>
    <d v="2024-06-29T00:00:00"/>
    <s v="OFICINA ASESORA JURÍDICA"/>
    <s v="KAREN LIZETH CUCHIGAY ESLAVA"/>
    <s v="SI"/>
  </r>
  <r>
    <s v="2024-0130"/>
    <s v="22-037"/>
    <x v="0"/>
    <x v="2"/>
    <s v="MARZO"/>
    <s v="EJECUTADO"/>
    <s v="NATURAL "/>
    <x v="16"/>
    <d v="2024-03-15T00:00:00"/>
    <d v="2024-06-29T00:00:00"/>
    <s v="SUBGERENCIA TÉCNICA"/>
    <s v="MARIO FERNANDO RODRIGUEZ MORENO"/>
    <s v="SI"/>
  </r>
  <r>
    <s v="2024-0131"/>
    <s v="FUNCIONAMIENTO"/>
    <x v="0"/>
    <x v="2"/>
    <s v="MARZO"/>
    <s v="EJECUTADO"/>
    <s v="NATURAL "/>
    <x v="84"/>
    <d v="2024-03-12T00:00:00"/>
    <d v="2024-03-21T00:00:00"/>
    <s v="SUBGERENCIA TÉCNICA"/>
    <s v="JIMENA ASTRID OSPINA CANO"/>
    <s v="SI"/>
  </r>
  <r>
    <s v="2024-0132"/>
    <s v="23-017"/>
    <x v="0"/>
    <x v="2"/>
    <s v="MARZO"/>
    <s v="EJECUTADO"/>
    <s v="NATURAL "/>
    <x v="82"/>
    <d v="2024-03-13T00:00:00"/>
    <d v="2024-06-10T00:00:00"/>
    <s v="SUBGERENCIA TÉCNICA"/>
    <s v="GEOVANNY REYEZ MUR"/>
    <s v="SI"/>
  </r>
  <r>
    <s v="2024-0133"/>
    <s v="23-017"/>
    <x v="0"/>
    <x v="2"/>
    <s v="MARZO"/>
    <s v="EJECUTADO"/>
    <s v="NATURAL "/>
    <x v="43"/>
    <d v="2024-03-13T00:00:00"/>
    <d v="2024-07-30T00:00:00"/>
    <s v="SUBGERENCIA TÉCNICA"/>
    <s v="SHIRLEY ANDREA ZAMORA MORA"/>
    <s v="SI"/>
  </r>
  <r>
    <s v="2024-0134 "/>
    <s v="24-005"/>
    <x v="0"/>
    <x v="2"/>
    <s v="MARZO"/>
    <s v="EJECUTADO"/>
    <s v="JURÍDICA"/>
    <x v="85"/>
    <d v="2024-03-15T00:00:00"/>
    <d v="2024-06-29T00:00:00"/>
    <s v="SUBGERENCIA TÉCNICA"/>
    <s v="JUAN DAVID PATIÑO PAEZ"/>
    <s v="SI"/>
  </r>
  <r>
    <s v="2024-0135"/>
    <s v="FUNCIONAMIENTO"/>
    <x v="0"/>
    <x v="2"/>
    <s v="MARZO"/>
    <s v="EJECUTADO"/>
    <s v="NATURAL "/>
    <x v="4"/>
    <d v="2024-03-14T00:00:00"/>
    <d v="2024-04-13T00:00:00"/>
    <s v="SUBGERENCIA TÉCNICA"/>
    <s v="IVÁN ARMANDO LEAL BAQUERO"/>
    <s v="SI"/>
  </r>
  <r>
    <s v="2024-0136"/>
    <s v="23-020"/>
    <x v="0"/>
    <x v="2"/>
    <s v="MARZO"/>
    <s v="EJECUTADO"/>
    <s v="NATURAL "/>
    <x v="86"/>
    <d v="2024-03-18T00:00:00"/>
    <d v="2024-04-18T00:00:00"/>
    <s v="SUBGERENCIA TÉCNICA"/>
    <s v="JIMENA ASTRID OSPINA CANO"/>
    <s v="SI"/>
  </r>
  <r>
    <s v="2024-0137"/>
    <s v="FUNCIONAMIENTO"/>
    <x v="0"/>
    <x v="2"/>
    <s v="MARZO"/>
    <s v="EJECUTADO"/>
    <s v="NATURAL "/>
    <x v="87"/>
    <d v="2024-03-19T00:00:00"/>
    <d v="2024-10-18T00:00:00"/>
    <s v="SUBGERENCIA TÉCNICA"/>
    <s v="SUBGERENTE TECNICO"/>
    <s v="SI"/>
  </r>
  <r>
    <s v="2024-0138"/>
    <s v="24-002"/>
    <x v="0"/>
    <x v="6"/>
    <s v="MARZO"/>
    <s v="EJECUTADO"/>
    <s v="NATURAL "/>
    <x v="88"/>
    <d v="2024-03-19T00:00:00"/>
    <d v="2024-06-02T00:00:00"/>
    <s v="SUBGERENCIA TÉCNICA"/>
    <s v="SHIRLEY ANDREA ZAMORA MORA"/>
    <s v="SI"/>
  </r>
  <r>
    <s v="2024-0139"/>
    <s v="FUNCIONAMIENTO"/>
    <x v="0"/>
    <x v="2"/>
    <s v="MARZO"/>
    <s v="EJECUTADO"/>
    <s v="NATURAL "/>
    <x v="37"/>
    <d v="2024-03-20T00:00:00"/>
    <d v="2024-04-19T00:00:00"/>
    <s v="OFICINA ASESORA JURÍDICA"/>
    <s v="JEFE OFICINA ASESORA JURIDICA"/>
    <s v="SI"/>
  </r>
  <r>
    <s v="2024-0140"/>
    <s v="24-002"/>
    <x v="0"/>
    <x v="6"/>
    <s v="MARZO"/>
    <s v="EJECUTADO"/>
    <s v="JURÍDICA"/>
    <x v="8"/>
    <d v="2024-04-01T00:00:00"/>
    <d v="2024-04-20T00:00:00"/>
    <s v="SUBGERENCIA TÉCNICA"/>
    <s v="SHIRLEY ANDREA ZAMORA MORA"/>
    <s v="SI"/>
  </r>
  <r>
    <s v="2024-0141"/>
    <s v="FUNCIONAMIENTO"/>
    <x v="0"/>
    <x v="2"/>
    <s v="MARZO"/>
    <s v="EJECUTADO"/>
    <s v="NATURAL "/>
    <x v="89"/>
    <d v="2024-03-22T00:00:00"/>
    <d v="2024-09-21T00:00:00"/>
    <s v="SUBGERENCIA TÉCNICA"/>
    <s v="SUBGERENTE TECNICO"/>
    <s v="SI"/>
  </r>
  <r>
    <s v="2024-0142"/>
    <s v="24-006"/>
    <x v="0"/>
    <x v="2"/>
    <s v="MARZO"/>
    <s v="EJECUTADO"/>
    <s v="NATURAL "/>
    <x v="90"/>
    <d v="2024-03-22T00:00:00"/>
    <d v="2024-08-21T00:00:00"/>
    <s v="SUBGERENCIA TÉCNICA"/>
    <s v="SUBGERENTE TECNICO"/>
    <s v="SI"/>
  </r>
  <r>
    <s v="2024-0143"/>
    <s v="FUNCIONAMIENTO"/>
    <x v="1"/>
    <x v="5"/>
    <s v="MARZO"/>
    <s v="EJECUTADO"/>
    <s v="JURÍDICA"/>
    <x v="91"/>
    <d v="2024-04-02T00:00:00"/>
    <d v="2024-05-01T00:00:00"/>
    <s v="SUBGERENCIA ADMINISTRATIVA"/>
    <s v="SUBGERENCIA ADMINISTRATIVA "/>
    <s v="SI"/>
  </r>
  <r>
    <s v="2024-0144"/>
    <s v="FUNCIONAMIENTO"/>
    <x v="0"/>
    <x v="2"/>
    <s v="ABRIL"/>
    <s v="EN EJECUCIÓN"/>
    <s v="NATURAL "/>
    <x v="28"/>
    <d v="2024-04-01T00:00:00"/>
    <d v="2024-12-31T00:00:00"/>
    <s v="OFICINA ASESORA JURÍDICA"/>
    <s v="JEFE OFICINA ASESORA JURIDICA"/>
    <s v="SI"/>
  </r>
  <r>
    <s v="2024-0145"/>
    <s v="FUNCIONAMIENTO"/>
    <x v="0"/>
    <x v="2"/>
    <s v="ABRIL"/>
    <s v="EJECUTADO"/>
    <s v="NATURAL "/>
    <x v="58"/>
    <d v="2024-04-02T00:00:00"/>
    <d v="2024-10-01T00:00:00"/>
    <s v="SUBGERENCIA ADMINISTRATIVA Y FINANCIERA"/>
    <s v="PROFESIONAL DE TESORERÍA "/>
    <s v="SI"/>
  </r>
  <r>
    <s v="2024-0146"/>
    <s v="23-020"/>
    <x v="0"/>
    <x v="7"/>
    <s v="ABRIL"/>
    <s v="EJECUTADO"/>
    <s v="JURÍDICA"/>
    <x v="92"/>
    <d v="2024-04-08T00:00:00"/>
    <d v="2024-05-22T00:00:00"/>
    <s v="SUBGERENCIA TÉCNICA"/>
    <s v="GERENTE DEL CONTRATO 23-020"/>
    <s v="SI"/>
  </r>
  <r>
    <s v="2024-0147"/>
    <s v="FUNCIONAMIENTO"/>
    <x v="0"/>
    <x v="3"/>
    <s v="ABRIL"/>
    <s v="EJECUTADO"/>
    <s v="NATURAL "/>
    <x v="93"/>
    <d v="2024-04-02T00:00:00"/>
    <d v="2024-10-01T00:00:00"/>
    <s v="SUBGERENCIA ADMINISTRATIVA Y FINANCIERA"/>
    <s v="PROFESIONAL ESPECIALIZADO DE CONTABILIDAD"/>
    <s v="SI"/>
  </r>
  <r>
    <s v="2024-0148"/>
    <s v="FUNCIONAMIENTO"/>
    <x v="0"/>
    <x v="2"/>
    <s v="ABRIL"/>
    <s v="EJECUTADO"/>
    <s v="NATURAL "/>
    <x v="81"/>
    <d v="2024-04-02T00:00:00"/>
    <d v="2024-10-01T00:00:00"/>
    <s v="SUBGERENCIA ADMINISTRATIVA Y FINANCIERA"/>
    <s v="PROFESIONAL ESPECIALIZADO DE CONTABILIDAD"/>
    <s v="SI"/>
  </r>
  <r>
    <s v="2024-0149"/>
    <s v="FUNCIONAMIENTO"/>
    <x v="0"/>
    <x v="2"/>
    <s v="ABRIL"/>
    <s v="EJECUTADO"/>
    <s v="NATURAL "/>
    <x v="94"/>
    <d v="2024-04-02T00:00:00"/>
    <d v="2024-10-01T00:00:00"/>
    <s v="SUBGERENCIA ADMINISTRATIVA Y FINANCIERA"/>
    <s v="SUBGERENTE ADMINISTRATIVA Y FINANCIERA"/>
    <s v="SI"/>
  </r>
  <r>
    <s v="2024-0150"/>
    <s v="FUNCIONAMIENTO"/>
    <x v="0"/>
    <x v="2"/>
    <s v="ABRIL"/>
    <s v="EJECUTADO"/>
    <s v="NATURAL "/>
    <x v="41"/>
    <d v="2024-04-02T00:00:00"/>
    <d v="2024-10-01T00:00:00"/>
    <s v="SUBGERENCIA ADMINISTRATIVA Y FINANCIERA"/>
    <s v="Profesional Especializado Código 222 Grado 06"/>
    <s v="SI"/>
  </r>
  <r>
    <s v="2024-0151"/>
    <s v="FUNCIONAMIENTO"/>
    <x v="0"/>
    <x v="2"/>
    <s v="ABRIL"/>
    <s v="EJECUTADO"/>
    <s v="NATURAL "/>
    <x v="81"/>
    <d v="2024-04-02T00:00:00"/>
    <d v="2024-10-01T00:00:00"/>
    <s v="SUBGERENCIA ADMINISTRATIVA Y FINANCIERA"/>
    <s v="SUBGERENTE ADMINISTRATIVA Y FINANCIERA"/>
    <s v="SI"/>
  </r>
  <r>
    <s v="2024-0152"/>
    <s v="FUNCIONAMIENTO"/>
    <x v="0"/>
    <x v="2"/>
    <s v="ABRIL"/>
    <s v="EJECUTADO"/>
    <s v="NATURAL "/>
    <x v="81"/>
    <d v="2024-04-02T00:00:00"/>
    <d v="2024-10-01T00:00:00"/>
    <s v="SUBGERENCIA ADMINISTRATIVA Y FINANCIERA"/>
    <s v="PROFESIONAL TALENTO HUMANO"/>
    <s v="SI"/>
  </r>
  <r>
    <s v="2024-0153"/>
    <s v="FUNCIONAMIENTO"/>
    <x v="0"/>
    <x v="6"/>
    <s v="ABRIL"/>
    <s v="EJECUTADO"/>
    <m/>
    <x v="23"/>
    <s v="NA"/>
    <s v="NA"/>
    <m/>
    <m/>
    <m/>
  </r>
  <r>
    <s v="2024-0154"/>
    <s v="FUNCIONAMIENTO"/>
    <x v="0"/>
    <x v="3"/>
    <s v="ABRIL"/>
    <s v="EJECUTADO"/>
    <s v="NATURAL "/>
    <x v="95"/>
    <d v="2024-04-03T00:00:00"/>
    <d v="2024-05-12T00:00:00"/>
    <s v="SUBGERENCIA TÉCNICA"/>
    <s v="SUBGERENTE TECNICO"/>
    <s v="SI"/>
  </r>
  <r>
    <s v="2024-0155"/>
    <s v="23-010"/>
    <x v="0"/>
    <x v="2"/>
    <s v="ABRIL"/>
    <s v="EJECUTADO"/>
    <s v="NATURAL "/>
    <x v="96"/>
    <d v="2024-04-02T00:00:00"/>
    <d v="2024-06-27T00:00:00"/>
    <s v="SUBGERENCIA TÉCNICA"/>
    <s v="SUBGERENTE TECNICO"/>
    <s v="SI"/>
  </r>
  <r>
    <s v="2024-0156"/>
    <s v="23-010"/>
    <x v="0"/>
    <x v="2"/>
    <s v="ABRIL"/>
    <s v="EJECUTADO"/>
    <s v="NATURAL "/>
    <x v="97"/>
    <d v="2024-04-02T00:00:00"/>
    <d v="2024-06-27T00:00:00"/>
    <s v="SUBGERENCIA TÉCNICA"/>
    <s v="GERENTE CONTRATO 23-010"/>
    <s v="SI"/>
  </r>
  <r>
    <s v="2024-0157"/>
    <s v="23-010"/>
    <x v="0"/>
    <x v="2"/>
    <s v="ABRIL"/>
    <s v="EJECUTADO"/>
    <s v="NATURAL "/>
    <x v="1"/>
    <d v="2024-04-02T00:00:00"/>
    <d v="2024-06-27T00:00:00"/>
    <s v="SUBGERENCIA TÉCNICA"/>
    <s v="GERENTE CONTRATO 23-010"/>
    <s v="SI"/>
  </r>
  <r>
    <s v="2024-0158"/>
    <s v="23-010"/>
    <x v="0"/>
    <x v="2"/>
    <s v="ABRIL"/>
    <s v="EJECUTADO"/>
    <s v="NATURAL "/>
    <x v="98"/>
    <d v="2024-04-02T00:00:00"/>
    <d v="2024-06-27T00:00:00"/>
    <s v="SUBGERENCIA TÉCNICA"/>
    <s v="GERENTE CONTRATO 23-010"/>
    <s v="SI"/>
  </r>
  <r>
    <s v="2024-0159"/>
    <s v="23-010"/>
    <x v="0"/>
    <x v="3"/>
    <s v="ABRIL"/>
    <s v="EJECUTADO"/>
    <s v="NATURAL "/>
    <x v="64"/>
    <d v="2024-04-02T00:00:00"/>
    <d v="2024-06-27T00:00:00"/>
    <s v="SUBGERENCIA TÉCNICA"/>
    <s v="GERENTE CONTRATO 23-010"/>
    <s v="SI"/>
  </r>
  <r>
    <s v="2024-0160"/>
    <s v="23-010"/>
    <x v="0"/>
    <x v="3"/>
    <s v="ABRIL"/>
    <s v="EJECUTADO"/>
    <s v="NATURAL "/>
    <x v="64"/>
    <d v="2024-04-02T00:00:00"/>
    <d v="2024-06-27T00:00:00"/>
    <s v="SUBGERENCIA TÉCNICA"/>
    <s v="GERENTE CONTRATO 23-010"/>
    <s v="SI"/>
  </r>
  <r>
    <s v="2024-0161"/>
    <s v="FUNCIONAMIENTO"/>
    <x v="0"/>
    <x v="2"/>
    <s v="ABRIL"/>
    <s v="EJECUTADO"/>
    <s v="NATURAL "/>
    <x v="81"/>
    <d v="2024-04-04T00:00:00"/>
    <d v="2024-07-03T00:00:00"/>
    <s v="SUBGERENCIA TÉCNICA"/>
    <s v="SUBGERENTE TECNICO"/>
    <s v="SI"/>
  </r>
  <r>
    <s v="2024-0162"/>
    <s v="FUNCIONAMIENTO"/>
    <x v="0"/>
    <x v="2"/>
    <s v="ABRIL"/>
    <s v="EJECUTADO"/>
    <s v="NATURAL "/>
    <x v="78"/>
    <d v="2024-04-03T00:00:00"/>
    <d v="2024-07-01T00:00:00"/>
    <s v="SUBGERENCIA TÉCNICA"/>
    <s v="SUBGERENTE TECNICO"/>
    <s v="SI"/>
  </r>
  <r>
    <s v="2024-0163"/>
    <s v="23-010"/>
    <x v="0"/>
    <x v="2"/>
    <s v="ABRIL"/>
    <s v="EJECUTADO"/>
    <s v="NATURAL "/>
    <x v="1"/>
    <d v="2024-04-03T00:00:00"/>
    <d v="2024-06-27T00:00:00"/>
    <s v="SUBGERENCIA TÉCNICA"/>
    <s v="GERENTE CONTRATO 23-010"/>
    <s v="SI"/>
  </r>
  <r>
    <s v="2024-0164"/>
    <s v="23-010"/>
    <x v="0"/>
    <x v="2"/>
    <s v="ABRIL"/>
    <s v="EJECUTADO"/>
    <s v="NATURAL "/>
    <x v="99"/>
    <d v="2024-04-03T00:00:00"/>
    <d v="2024-06-27T00:00:00"/>
    <s v="SUBGERENCIA TÉCNICA"/>
    <s v="GERENTE CONTRATO 23-010"/>
    <s v="SI"/>
  </r>
  <r>
    <s v="2024-0165"/>
    <s v="23-010"/>
    <x v="0"/>
    <x v="3"/>
    <s v="ABRIL"/>
    <s v="EJECUTADO"/>
    <s v="NATURAL "/>
    <x v="100"/>
    <d v="2024-04-04T00:00:00"/>
    <d v="2024-06-27T00:00:00"/>
    <s v="SUBGERENCIA TÉCNICA"/>
    <s v="GERENTE CONTRATO 23-010"/>
    <s v="SI"/>
  </r>
  <r>
    <s v="2024-0166"/>
    <s v="23-010"/>
    <x v="0"/>
    <x v="2"/>
    <s v="ABRIL"/>
    <s v="EJECUTADO"/>
    <s v="NATURAL "/>
    <x v="1"/>
    <d v="2024-04-03T00:00:00"/>
    <d v="2024-06-27T00:00:00"/>
    <s v="SUBGERENCIA TÉCNICA"/>
    <s v="GERENTE CONTRATO 23-010"/>
    <s v="SI"/>
  </r>
  <r>
    <s v="2024-0167"/>
    <s v="23-010"/>
    <x v="0"/>
    <x v="3"/>
    <s v="ABRIL"/>
    <s v="EJECUTADO"/>
    <s v="NATURAL "/>
    <x v="64"/>
    <d v="2024-04-03T00:00:00"/>
    <d v="2024-06-27T00:00:00"/>
    <s v="SUBGERENCIA TÉCNICA"/>
    <s v="GERENTE CONTRATO 23-010"/>
    <s v="SI"/>
  </r>
  <r>
    <s v="2024-0168"/>
    <s v="23-010"/>
    <x v="0"/>
    <x v="3"/>
    <s v="ABRIL"/>
    <s v="EJECUTADO"/>
    <s v="NATURAL "/>
    <x v="64"/>
    <d v="2024-04-03T00:00:00"/>
    <d v="2024-06-27T00:00:00"/>
    <s v="SUBGERENCIA TÉCNICA"/>
    <s v="GERENTE CONTRATO 23-010"/>
    <s v="SI"/>
  </r>
  <r>
    <s v="2024-0169"/>
    <s v="FUNCIONAMIENTO"/>
    <x v="0"/>
    <x v="3"/>
    <s v="ABRIL"/>
    <s v="EJECUTADO"/>
    <s v="NATURAL "/>
    <x v="101"/>
    <d v="2024-04-04T00:00:00"/>
    <d v="2024-08-03T00:00:00"/>
    <s v="SUBGERENCIA TÉCNICA"/>
    <s v="SUBGERENTE TECNICO"/>
    <s v="SI"/>
  </r>
  <r>
    <s v="2024-0170"/>
    <s v="FUNCIONAMIENTO"/>
    <x v="0"/>
    <x v="3"/>
    <s v="ABRIL"/>
    <s v="EJECUTADO"/>
    <s v="NATURAL "/>
    <x v="102"/>
    <d v="2024-04-04T00:00:00"/>
    <d v="2024-10-03T00:00:00"/>
    <s v="SUBGERENCIA ADMINISTRATIVA Y FINANCIERA"/>
    <s v="PROFESIONAL ESPECIALIZADO DE CONTABILIDAD"/>
    <s v="SI"/>
  </r>
  <r>
    <s v="2024-0171"/>
    <s v="24-006"/>
    <x v="0"/>
    <x v="2"/>
    <s v="ABRIL"/>
    <s v="EJECUTADO"/>
    <s v="NATURAL "/>
    <x v="103"/>
    <d v="2024-04-04T00:00:00"/>
    <d v="2024-09-04T00:00:00"/>
    <s v="SUBGERENCIA TÉCNICA"/>
    <s v="JOHANNA ALEJANDRA QUIMBAY MALAGON"/>
    <s v="SI"/>
  </r>
  <r>
    <s v="2024-0172"/>
    <s v="22-011"/>
    <x v="0"/>
    <x v="2"/>
    <s v="ABRIL"/>
    <s v="EJECUTADO"/>
    <s v="NATURAL "/>
    <x v="104"/>
    <d v="2024-04-05T00:00:00"/>
    <d v="2024-08-31T00:00:00"/>
    <s v="SUBGERENCIA TÉCNICA"/>
    <s v="SUBGERENTE TECNICO"/>
    <s v="SI"/>
  </r>
  <r>
    <s v="2024-0173"/>
    <s v="22-011"/>
    <x v="0"/>
    <x v="2"/>
    <s v="ABRIL"/>
    <s v="EJECUTADO"/>
    <s v="NATURAL "/>
    <x v="105"/>
    <d v="2024-04-05T00:00:00"/>
    <d v="2024-08-31T00:00:00"/>
    <s v="SUBGERENCIA TÉCNICA"/>
    <s v="GERENTE DE PROYECTO 22-011"/>
    <s v="SI"/>
  </r>
  <r>
    <s v="2024-0174"/>
    <s v="23-017"/>
    <x v="0"/>
    <x v="8"/>
    <s v="ABRIL"/>
    <s v="EJECUTADO"/>
    <s v="JURÍDICA"/>
    <x v="106"/>
    <d v="2024-04-15T00:00:00"/>
    <d v="2024-06-23T00:00:00"/>
    <s v="SUBGERENCIA TÉCNICA"/>
    <s v="GERENTE DE PROYECTO 23-017"/>
    <s v="SI"/>
  </r>
  <r>
    <s v="2024-0175"/>
    <s v="23-017"/>
    <x v="0"/>
    <x v="8"/>
    <s v="ABRIL"/>
    <s v="EJECUTADO"/>
    <s v="JURÍDICA"/>
    <x v="107"/>
    <d v="2024-04-15T00:00:00"/>
    <d v="2024-06-23T00:00:00"/>
    <s v="SUBGERENCIA TÉCNICA"/>
    <s v="GERENTE DE PROYECTO 23-017"/>
    <s v="SI"/>
  </r>
  <r>
    <s v="2024-0176"/>
    <s v="23-017"/>
    <x v="0"/>
    <x v="8"/>
    <s v="ABRIL"/>
    <s v="EJECUTADO"/>
    <s v="JURÍDICA"/>
    <x v="108"/>
    <d v="2024-04-15T00:00:00"/>
    <d v="2024-06-23T00:00:00"/>
    <s v="SUBGERENCIA TÉCNICA"/>
    <s v="GERENTE DE PROYECTO 23-017"/>
    <s v="SI"/>
  </r>
  <r>
    <s v="2024-0177"/>
    <s v="23-017"/>
    <x v="0"/>
    <x v="8"/>
    <s v="ABRIL"/>
    <s v="EJECUTADO"/>
    <s v="JURÍDICA"/>
    <x v="109"/>
    <d v="2024-04-15T00:00:00"/>
    <d v="2024-06-23T00:00:00"/>
    <s v="SUBGERENCIA TÉCNICA"/>
    <s v="GERENTE DE PROYECTO 23-017"/>
    <s v="SI"/>
  </r>
  <r>
    <s v="2024-0178"/>
    <s v="23-017"/>
    <x v="0"/>
    <x v="8"/>
    <s v="ABRIL"/>
    <s v="EJECUTADO"/>
    <s v="JURÍDICA"/>
    <x v="110"/>
    <d v="2024-04-15T00:00:00"/>
    <d v="2024-06-23T00:00:00"/>
    <s v="SUBGERENCIA TÉCNICA"/>
    <s v="GERENTE DE PROYECTO 23-017"/>
    <s v="SI"/>
  </r>
  <r>
    <s v="2024-0179"/>
    <s v="24-006"/>
    <x v="0"/>
    <x v="3"/>
    <s v="ABRIL"/>
    <s v="EJECUTADO"/>
    <s v="NATURAL "/>
    <x v="111"/>
    <d v="2024-04-05T00:00:00"/>
    <d v="2024-09-04T00:00:00"/>
    <s v="SUBGERENCIA TÉCNICA"/>
    <s v="JOHANNA ALEJANDRA QUIMBAY MALAGON"/>
    <s v="SI"/>
  </r>
  <r>
    <s v="2024-0180"/>
    <s v="23-017"/>
    <x v="0"/>
    <x v="8"/>
    <s v="ABRIL"/>
    <s v="EJECUTADO"/>
    <s v="JURÍDICA"/>
    <x v="112"/>
    <d v="2024-04-15T00:00:00"/>
    <d v="2024-06-23T00:00:00"/>
    <s v="SUBGERENCIA TÉCNICA"/>
    <s v="GERENTE DE PROYECTO 23-017"/>
    <s v="SI"/>
  </r>
  <r>
    <s v="2024-0181"/>
    <s v="23-017"/>
    <x v="0"/>
    <x v="8"/>
    <s v="ABRIL"/>
    <s v="EJECUTADO"/>
    <s v="JURÍDICA"/>
    <x v="113"/>
    <d v="2024-04-15T00:00:00"/>
    <d v="2024-06-23T00:00:00"/>
    <s v="SUBGERENCIA TÉCNICA"/>
    <s v="GERENTE DE PROYECTO 23-017"/>
    <s v="SI"/>
  </r>
  <r>
    <s v="2024-0182"/>
    <s v="22-037"/>
    <x v="0"/>
    <x v="7"/>
    <s v="ABRIL"/>
    <s v="EJECUTADO"/>
    <s v="JURÍDICA"/>
    <x v="114"/>
    <d v="2024-04-10T00:00:00"/>
    <d v="2024-06-09T00:00:00"/>
    <s v="SUBGERENCIA TÉCNICA"/>
    <s v="HECTOR ELIECER BACARES SIERRA"/>
    <s v="SI"/>
  </r>
  <r>
    <s v="2024-0183"/>
    <s v="23-022"/>
    <x v="0"/>
    <x v="5"/>
    <s v="ABRIL"/>
    <s v="EJECUTADO"/>
    <s v="JURÍDICA"/>
    <x v="115"/>
    <d v="2024-04-15T00:00:00"/>
    <d v="2024-04-27T00:00:00"/>
    <s v="SUBGERENCIA TÉCNICA"/>
    <s v="CAMILO ALEJANDRO CALDERO CASALLAS"/>
    <s v="SI"/>
  </r>
  <r>
    <s v="2024-0184"/>
    <s v="FUNCIONAMIENTO"/>
    <x v="0"/>
    <x v="2"/>
    <s v="ABRIL"/>
    <s v="EJECUTADO"/>
    <s v="NATURAL "/>
    <x v="116"/>
    <d v="2024-04-09T00:00:00"/>
    <d v="2024-10-08T00:00:00"/>
    <s v="SUBGERENCIA ADMINISTRATIVA Y FINANCIERA"/>
    <s v="SUBGERENTE ADMINISTRATIVA"/>
    <s v="SI"/>
  </r>
  <r>
    <s v="2024-0185"/>
    <s v="24-006"/>
    <x v="0"/>
    <x v="0"/>
    <s v="ABRIL"/>
    <s v="EJECUTADO"/>
    <s v="JURÍDICA"/>
    <x v="117"/>
    <d v="2024-04-10T00:00:00"/>
    <d v="2024-09-05T00:00:00"/>
    <s v="SUBGERENCIA TÉCNICA"/>
    <s v="JOHANNA ALEJANDRA QUIMBAY MALAGON"/>
    <s v="SI"/>
  </r>
  <r>
    <s v="2024-0186"/>
    <s v="23-017"/>
    <x v="0"/>
    <x v="8"/>
    <s v="ABRIL"/>
    <s v="EJECUTADO"/>
    <s v="JURÍDICA"/>
    <x v="118"/>
    <d v="2024-04-15T00:00:00"/>
    <d v="2024-06-23T00:00:00"/>
    <s v="SUBGERENCIA TÉCNICA"/>
    <s v="GERENTE DE PROYECTO 23-017"/>
    <s v="SI"/>
  </r>
  <r>
    <s v="2024-0187"/>
    <s v="FUNCIONAMIENTO"/>
    <x v="0"/>
    <x v="2"/>
    <s v="ABRIL"/>
    <s v="EJECUTADO"/>
    <s v="NATURAL "/>
    <x v="102"/>
    <d v="2024-04-08T00:00:00"/>
    <d v="2024-07-07T00:00:00"/>
    <s v="OFICINA ASESORA JURÍDICA"/>
    <s v="JEFE OFICINA ASESORA JURIDICA"/>
    <s v="SI"/>
  </r>
  <r>
    <s v="2024-0188"/>
    <s v="FUNCIONAMIENTO"/>
    <x v="0"/>
    <x v="2"/>
    <s v="ABRIL"/>
    <s v="EJECUTADO"/>
    <s v="NATURAL "/>
    <x v="119"/>
    <d v="2024-04-09T00:00:00"/>
    <d v="2024-10-08T00:00:00"/>
    <s v="SUBGERENCIA ADMINISTRATIVA Y FINANCIERA"/>
    <s v="PROFESIONAL DE PRESUPUESTO"/>
    <s v="SI"/>
  </r>
  <r>
    <s v="2024-0189"/>
    <s v="23-020"/>
    <x v="0"/>
    <x v="2"/>
    <s v="ABRIL"/>
    <s v="EJECUTADO"/>
    <s v="NATURAL "/>
    <x v="120"/>
    <d v="2024-04-10T00:00:00"/>
    <d v="2024-06-06T00:00:00"/>
    <s v="SUBGERENCIA TÉCNICA"/>
    <s v="SOFIA RODRIGUEZ LOZANO_x000d_"/>
    <s v="SI"/>
  </r>
  <r>
    <s v="2024-0190"/>
    <s v="24-006"/>
    <x v="0"/>
    <x v="2"/>
    <s v="ABRIL"/>
    <s v="EJECUTADO"/>
    <s v="NATURAL "/>
    <x v="121"/>
    <d v="2024-04-09T00:00:00"/>
    <d v="2024-09-08T00:00:00"/>
    <s v="SUBGERENCIA TÉCNICA"/>
    <s v="JOHANNA ALEJANDRA QUIMBAY MALAGON"/>
    <s v="SI"/>
  </r>
  <r>
    <s v="2024-0191"/>
    <s v="23-017"/>
    <x v="0"/>
    <x v="8"/>
    <s v="ABRIL"/>
    <s v="EJECUTADO"/>
    <s v="JURÍDICA"/>
    <x v="122"/>
    <d v="2024-04-15T00:00:00"/>
    <d v="2024-06-23T00:00:00"/>
    <s v="SUBGERENCIA TÉCNICA"/>
    <s v="GERENTE DE PROYECTO 23-017"/>
    <s v="SI"/>
  </r>
  <r>
    <s v="2024-0192"/>
    <s v="23-017"/>
    <x v="0"/>
    <x v="8"/>
    <s v="ABRIL"/>
    <s v="EJECUTADO"/>
    <s v="JURÍDICA"/>
    <x v="123"/>
    <d v="2024-04-15T00:00:00"/>
    <d v="2024-06-23T00:00:00"/>
    <s v="SUBGERENCIA TÉCNICA"/>
    <s v="GERENTE DE PROYECTO 23-017"/>
    <s v="SI"/>
  </r>
  <r>
    <s v="2024-0193"/>
    <s v="23-017"/>
    <x v="0"/>
    <x v="8"/>
    <s v="ABRIL"/>
    <s v="EJECUTADO"/>
    <s v="JURÍDICA"/>
    <x v="124"/>
    <d v="2024-04-15T00:00:00"/>
    <d v="2024-06-23T00:00:00"/>
    <s v="SUBGERENCIA TÉCNICA"/>
    <s v="GERENTE DE PROYECTO 23-017"/>
    <s v="SI"/>
  </r>
  <r>
    <s v="2024-0194"/>
    <s v="23-017"/>
    <x v="0"/>
    <x v="8"/>
    <s v="ABRIL"/>
    <s v="EJECUTADO"/>
    <s v="JURÍDICA"/>
    <x v="125"/>
    <d v="2024-04-15T00:00:00"/>
    <d v="2024-06-23T00:00:00"/>
    <s v="SUBGERENCIA TÉCNICA"/>
    <s v="GERENTE DE PROYECTO 23-017"/>
    <s v="SI"/>
  </r>
  <r>
    <s v="2024-0195"/>
    <s v="23-017"/>
    <x v="0"/>
    <x v="8"/>
    <s v="ABRIL"/>
    <s v="EJECUTADO"/>
    <s v="JURÍDICA"/>
    <x v="126"/>
    <d v="2024-04-15T00:00:00"/>
    <d v="2024-06-23T00:00:00"/>
    <s v="SUBGERENCIA TÉCNICA"/>
    <s v="GERENTE DE PROYECTO 23-017"/>
    <s v="SI"/>
  </r>
  <r>
    <s v="2024-0196"/>
    <s v="23-017"/>
    <x v="0"/>
    <x v="8"/>
    <s v="ABRIL"/>
    <s v="EJECUTADO"/>
    <s v="JURÍDICA"/>
    <x v="127"/>
    <d v="2024-04-15T00:00:00"/>
    <d v="2024-06-23T00:00:00"/>
    <s v="SUBGERENCIA TÉCNICA"/>
    <s v="GERENTE DE PROYECTO 23-017"/>
    <s v="SI"/>
  </r>
  <r>
    <s v="2024-0197"/>
    <s v="23-017"/>
    <x v="0"/>
    <x v="8"/>
    <s v="ABRIL"/>
    <s v="EJECUTADO"/>
    <s v="JURÍDICA"/>
    <x v="128"/>
    <d v="2024-04-15T00:00:00"/>
    <d v="2024-06-23T00:00:00"/>
    <s v="SUBGERENCIA TÉCNICA"/>
    <s v="GERENTE DE PROYECTO 23-017"/>
    <s v="SI"/>
  </r>
  <r>
    <s v="2024-0198"/>
    <s v="FUNCIONAMIENTO"/>
    <x v="0"/>
    <x v="2"/>
    <s v="ABRIL"/>
    <s v="EJECUTADO"/>
    <s v="NATURAL "/>
    <x v="56"/>
    <d v="2024-04-09T00:00:00"/>
    <d v="2024-10-08T00:00:00"/>
    <s v="SUBGERENCIA TÉCNICA"/>
    <s v="SUBGERENTE TECNICO"/>
    <s v="SI"/>
  </r>
  <r>
    <s v="2024-0199"/>
    <s v="FUNCIONAMIENTO"/>
    <x v="0"/>
    <x v="2"/>
    <s v="ABRIL"/>
    <s v="EJECUTADO"/>
    <s v="NATURAL "/>
    <x v="78"/>
    <d v="2024-04-10T00:00:00"/>
    <d v="2024-07-09T00:00:00"/>
    <s v="SUBGERENCIA TÉCNICA"/>
    <s v="SUBGERENTE TECNICO"/>
    <s v="SI"/>
  </r>
  <r>
    <s v="2024-0200"/>
    <s v="FUNCIONAMIENTO"/>
    <x v="0"/>
    <x v="3"/>
    <s v="ABRIL"/>
    <s v="EJECUTADO"/>
    <s v="NATURAL "/>
    <x v="129"/>
    <d v="2024-04-10T00:00:00"/>
    <d v="2024-10-09T00:00:00"/>
    <s v="SUBGERENCIA ADMINISTRATIVA Y FINANCIERA"/>
    <s v="PROFESIONAL ESPECIALIZADO DE CONTABILIDAD"/>
    <s v="SI"/>
  </r>
  <r>
    <s v="2024-0201"/>
    <s v="22-037"/>
    <x v="2"/>
    <x v="4"/>
    <s v="ABRIL"/>
    <s v="EN EJECUCIÓN"/>
    <s v="JURÍDICA"/>
    <x v="130"/>
    <d v="2024-08-20T00:00:00"/>
    <d v="2024-11-19T00:00:00"/>
    <s v="SUBGERENCIA TÉCNICA"/>
    <s v="GERENTE CONTRATO 22-37"/>
    <s v="SI"/>
  </r>
  <r>
    <s v="2024-0202"/>
    <s v="22-011"/>
    <x v="0"/>
    <x v="2"/>
    <s v="ABRIL"/>
    <s v="EJECUTADO"/>
    <s v="NATURAL "/>
    <x v="131"/>
    <d v="2024-04-10T00:00:00"/>
    <d v="2024-08-31T00:00:00"/>
    <s v="SUBGERENCIA TÉCNICA"/>
    <s v="JOSE LUIS FERNANDEZ ORJUELA"/>
    <s v="SI"/>
  </r>
  <r>
    <s v="2024-0203"/>
    <s v="22-011"/>
    <x v="0"/>
    <x v="3"/>
    <s v="ABRIL"/>
    <s v="EJECUTADO"/>
    <s v="NATURAL "/>
    <x v="132"/>
    <d v="2024-04-10T00:00:00"/>
    <d v="2024-08-31T00:00:00"/>
    <s v="SUBGERENCIA TÉCNICA"/>
    <s v="JOSE LUIS FERNANDEZ ORJUELA "/>
    <s v="SI"/>
  </r>
  <r>
    <s v="2024-0204"/>
    <s v="23-017"/>
    <x v="0"/>
    <x v="8"/>
    <s v="ABRIL"/>
    <s v="EJECUTADO"/>
    <s v="JURÍDICA"/>
    <x v="133"/>
    <s v="15 de abril de 2024"/>
    <s v="23 de junio de 2024"/>
    <s v="SUBGERENCIA TECNICA"/>
    <s v="GEOVANNY REYES MUR"/>
    <s v="SI"/>
  </r>
  <r>
    <s v="2024-0205"/>
    <s v="23-017"/>
    <x v="0"/>
    <x v="8"/>
    <s v="ABRIL"/>
    <s v="EJECUTADO"/>
    <s v="JURÍDICA"/>
    <x v="134"/>
    <s v="15 de abril de 2024"/>
    <s v="23 de junio de 2024"/>
    <s v="SUBGERENCIA TECNICA"/>
    <s v="GEOVANNY REYES MUR"/>
    <s v="SI"/>
  </r>
  <r>
    <s v="2024-0206"/>
    <s v="22-011"/>
    <x v="0"/>
    <x v="2"/>
    <s v="ABRIL"/>
    <s v="EJECUTADO"/>
    <m/>
    <x v="135"/>
    <s v="11 de abril de 2024"/>
    <s v="31 de agosto de 2024"/>
    <s v="SUBGERENCIA TECNICA"/>
    <s v="JOSE LUIS FERNANDEZ ORJUELA"/>
    <s v="SI"/>
  </r>
  <r>
    <s v="2024-0207"/>
    <s v="FUNCIONAMIENTO"/>
    <x v="0"/>
    <x v="2"/>
    <s v="ABRIL"/>
    <s v="EJECUTADO"/>
    <s v="NATURAL "/>
    <x v="94"/>
    <s v="11 de abril de 2024"/>
    <s v="10 de octubre de 2024"/>
    <s v="SUBGERENCIA ADMINISTRATIVA"/>
    <s v="ANGELA ANDREA FORERO "/>
    <s v="SI"/>
  </r>
  <r>
    <s v="2024-0208"/>
    <s v="FUNCIONAMIENTO"/>
    <x v="0"/>
    <x v="2"/>
    <s v="ABRIL"/>
    <s v="EN EJECUCIÓN"/>
    <s v="NATURAL "/>
    <x v="136"/>
    <s v="12 de abril de 2024"/>
    <s v="11 de enero de 2025"/>
    <s v="SUBGERENCIA TECNICA"/>
    <s v="IVAN ARMANDO LEAL BAQUERO"/>
    <s v="SI"/>
  </r>
  <r>
    <s v="2024-0209"/>
    <s v="FUNCIONAMIENTO"/>
    <x v="3"/>
    <x v="6"/>
    <s v="ABRIL"/>
    <s v="EN EJECUCIÓN"/>
    <s v="JURÍDICA"/>
    <x v="137"/>
    <s v="17 de abril de 2024"/>
    <s v="31 de diciembre de 2024"/>
    <s v="SUBGERENCIA ADMINISTRATIVA"/>
    <s v="ANGELA ANDREA FORERO "/>
    <s v="SI"/>
  </r>
  <r>
    <s v="2024-0210"/>
    <s v="22-037"/>
    <x v="0"/>
    <x v="7"/>
    <s v="ABRIL"/>
    <s v="EJECUTADO"/>
    <s v="JURÍDICA"/>
    <x v="138"/>
    <s v="24 de abril de 2024"/>
    <s v="23 de junio de 2024"/>
    <s v="SUBGERENCIA TECNICA"/>
    <s v="PAULA ANDREA CASTIBLANCO LADINO"/>
    <s v="SI"/>
  </r>
  <r>
    <s v="2024-0211"/>
    <s v="23-017"/>
    <x v="0"/>
    <x v="8"/>
    <s v="ABRIL"/>
    <s v="EJECUTADO"/>
    <s v="JURÍDICA"/>
    <x v="139"/>
    <s v="30 de abril de 2024"/>
    <s v="23 de junio de 2024"/>
    <s v="SUBGERENCIA TECNICA"/>
    <s v=" GEOVANNY REYES MUR"/>
    <s v="SI"/>
  </r>
  <r>
    <s v="2024-0212"/>
    <s v="23-017"/>
    <x v="0"/>
    <x v="8"/>
    <s v="ABRIL"/>
    <s v="EJECUTADO"/>
    <s v="JURÍDICA"/>
    <x v="140"/>
    <s v="15 de abril de 2024"/>
    <s v="23 de junio de 2024"/>
    <s v="SUBGERENCIA TECNICA"/>
    <s v=" GEOVANNY REYES MUR"/>
    <s v="SI"/>
  </r>
  <r>
    <s v="2024-0213"/>
    <s v="23-017"/>
    <x v="0"/>
    <x v="8"/>
    <s v="ABRIL"/>
    <s v="EJECUTADO"/>
    <s v="JURÍDICA"/>
    <x v="141"/>
    <s v="26 de abril de 2024"/>
    <s v="23 de junio de 2024"/>
    <s v="SUBGERENCIA TECNICA"/>
    <s v=" IVAN ARMANDO LEAL BAQUERO"/>
    <s v="SI"/>
  </r>
  <r>
    <s v="2024-0214"/>
    <s v="FUNCIONAMIENTO"/>
    <x v="0"/>
    <x v="3"/>
    <s v="ABRIL"/>
    <s v="EJECUTADO"/>
    <s v="NATURAL "/>
    <x v="142"/>
    <s v="12 de abril de 2024"/>
    <s v="11 de octubre de 2024"/>
    <s v="SUBGERENCIA ADMINISTRATIVA"/>
    <s v=" "/>
    <s v="SI"/>
  </r>
  <r>
    <s v="2024-0215"/>
    <s v="FUNCIONAMIENTO"/>
    <x v="0"/>
    <x v="2"/>
    <s v="ABRIL"/>
    <s v="EJECUTADO"/>
    <s v="NATURAL "/>
    <x v="56"/>
    <s v="12 de abril de 2024"/>
    <s v="11 de octubre de 2024"/>
    <s v="SUBGERENCIA TECNICA"/>
    <s v="YENNI CAROLINA ACOSTA"/>
    <s v="SI"/>
  </r>
  <r>
    <s v="2024-0216"/>
    <s v="FUNCIONAMIENTO"/>
    <x v="0"/>
    <x v="2"/>
    <s v="ABRIL"/>
    <s v="EJECUTADO"/>
    <s v="NATURAL "/>
    <x v="101"/>
    <s v="12 de abril de 2024"/>
    <s v="11 de junio de 2024"/>
    <s v="SUBGERENCIA TECNICA"/>
    <s v="IVAN ARMANDO LEAL BAQUERO"/>
    <s v="SI"/>
  </r>
  <r>
    <s v="2024-0217"/>
    <s v="FUNCIONAMIENTO"/>
    <x v="0"/>
    <x v="3"/>
    <s v="ABRIL"/>
    <s v="EJECUTADO"/>
    <s v="NATURAL "/>
    <x v="55"/>
    <s v="12 de abril de 2024"/>
    <s v="11 de junio de 2024"/>
    <s v="SUBGERENCIA TECNICA"/>
    <s v="IVAN ARMANDO LEAL BAQUERO"/>
    <s v="SI"/>
  </r>
  <r>
    <s v="2024-0218"/>
    <s v="22-042"/>
    <x v="0"/>
    <x v="2"/>
    <s v="ABRIL"/>
    <s v="EJECUTADO"/>
    <s v="NATURAL "/>
    <x v="143"/>
    <s v="15 de abril de 2024"/>
    <s v="30 de abril de 2024"/>
    <s v="SUBGERENCIA TECNICA"/>
    <s v="IVAN ARMANDO LEAL BAQUERO"/>
    <s v="SI"/>
  </r>
  <r>
    <s v="2024-0219"/>
    <s v="23-017"/>
    <x v="0"/>
    <x v="2"/>
    <s v="ABRIL"/>
    <s v="EJECUTADO"/>
    <s v="NATURAL "/>
    <x v="144"/>
    <s v="15 de abril de 2024"/>
    <s v="23 de junio de 2024"/>
    <s v="SUBGERENCIA TECNICA"/>
    <s v="GEOVANNY REYES MUR"/>
    <s v="SI"/>
  </r>
  <r>
    <s v="2024-0220"/>
    <s v="23-017"/>
    <x v="0"/>
    <x v="2"/>
    <s v="ABRIL"/>
    <s v="EJECUTADO"/>
    <s v="NATURAL "/>
    <x v="144"/>
    <s v="15 de abril de 2024"/>
    <s v="23 de junio de 2024"/>
    <s v="SUBGERENCIA TECNICA"/>
    <s v="GEOVANNY REYES MUR"/>
    <s v="SI"/>
  </r>
  <r>
    <s v="2024-0221"/>
    <s v="23-017"/>
    <x v="0"/>
    <x v="2"/>
    <s v="ABRIL"/>
    <s v="EJECUTADO"/>
    <s v="NATURAL "/>
    <x v="144"/>
    <s v="9 de abril de 2024"/>
    <s v="23 de junio de 2024"/>
    <s v="SUBGERENCIA TECNICA"/>
    <s v="GEOVANNY REYES MUR"/>
    <s v="SI"/>
  </r>
  <r>
    <s v="2024-0222"/>
    <s v="23-017"/>
    <x v="0"/>
    <x v="2"/>
    <s v="ABRIL"/>
    <s v="EJECUTADO"/>
    <s v="NATURAL "/>
    <x v="144"/>
    <s v="16 de abril de 2024"/>
    <s v="23 de junio de 2024"/>
    <s v="SUBGERENCIA TECNICA"/>
    <s v="GEOVANNY REYES MUR"/>
    <s v="SI"/>
  </r>
  <r>
    <s v="2024-0223"/>
    <s v="23-017"/>
    <x v="0"/>
    <x v="2"/>
    <s v="ABRIL"/>
    <s v="EJECUTADO"/>
    <s v="NATURAL "/>
    <x v="144"/>
    <s v="16 de abril de 2024"/>
    <s v="23 de junio de 2024"/>
    <s v="SUBGERENCIA TECNICA"/>
    <s v="GEOVANNY REYES MUR"/>
    <s v="SI"/>
  </r>
  <r>
    <s v="2024-0224"/>
    <s v="FUNCIONAMIENTO"/>
    <x v="0"/>
    <x v="2"/>
    <s v="ABRIL"/>
    <s v="EJECUTADO"/>
    <s v="NATURAL "/>
    <x v="145"/>
    <s v="16 de abril de 2024"/>
    <s v="15 de octubre de 2024"/>
    <s v="OFICINA ASESORA JURIDICA"/>
    <s v="KAREN LIZETH CUCHIGAY ESLAVA"/>
    <s v="SI"/>
  </r>
  <r>
    <s v="2024-0225"/>
    <s v="FUNCIONAMIENTO"/>
    <x v="0"/>
    <x v="3"/>
    <s v="ABRIL"/>
    <s v="EJECUTADO"/>
    <s v="NATURAL "/>
    <x v="102"/>
    <s v="16 de abril de 2024"/>
    <s v="14 de octubre de 2024"/>
    <s v="SUBGERENCIA TECNICA"/>
    <s v="IVAN ARMANDO LEAL BAQUERO"/>
    <s v="SI"/>
  </r>
  <r>
    <s v="2024-0226"/>
    <s v="22-036"/>
    <x v="0"/>
    <x v="2"/>
    <s v="ABRIL"/>
    <s v="EN EJECUCIÓN"/>
    <s v="NATURAL "/>
    <x v="146"/>
    <s v="15 de abril de 2024"/>
    <s v="14 de diciembre de 2024"/>
    <s v="SUBGERENCIA TECNICA"/>
    <s v="MARIO FERNANDO RODRIGUEZ"/>
    <s v="SI"/>
  </r>
  <r>
    <s v="2024-0227"/>
    <s v="22-036"/>
    <x v="0"/>
    <x v="2"/>
    <s v="ABRIL"/>
    <s v="EN EJECUCIÓN"/>
    <s v="NATURAL "/>
    <x v="147"/>
    <s v="15 de abril de 2024"/>
    <s v="14 de diciembre de 2024"/>
    <s v="SUBGERENCIA TECNICA"/>
    <s v="MARIO FERNANDO RODRIGUEZ"/>
    <s v="SI"/>
  </r>
  <r>
    <s v="2024-0228"/>
    <s v="22-036"/>
    <x v="0"/>
    <x v="2"/>
    <s v="ABRIL"/>
    <s v="EN EJECUCIÓN"/>
    <s v="NATURAL "/>
    <x v="148"/>
    <s v="16 de abril de 2024"/>
    <s v="15 de diciembre de 2024"/>
    <s v="SUBGERENCIA TECNICA"/>
    <s v="MARIO FERNANDO RODRIGUEZ"/>
    <s v="SI"/>
  </r>
  <r>
    <s v="2024-0229"/>
    <s v="22-036"/>
    <x v="0"/>
    <x v="2"/>
    <s v="ABRIL"/>
    <s v="EN EJECUCIÓN"/>
    <s v="NATURAL "/>
    <x v="148"/>
    <s v="15 de abril de 2024"/>
    <s v="14 de diciembre de 2024"/>
    <s v="SUBGERENCIA TECNICA"/>
    <s v="MARIO FERNANDO RODRIGUEZ"/>
    <s v="SI"/>
  </r>
  <r>
    <s v="2024-0230"/>
    <s v="22-036"/>
    <x v="0"/>
    <x v="3"/>
    <s v="ABRIL"/>
    <s v="EN EJECUCIÓN"/>
    <s v="NATURAL "/>
    <x v="149"/>
    <s v="15 de abril de 2024"/>
    <s v="30 de noviembre de 2024"/>
    <s v="SUBGERENCIA TECNICA"/>
    <s v="MARIO FERNANDO RODRIGUEZ"/>
    <s v="SI"/>
  </r>
  <r>
    <s v="2024-0231"/>
    <s v="22-036"/>
    <x v="0"/>
    <x v="2"/>
    <s v="ABRIL"/>
    <s v="EN EJECUCIÓN"/>
    <s v="NATURAL "/>
    <x v="150"/>
    <s v="15 de abril de 2024"/>
    <s v="30 de noviembre de 2024"/>
    <s v="SUBGERENCIA TECNICA"/>
    <s v="MARIO FERNANDO RODRIGUEZ"/>
    <s v="SI"/>
  </r>
  <r>
    <s v="2024-0232"/>
    <s v="22-036"/>
    <x v="0"/>
    <x v="2"/>
    <s v="ABRIL"/>
    <s v="EN EJECUCIÓN"/>
    <s v="NATURAL "/>
    <x v="46"/>
    <s v="15 de abril de 2024"/>
    <s v="14 de diciembre de 2024"/>
    <s v="SUBGERENCIA TECNICA"/>
    <s v="MARIO FERNANDO RODRIGUEZ"/>
    <s v="SI"/>
  </r>
  <r>
    <s v="2024-0233"/>
    <s v="22-036"/>
    <x v="0"/>
    <x v="2"/>
    <s v="ABRIL"/>
    <s v="EN EJECUCIÓN"/>
    <s v="NATURAL "/>
    <x v="151"/>
    <s v="15 de abril de 2024"/>
    <s v="30 de noviembre de 2024"/>
    <s v="SUBGERENCIA TECNICA"/>
    <s v="MARIO FERNANDO RODRIGUEZ"/>
    <s v="SI"/>
  </r>
  <r>
    <s v="2024-0234"/>
    <s v="22-036"/>
    <x v="0"/>
    <x v="2"/>
    <s v="ABRIL"/>
    <s v="EN EJECUCIÓN"/>
    <s v="NATURAL "/>
    <x v="152"/>
    <s v="15 de abril de 2024"/>
    <s v="30 de noviembre de 2024"/>
    <s v="SUBGERENCIA TECNICA"/>
    <s v="MARIO FERNANDO RODRIGUEZ"/>
    <s v="SI"/>
  </r>
  <r>
    <s v="2024-0235"/>
    <s v="22-036"/>
    <x v="0"/>
    <x v="2"/>
    <s v="ABRIL"/>
    <s v="EN EJECUCIÓN"/>
    <s v="NATURAL "/>
    <x v="152"/>
    <s v="15 de abril de 2024"/>
    <s v="30 de noviembre de 2024"/>
    <s v="SUBGERENCIA TECNICA"/>
    <s v="MARIO FERNANDO RODRIGUEZ"/>
    <s v="SI"/>
  </r>
  <r>
    <s v="2024-0236"/>
    <s v="22-036"/>
    <x v="0"/>
    <x v="2"/>
    <s v="ABRIL"/>
    <s v="EN EJECUCIÓN"/>
    <s v="NATURAL "/>
    <x v="152"/>
    <s v="15 de abril de 2024"/>
    <s v="30 de noviembre de 2024"/>
    <s v="SUBGERENCIA TECNICA"/>
    <s v="MARIO FERNANDO RODRIGUEZ"/>
    <s v="SI"/>
  </r>
  <r>
    <s v="2024-0237"/>
    <s v="FUNCIONAMIENTO"/>
    <x v="0"/>
    <x v="3"/>
    <s v="ABRIL"/>
    <s v="EJECUTADO"/>
    <s v="NATURAL "/>
    <x v="8"/>
    <s v="22 de abril de 2024"/>
    <s v="21 de agosto de 2024"/>
    <s v="SUBGERENCIA TECNICA"/>
    <s v="JIMENA ASTRID OSPINA"/>
    <s v="SI"/>
  </r>
  <r>
    <s v="2024-0238"/>
    <s v="23-017"/>
    <x v="0"/>
    <x v="2"/>
    <s v="ABRIL"/>
    <s v="EJECUTADO"/>
    <s v="NATURAL "/>
    <x v="153"/>
    <s v="17 de abril de 2024"/>
    <s v="23 de junio de 2024"/>
    <s v="SUBGERENCIA TECNICA"/>
    <s v="GEOVANNY REYES MUR"/>
    <s v="SI"/>
  </r>
  <r>
    <s v="2024-0239"/>
    <s v="23-017"/>
    <x v="0"/>
    <x v="2"/>
    <s v="ABRIL"/>
    <s v="EJECUTADO"/>
    <s v="NATURAL "/>
    <x v="154"/>
    <s v="17 de abril de 2024"/>
    <s v="23 de junio de 2024"/>
    <s v="SUBGERENCIA TECNICA"/>
    <s v="GEOVANNY REYES MUR"/>
    <s v="SI"/>
  </r>
  <r>
    <s v="2024-0240"/>
    <s v="FUNCIONAMIENTO"/>
    <x v="0"/>
    <x v="3"/>
    <s v="ABRIL"/>
    <s v="EJECUTADO"/>
    <s v="NATURAL "/>
    <x v="155"/>
    <s v="19 de abril de 2024"/>
    <s v="3 de septiembre de 2024"/>
    <s v="SUBGERENCIA TECNICA"/>
    <s v="IVAN ARMANDO LEAL BAQUERO"/>
    <s v="SI"/>
  </r>
  <r>
    <s v="2024-0241"/>
    <s v="23-017"/>
    <x v="0"/>
    <x v="8"/>
    <s v="ABRIL"/>
    <s v="EJECUTADO"/>
    <s v="JURÍDICA"/>
    <x v="156"/>
    <s v="29 de abril de 2024"/>
    <s v="23 de junio de 2024"/>
    <s v="SUBGERENCIA TECNICA"/>
    <s v="GEOVANNY REYES MUR"/>
    <s v="SI"/>
  </r>
  <r>
    <s v="2024-0242"/>
    <s v="FUNCIONAMIENTO"/>
    <x v="0"/>
    <x v="3"/>
    <s v="ABRIL"/>
    <s v="EJECUTADO"/>
    <s v="NATURAL "/>
    <x v="129"/>
    <s v="no se incio"/>
    <s v=" "/>
    <s v="SUBGERENCIA ADMINISTRATIVA"/>
    <s v="AURA MARINA GUEVARA LADINO"/>
    <s v=" "/>
  </r>
  <r>
    <s v="2024-0243"/>
    <s v="23-009"/>
    <x v="0"/>
    <x v="6"/>
    <s v="ABRIL"/>
    <s v="EJECUTADO"/>
    <s v="JURÍDICA"/>
    <x v="157"/>
    <s v="23 de abril de 2024"/>
    <s v="23 de julio de 2024"/>
    <s v="SUBGERENCIA TECNICA"/>
    <s v="LEONARDO ARTURO VALERO"/>
    <s v="SI"/>
  </r>
  <r>
    <s v="2024-0244"/>
    <s v="22-037"/>
    <x v="0"/>
    <x v="7"/>
    <s v="ABRIL"/>
    <s v="EJECUTADO"/>
    <s v="JURÍDICA"/>
    <x v="158"/>
    <s v="23 de julio de 2024"/>
    <s v="23 de septiembre de 2024"/>
    <s v="SUBGERENCIA TECNICA"/>
    <s v="HECTOR ELIECER BACARES"/>
    <s v="SI"/>
  </r>
  <r>
    <s v="2024-0245"/>
    <s v="22-011"/>
    <x v="0"/>
    <x v="2"/>
    <s v="ABRIL"/>
    <s v="EJECUTADO"/>
    <s v="JURÍDICA"/>
    <x v="159"/>
    <s v="19 de abril de 2024"/>
    <s v="31 de agosto de 2024"/>
    <s v="SUBGERENCIA TECNICA"/>
    <s v="JOSE LUIS FERNANDEZ ORJUELA"/>
    <s v="SI"/>
  </r>
  <r>
    <s v="2024-0246"/>
    <s v="24-009"/>
    <x v="0"/>
    <x v="0"/>
    <s v="ABRIL"/>
    <s v="EN EJECUCIÓN"/>
    <s v="JURÍDICA"/>
    <x v="160"/>
    <s v="19 de abril de 2024"/>
    <s v="18 de diciembre de 2024"/>
    <s v="SUBGERENCIA TECNICA"/>
    <s v="HOLMAN ENRIQUE TRIVIÑO BARRAGÁN"/>
    <s v="SI"/>
  </r>
  <r>
    <s v="2024-0247"/>
    <s v="22-011"/>
    <x v="0"/>
    <x v="2"/>
    <s v="ABRIL"/>
    <s v="EJECUTADO"/>
    <s v="NATURAL "/>
    <x v="161"/>
    <s v="19 de abril de 2024"/>
    <s v="31 de agosto de 2024"/>
    <s v="SUBGERENCIA TECNICA"/>
    <s v="JOSE LUIS FERNANDEZ ORJUELA"/>
    <s v="SI"/>
  </r>
  <r>
    <s v="2024-0248"/>
    <s v="22-037"/>
    <x v="0"/>
    <x v="5"/>
    <s v="ABRIL"/>
    <s v="EJECUTADO"/>
    <s v="JURÍDICA"/>
    <x v="162"/>
    <s v="25 de julio de 2024"/>
    <s v="23 de septiembre de 2024"/>
    <s v="SUBGERENCIA TECNICA"/>
    <s v="HECTOR ELIECER BACARES"/>
    <s v="SI"/>
  </r>
  <r>
    <s v="2024-0249"/>
    <s v="22-011"/>
    <x v="0"/>
    <x v="2"/>
    <s v="ABRIL"/>
    <s v="EJECUTADO"/>
    <s v="NATURAL "/>
    <x v="163"/>
    <s v="22 de abril de 2024"/>
    <s v="31 de agosto de 2024"/>
    <s v="SUBGERENCIA TECNICA"/>
    <s v="JOSE LUIS FERNANDEZ ORJUELA"/>
    <s v="SI"/>
  </r>
  <r>
    <s v="2024-0250"/>
    <s v="22-011"/>
    <x v="0"/>
    <x v="2"/>
    <s v="ABRIL"/>
    <s v="EJECUTADO"/>
    <s v="NATURAL "/>
    <x v="161"/>
    <s v="22 de abril de 2024"/>
    <s v="31 de agosto de 2024"/>
    <s v="SUBGERENCIA TECNICA"/>
    <s v="JOSE LUIS FERNANDEZ ORJUELA"/>
    <s v="SI"/>
  </r>
  <r>
    <s v="2024-0251"/>
    <s v="22-011"/>
    <x v="0"/>
    <x v="2"/>
    <s v="ABRIL"/>
    <s v="EJECUTADO"/>
    <s v="NATURAL "/>
    <x v="161"/>
    <s v="22 de abril de 2024"/>
    <s v="31 de agosto de 2024"/>
    <s v="SUBGERENCIA TECNICA"/>
    <s v="JOSE LUIS FERNANDEZ ORJUELA"/>
    <s v="SI"/>
  </r>
  <r>
    <s v="2024-0252"/>
    <s v="FUNCIONAMIENTO"/>
    <x v="0"/>
    <x v="3"/>
    <s v="ABRIL"/>
    <s v="EJECUTADO"/>
    <s v="NATURAL "/>
    <x v="164"/>
    <s v="23 de abril de 2024"/>
    <s v="22 de octubre de 2024"/>
    <s v="SUBGERENCIA TECNICA"/>
    <s v="JOSE LUIS FERNANDEZ ORJUELA"/>
    <s v="SI"/>
  </r>
  <r>
    <s v="2024-0253"/>
    <s v="FUNCIONAMIENTO"/>
    <x v="0"/>
    <x v="2"/>
    <s v="ABRIL"/>
    <s v="EJECUTADO"/>
    <s v="NATURAL "/>
    <x v="2"/>
    <s v="23 de abril de 2024"/>
    <s v="23 de septiembre de 2024"/>
    <s v="SUBGERENCIA TECNICA"/>
    <s v="IVAN ARMANDO LEAL BAQUERO"/>
    <s v="SI"/>
  </r>
  <r>
    <s v="2024-0254"/>
    <s v="FUNCIONAMIENTO"/>
    <x v="0"/>
    <x v="2"/>
    <s v="ABRIL"/>
    <s v="EJECUTADO"/>
    <s v="NATURAL "/>
    <x v="119"/>
    <s v="23 de abril de 2024"/>
    <d v="2024-12-30T00:00:00"/>
    <s v="SUBGERENCIA ADMINISTRATIVA"/>
    <s v="MARCELA RUEDA"/>
    <s v="SI"/>
  </r>
  <r>
    <s v="2024-0255"/>
    <s v="22-036"/>
    <x v="0"/>
    <x v="2"/>
    <s v="ABRIL"/>
    <s v="EN EJECUCIÓN"/>
    <s v="NATURAL "/>
    <x v="165"/>
    <s v="23 de abril de 2024"/>
    <s v="30 de noviembre de 2024"/>
    <s v="SUBGERENCIA TECNICA"/>
    <s v="MARIO FERNANDO RODRIGUEZ"/>
    <s v="SI"/>
  </r>
  <r>
    <s v="2024-0256"/>
    <s v="22-036"/>
    <x v="0"/>
    <x v="2"/>
    <s v="ABRIL"/>
    <s v="EJECUTADO"/>
    <s v="NATURAL "/>
    <x v="81"/>
    <s v="23 de abril de 2024"/>
    <s v="23 de octubre de 2024"/>
    <s v="SUBGERENCIA TECNICA"/>
    <s v="MARIO FERNANDO RODRIGUEZ"/>
    <s v="SI"/>
  </r>
  <r>
    <s v="2024-0257"/>
    <s v="FUNCIONAMIENTO"/>
    <x v="0"/>
    <x v="2"/>
    <s v="ABRIL"/>
    <s v="EJECUTADO"/>
    <s v="NATURAL "/>
    <x v="166"/>
    <s v="24 de abril de 2024"/>
    <s v="23 de junio de 2024"/>
    <s v="SUBGERENCIA TECNICA"/>
    <s v="IVAN ARMANDO LEAL BAQUERO"/>
    <s v="SI"/>
  </r>
  <r>
    <s v="2024-0258"/>
    <s v="FUNCIONAMIENTO"/>
    <x v="0"/>
    <x v="2"/>
    <s v="ABRIL"/>
    <s v="EJECUTADO"/>
    <s v="NATURAL "/>
    <x v="102"/>
    <s v="23 de abril de 2024"/>
    <s v="22 de julio de 2024"/>
    <s v="OFICINA ASESORA JURIDICA"/>
    <s v="KAREN LIZETH CUCHIGAY ESLAVA"/>
    <s v="SI"/>
  </r>
  <r>
    <s v="2024-0259"/>
    <s v="23-017"/>
    <x v="0"/>
    <x v="8"/>
    <s v="ABRIL"/>
    <s v="EJECUTADO"/>
    <s v="JURÍDICA"/>
    <x v="167"/>
    <s v="24 de abril de 2024"/>
    <s v="23 de junio de 2024"/>
    <s v="SUBGERENCIA TECNICA"/>
    <s v="GEOVANNY REYES MUR"/>
    <s v="SI"/>
  </r>
  <r>
    <s v="2024-0260"/>
    <s v="FUNCIONAMIENTO"/>
    <x v="0"/>
    <x v="2"/>
    <s v="ABRIL"/>
    <s v="EJECUTADO"/>
    <s v="NATURAL "/>
    <x v="1"/>
    <s v="24 de abril de 2024"/>
    <s v="22 de junio de 2024"/>
    <s v="SUBGERENCIA ADMINISTRATIVA"/>
    <s v="ANGELA ANDREA FORERO "/>
    <s v="SI"/>
  </r>
  <r>
    <s v="2024-0261"/>
    <s v="FUNCIONAMIENTO"/>
    <x v="0"/>
    <x v="2"/>
    <s v="ABRIL"/>
    <s v="EJECUTADO"/>
    <s v="NATURAL "/>
    <x v="21"/>
    <s v="25 de abril de 2024"/>
    <s v="24 de mayo de 2024"/>
    <s v="SUBGERENCIA TECNICA"/>
    <s v="IVAN ARMANDO LEAL BAQUERO"/>
    <s v="SI"/>
  </r>
  <r>
    <s v="2024-0262"/>
    <s v="FUNCIONAMIENTO"/>
    <x v="0"/>
    <x v="2"/>
    <s v="ABRIL"/>
    <s v="EJECUTADO"/>
    <s v="NATURAL "/>
    <x v="168"/>
    <s v="25 de abril de 2024"/>
    <s v="24 de junio de 2024"/>
    <s v="OFICINA ASESORA JURIDICA"/>
    <s v="KAREN LIZETH CUCHIGAY ESLAVA"/>
    <s v="SI"/>
  </r>
  <r>
    <s v="2024-0263"/>
    <s v="FUNCIONAMIENTO"/>
    <x v="0"/>
    <x v="2"/>
    <s v="ABRIL"/>
    <s v="EJECUTADO"/>
    <s v="NATURAL "/>
    <x v="169"/>
    <s v="24 de abril de 2024"/>
    <s v="23 de julio de 2024"/>
    <s v="OFICINA ASESORA JURIDICA"/>
    <s v="KAREN LIZETH CUCHIGAY ESLAVA"/>
    <s v="SI"/>
  </r>
  <r>
    <s v="2024-0264"/>
    <s v="22-036"/>
    <x v="0"/>
    <x v="2"/>
    <s v="ABRIL"/>
    <s v="EJECUTADO"/>
    <s v="NATURAL "/>
    <x v="58"/>
    <s v="24 de abril de 2024"/>
    <s v="24 de octubre de 2024"/>
    <s v="SUBGERENCIA TECNICA"/>
    <s v="MARIO FERNANDO RODRIGUEZ"/>
    <s v="SI"/>
  </r>
  <r>
    <s v="2024-0265"/>
    <s v="FUNCIONAMIENTO"/>
    <x v="0"/>
    <x v="2"/>
    <s v="ABRIL"/>
    <s v="EJECUTADO"/>
    <s v="NATURAL "/>
    <x v="170"/>
    <s v="26 de abril de 2024"/>
    <s v="25 de octubre de 2024"/>
    <s v="SUBGERENCIA TECNICA"/>
    <s v="IVAN ARMANDO LEAL BAQUERO"/>
    <s v="SI"/>
  </r>
  <r>
    <s v="2024-0266"/>
    <s v="23-017"/>
    <x v="0"/>
    <x v="8"/>
    <s v="ABRIL"/>
    <s v="EN EJECUCIÓN"/>
    <s v="JURÍDICA"/>
    <x v="171"/>
    <d v="2024-06-21T00:00:00"/>
    <d v="2024-09-04T00:00:00"/>
    <s v="SUBGERENCIA TECNICA"/>
    <s v="GEOVANNY REYES MUR"/>
    <s v="SI"/>
  </r>
  <r>
    <s v="2024-0267"/>
    <s v="23-017"/>
    <x v="0"/>
    <x v="8"/>
    <s v="ABRIL"/>
    <s v="EJECUTADO"/>
    <s v="JURÍDICA"/>
    <x v="172"/>
    <s v="26 de abril de 2024"/>
    <s v="23 de junio de 2024"/>
    <s v="SUBGERENCIA TECNICA"/>
    <s v="GEOVANNY REYES MUR"/>
    <s v="SI"/>
  </r>
  <r>
    <s v="2024-0268"/>
    <s v="FUNCIONAMIENTO"/>
    <x v="0"/>
    <x v="2"/>
    <s v="ABRIL"/>
    <s v="EJECUTADO"/>
    <s v="NATURAL "/>
    <x v="101"/>
    <s v="25 de abril de 2024"/>
    <s v="24 de junio de 2024"/>
    <s v="SUBGERENCIA TECNICA"/>
    <s v="IVAN ARMANDO LEAL BAQUERO"/>
    <s v="SI"/>
  </r>
  <r>
    <s v="2024-0269"/>
    <s v="FUNCIONAMIENTO"/>
    <x v="0"/>
    <x v="2"/>
    <s v="MAYO"/>
    <s v="EJECUTADO"/>
    <s v="NATURAL "/>
    <x v="173"/>
    <s v="3 de mayo de 2024"/>
    <s v="1 de septiembre de 2024"/>
    <s v="SUBGERENCIA TECNICA"/>
    <s v="IVAN ARMANDO LEAL BAQUERO"/>
    <s v="SI"/>
  </r>
  <r>
    <s v="2024-0270"/>
    <s v="FUNCIONAMIENTO"/>
    <x v="0"/>
    <x v="3"/>
    <s v="MAYO"/>
    <s v="EJECUTADO"/>
    <s v="NATURAL "/>
    <x v="8"/>
    <s v="3 de mayo de 2024"/>
    <s v="2 de septiembre de 2024"/>
    <s v="SUBGERENCIA TECNICA"/>
    <s v="IVAN ARMANDO LEAL BAQUERO"/>
    <s v="SI"/>
  </r>
  <r>
    <s v="2024-0271"/>
    <s v="FUNCIONAMIENTO"/>
    <x v="0"/>
    <x v="6"/>
    <s v="MAYO"/>
    <s v="EN EJECUCIÓN"/>
    <s v="JURÍDICA"/>
    <x v="174"/>
    <s v="3 de mayo de 2024"/>
    <s v="31 de diciembre de 2024"/>
    <s v="SUBGERENCIA ADMINISTRATIVA"/>
    <s v="MIGUEL ANTONIO RAMIREZ_x000a_MARCELA RUEDA_x000a_AURA MARINA GUEVARA_x000a_YENI SILVA"/>
    <s v="SI"/>
  </r>
  <r>
    <s v="2024-0272"/>
    <s v="FUNCIONAMIENTO"/>
    <x v="0"/>
    <x v="2"/>
    <s v="MAYO"/>
    <s v="EJECUTADO"/>
    <s v="NATURAL "/>
    <x v="64"/>
    <d v="2024-05-08T00:00:00"/>
    <d v="2024-08-07T00:00:00"/>
    <s v="SUBGERENCIA TÉCNICA"/>
    <s v="SUBGERENTE TECNICO"/>
    <s v="SI"/>
  </r>
  <r>
    <s v="2024-0273"/>
    <s v="22-011"/>
    <x v="0"/>
    <x v="3"/>
    <s v="MAYO"/>
    <s v="EJECUTADO"/>
    <s v="NATURAL "/>
    <x v="175"/>
    <d v="2024-05-06T00:00:00"/>
    <d v="2024-08-31T00:00:00"/>
    <s v="SUBGERENCIA TÉCNICA"/>
    <s v="GERENTE DE PROYECTO"/>
    <s v="SI"/>
  </r>
  <r>
    <s v="2024-0274"/>
    <s v="23-017"/>
    <x v="0"/>
    <x v="8"/>
    <s v="MAYO"/>
    <s v="EJECUTADO"/>
    <s v="JURIDICA"/>
    <x v="176"/>
    <d v="2024-05-07T00:00:00"/>
    <d v="2024-06-23T00:00:00"/>
    <s v="SUBGERENCIA TÉCNICA"/>
    <s v="GERENTE DE PROYECTO"/>
    <s v="SI"/>
  </r>
  <r>
    <s v="2024-0275"/>
    <s v="FUNCIONAMIENTO"/>
    <x v="0"/>
    <x v="3"/>
    <s v="MAYO"/>
    <s v="EN EJECUCIÓN"/>
    <s v="NATURAL "/>
    <x v="177"/>
    <d v="2024-05-07T00:00:00"/>
    <d v="2024-12-31T00:00:00"/>
    <s v="SUBGERENCIA ADMINISTRATIVA Y FINANCIERA"/>
    <s v="SUBGRENTE ADMINISTRATIVO"/>
    <s v="SI"/>
  </r>
  <r>
    <s v="2024-0276"/>
    <s v="23-017"/>
    <x v="0"/>
    <x v="8"/>
    <s v="MAYO"/>
    <s v="EJECUTADO"/>
    <s v="JURIDICA"/>
    <x v="178"/>
    <d v="2024-05-08T00:00:00"/>
    <d v="2024-06-23T00:00:00"/>
    <s v="SUBGERENCIA TÉCNICA"/>
    <s v="GERENTE DE PROYECTO"/>
    <s v="SI"/>
  </r>
  <r>
    <s v="2024-0277"/>
    <s v="22-011"/>
    <x v="0"/>
    <x v="6"/>
    <s v="MAYO"/>
    <s v="EJECUTADO"/>
    <s v="JURÍDICA"/>
    <x v="179"/>
    <d v="2024-05-08T00:00:00"/>
    <d v="2024-08-08T00:00:00"/>
    <s v="SUBGERENCIA TÉCNICA"/>
    <s v="GERENTE DE PROYECTO"/>
    <s v="NO"/>
  </r>
  <r>
    <s v="2024-0278"/>
    <s v="FUNCIONAMIENTO"/>
    <x v="0"/>
    <x v="2"/>
    <s v="MAYO"/>
    <s v="EJECUTADO"/>
    <s v="NATURAL "/>
    <x v="86"/>
    <d v="2024-05-09T00:00:00"/>
    <d v="2024-08-08T00:00:00"/>
    <s v="OFICINA ASESORA JURÍDICA"/>
    <s v="JEFE OFICINA ASESORA JURIDICA"/>
    <s v="SI"/>
  </r>
  <r>
    <s v="2024-0279"/>
    <s v="FUNCIONAMIENTO"/>
    <x v="0"/>
    <x v="2"/>
    <s v="MAYO"/>
    <s v="EJECUTADO"/>
    <s v="NATURAL "/>
    <x v="78"/>
    <d v="2024-05-09T00:00:00"/>
    <d v="2024-10-08T00:00:00"/>
    <s v="OFICINA ASESORA JURÍDICA"/>
    <s v="JEFE OFICINA ASESORA JURIDICA"/>
    <s v="SI"/>
  </r>
  <r>
    <s v="2024-0280"/>
    <s v="24-006"/>
    <x v="0"/>
    <x v="2"/>
    <s v="MAYO"/>
    <s v="EJECUTADO"/>
    <s v="NATURAL "/>
    <x v="180"/>
    <d v="2024-05-10T00:00:00"/>
    <d v="2024-09-15T00:00:00"/>
    <s v="SUBGERENCIA TÉCNICA"/>
    <s v="GERENTE DE PROYECTO"/>
    <s v="SI"/>
  </r>
  <r>
    <s v="2024-0281"/>
    <s v="24-006"/>
    <x v="0"/>
    <x v="2"/>
    <s v="MAYO"/>
    <s v="EJECUTADO"/>
    <s v="NATURAL "/>
    <x v="180"/>
    <d v="2024-05-10T00:00:00"/>
    <d v="2024-09-15T00:00:00"/>
    <s v="SUBGERENCIA TÉCNICA"/>
    <s v="GERENTE DE PROYECTO"/>
    <s v="SI"/>
  </r>
  <r>
    <s v="2024-0282"/>
    <s v="24-006"/>
    <x v="0"/>
    <x v="2"/>
    <s v="MAYO"/>
    <s v="EJECUTADO"/>
    <s v="NATURAL "/>
    <x v="180"/>
    <d v="2024-05-10T00:00:00"/>
    <d v="2024-09-15T00:00:00"/>
    <s v="SUBGERENCIA TÉCNICA"/>
    <s v="GERENTE DE PROYECTO"/>
    <s v="SI"/>
  </r>
  <r>
    <s v="2024-0283"/>
    <s v="24-006"/>
    <x v="0"/>
    <x v="2"/>
    <s v="MAYO"/>
    <s v="EJECUTADO"/>
    <s v="NATURAL "/>
    <x v="180"/>
    <d v="2024-05-10T00:00:00"/>
    <d v="2024-09-15T00:00:00"/>
    <s v="SUBGERENCIA TÉCNICA"/>
    <s v="GERENTE DE PROYECTO"/>
    <s v="SI"/>
  </r>
  <r>
    <s v="2024-0284"/>
    <s v="21-011"/>
    <x v="0"/>
    <x v="3"/>
    <s v="MAYO"/>
    <s v="EJECUTADO"/>
    <s v="NATURAL "/>
    <x v="181"/>
    <d v="2024-05-10T00:00:00"/>
    <d v="2024-08-31T00:00:00"/>
    <s v="SUBGERENCIA TÉCNICA"/>
    <s v="GERENTE DE PROYECTO"/>
    <s v="SI"/>
  </r>
  <r>
    <s v="2024-0285"/>
    <s v="FUNCIONAMIENTO IPMC 002-2024"/>
    <x v="3"/>
    <x v="6"/>
    <s v="MAYO"/>
    <s v="EJECUTADO"/>
    <s v="JURÍDICA"/>
    <x v="182"/>
    <d v="2024-05-10T00:00:00"/>
    <d v="2024-08-19T00:00:00"/>
    <s v="ADMINISTRATIVA"/>
    <s v="PROFESIONAL DE TALENTO HUMANO"/>
    <s v="NO"/>
  </r>
  <r>
    <s v="2024-0285-A"/>
    <s v="23-017"/>
    <x v="0"/>
    <x v="2"/>
    <s v="MAYO"/>
    <s v="EJECUTADO"/>
    <s v="NO APLICATURAL "/>
    <x v="183"/>
    <d v="2024-05-10T00:00:00"/>
    <d v="2024-06-23T00:00:00"/>
    <s v="SUBGERENCIA TÉCNICA"/>
    <s v="GERENTE DE PROYECTO"/>
    <s v="SI"/>
  </r>
  <r>
    <s v="2024-0286"/>
    <s v="FUNCIONAMIENTO"/>
    <x v="0"/>
    <x v="2"/>
    <s v="MAYO"/>
    <s v="EJECUTADO"/>
    <s v="NATURAL "/>
    <x v="184"/>
    <d v="2024-05-13T00:00:00"/>
    <d v="2024-10-09T00:00:00"/>
    <s v="SUBGERENCIA TÉCNICA"/>
    <s v="SUBGERENTE TECNICO"/>
    <s v="SI"/>
  </r>
  <r>
    <s v="2024-0287"/>
    <s v="FUNCIONAMIENTO"/>
    <x v="0"/>
    <x v="2"/>
    <s v="MAYO"/>
    <s v="EN EJECUCIÓN"/>
    <s v="NATURAL "/>
    <x v="185"/>
    <d v="2024-05-14T00:00:00"/>
    <d v="2024-12-31T00:00:00"/>
    <s v="SUBGERENCIA ADMINISTRATIVA Y FINANCIERA"/>
    <s v="SUBGERENTE ADMINISTRATIVA"/>
    <s v="SI"/>
  </r>
  <r>
    <s v="2024-0288"/>
    <s v="FUNCIONAMIENTO"/>
    <x v="0"/>
    <x v="2"/>
    <s v="MAYO"/>
    <s v="EJECUTADO"/>
    <s v="NATURAL "/>
    <x v="74"/>
    <d v="2024-05-15T00:00:00"/>
    <d v="2024-07-14T00:00:00"/>
    <s v="OFICINA ASESORA JURÍDICA"/>
    <s v="JEFE OFICINA ASESORA JURIDICA"/>
    <s v="SI"/>
  </r>
  <r>
    <s v="2024-0289"/>
    <s v="24-008"/>
    <x v="0"/>
    <x v="2"/>
    <s v="MAYO"/>
    <s v="EN EJECUCIÓN"/>
    <s v="NATURAL "/>
    <x v="186"/>
    <d v="2024-05-20T00:00:00"/>
    <d v="2024-12-21T00:00:00"/>
    <s v="SUBGERENCIA TÉCNICA"/>
    <s v="GERENTE DE PROYECTO"/>
    <s v="SI"/>
  </r>
  <r>
    <s v="2024-0290"/>
    <s v="23-017"/>
    <x v="0"/>
    <x v="8"/>
    <s v="MAYO"/>
    <s v="EJECUTADO"/>
    <s v="NO APLICATURAL "/>
    <x v="187"/>
    <d v="2024-05-20T00:00:00"/>
    <d v="2024-06-23T00:00:00"/>
    <s v="SUBGERENCIA TÉCNICA"/>
    <s v="GERENTE DE PROYECTO"/>
    <s v="SI"/>
  </r>
  <r>
    <s v="2024-0291"/>
    <s v="24-006"/>
    <x v="0"/>
    <x v="6"/>
    <s v="MAYO"/>
    <s v="EJECUTADO"/>
    <s v="JURÍDICA"/>
    <x v="188"/>
    <d v="2024-05-21T00:00:00"/>
    <d v="2024-09-09T00:00:00"/>
    <s v="SUBGERENCIA TÉCNICA"/>
    <s v="GERENTE DE PROYECTO"/>
    <s v="SI"/>
  </r>
  <r>
    <s v="2024-0292"/>
    <s v="24-008"/>
    <x v="0"/>
    <x v="2"/>
    <s v="MAYO"/>
    <s v="EN EJECUCIÓN"/>
    <s v="NATURAL "/>
    <x v="166"/>
    <d v="2024-05-21T00:00:00"/>
    <d v="2024-12-21T00:00:00"/>
    <s v="SUBGERENCIA TÉCNICA"/>
    <s v="GERENTE DE PROYECTO"/>
    <s v="SI"/>
  </r>
  <r>
    <s v="2024-0293"/>
    <s v="FUNCIONAMIENTO (IPMC 003-2024)"/>
    <x v="2"/>
    <x v="6"/>
    <s v="MAYO"/>
    <s v="EJECUTADO"/>
    <s v="JURÍDICA"/>
    <x v="189"/>
    <d v="2024-05-27T00:00:00"/>
    <d v="2024-06-26T00:00:00"/>
    <s v="SUBGERENCIA TÉCNICA"/>
    <s v="GERENTE DE PROYECTO"/>
    <s v="SI"/>
  </r>
  <r>
    <s v="2024-0294"/>
    <s v="FUNCIONAMIENTO"/>
    <x v="0"/>
    <x v="3"/>
    <s v="MAYO"/>
    <s v="EJECUTADO"/>
    <s v="NO APLICATURAL "/>
    <x v="43"/>
    <d v="2024-05-22T00:00:00"/>
    <d v="2024-07-21T00:00:00"/>
    <s v="SUBGERENCIA TÉCNICA"/>
    <s v="SUBGERENTE TECNICO"/>
    <s v="SI"/>
  </r>
  <r>
    <s v="2024-0295"/>
    <s v="FUNCIONAMIENTO"/>
    <x v="0"/>
    <x v="2"/>
    <s v="MAYO"/>
    <s v="EN EJECUCIÓN"/>
    <s v="NATURAL "/>
    <x v="145"/>
    <d v="2024-05-22T00:00:00"/>
    <d v="2024-11-21T00:00:00"/>
    <s v="OFICINA ASESORA JURÍDICA"/>
    <s v="JEFE OFICINA ASESORA JURIDICA"/>
    <s v="SI"/>
  </r>
  <r>
    <s v="2024-0296"/>
    <s v="FUNCIONAMIENTO"/>
    <x v="0"/>
    <x v="2"/>
    <s v="MAYO"/>
    <s v="EN EJECUCIÓN"/>
    <s v="NATURAL "/>
    <x v="145"/>
    <d v="2024-05-23T00:00:00"/>
    <d v="2024-11-22T00:00:00"/>
    <s v="OFICINA ASESORA JURÍDICA"/>
    <s v="JEFE OFICINA ASESORA JURIDICA"/>
    <s v="SI"/>
  </r>
  <r>
    <s v="2024-0297"/>
    <s v="24-004"/>
    <x v="0"/>
    <x v="6"/>
    <s v="MAYO"/>
    <s v="EJECUTADO"/>
    <s v="JURÍDICA"/>
    <x v="4"/>
    <d v="2024-05-24T00:00:00"/>
    <d v="2024-05-31T00:00:00"/>
    <s v="SUBGERENCIA TÉCNICA"/>
    <s v="GERENTE DE PROYECTO"/>
    <s v="SI"/>
  </r>
  <r>
    <s v="2024-0298"/>
    <s v="23-017"/>
    <x v="0"/>
    <x v="3"/>
    <s v="MAYO"/>
    <s v="EJECUTADO"/>
    <s v="NO APLICATURAL "/>
    <x v="190"/>
    <d v="2024-05-24T00:00:00"/>
    <d v="2024-06-23T00:00:00"/>
    <s v="SUBGERENCIA TÉCNICA"/>
    <s v="GERENTE DE PROYECTO"/>
    <s v="SI"/>
  </r>
  <r>
    <s v="2024-0299"/>
    <s v="FUNCIONAMIENTO"/>
    <x v="0"/>
    <x v="3"/>
    <s v="MAYO"/>
    <s v="EJECUTADO"/>
    <s v="NATURAL "/>
    <x v="55"/>
    <d v="2024-05-24T00:00:00"/>
    <d v="2024-08-23T00:00:00"/>
    <s v="OFICINA ASESORA JURÍDICA"/>
    <s v="JEFE OFICINA ASESORA JURIDICA"/>
    <s v="SI"/>
  </r>
  <r>
    <s v="2024-0300"/>
    <s v="22-031"/>
    <x v="0"/>
    <x v="5"/>
    <s v="MAYO"/>
    <s v="EN EJECUCIÓN"/>
    <s v="JURÍDICA"/>
    <x v="58"/>
    <d v="2024-06-06T00:00:00"/>
    <d v="2024-12-06T00:00:00"/>
    <s v="SUBGERENCIA TÉCNICA"/>
    <s v="GERENTE DE PROYECTO"/>
    <s v="SI"/>
  </r>
  <r>
    <s v="2024-0301"/>
    <s v="FUNCIONAMIENTO"/>
    <x v="0"/>
    <x v="3"/>
    <s v="MAYO"/>
    <s v="EJECUTADO"/>
    <s v="NATURAL "/>
    <x v="191"/>
    <d v="2024-05-29T00:00:00"/>
    <d v="2024-08-28T00:00:00"/>
    <s v="SUBGERENCIA TÉCNICA"/>
    <s v="SUBGERENTE TECNICO"/>
    <s v="SI"/>
  </r>
  <r>
    <s v="2024-0302"/>
    <s v="23-017"/>
    <x v="0"/>
    <x v="3"/>
    <s v="MAYO"/>
    <s v="EJECUTADO"/>
    <s v="NO APLICATURAL "/>
    <x v="192"/>
    <d v="2024-05-28T00:00:00"/>
    <d v="2024-06-23T00:00:00"/>
    <s v="SUBGERENCIA TÉCNICA"/>
    <s v="GERENTE DE PROYECTO"/>
    <s v="SI"/>
  </r>
  <r>
    <s v="2024-0303"/>
    <s v="23-017"/>
    <x v="0"/>
    <x v="3"/>
    <s v="MAYO"/>
    <s v="EJECUTADO"/>
    <s v="NO APLICATURAL "/>
    <x v="192"/>
    <d v="2024-05-28T00:00:00"/>
    <d v="2024-06-23T00:00:00"/>
    <s v="SUBGERENCIA TÉCNICA"/>
    <s v="GERENTE DE PROYECTOS"/>
    <s v="SI"/>
  </r>
  <r>
    <s v="2024-0304"/>
    <s v="23-017"/>
    <x v="0"/>
    <x v="3"/>
    <s v="MAYO"/>
    <s v="EJECUTADO"/>
    <s v="NO APLICATURAL "/>
    <x v="192"/>
    <d v="2024-05-28T00:00:00"/>
    <d v="2024-06-23T00:00:00"/>
    <s v="SUBGERENCIA TÉCNICA"/>
    <s v="GERENTE DE PROYECTO"/>
    <s v="SI"/>
  </r>
  <r>
    <s v="2024-0305"/>
    <s v="23-017"/>
    <x v="0"/>
    <x v="3"/>
    <s v="MAYO"/>
    <s v="EJECUTADO"/>
    <s v="NATURAL"/>
    <x v="192"/>
    <d v="2024-05-28T00:00:00"/>
    <d v="2024-06-23T00:00:00"/>
    <s v="SUBGERENCIA TÉCNICA"/>
    <s v="GERENTE DE PROYECTO"/>
    <s v="SI"/>
  </r>
  <r>
    <s v="2024-0306"/>
    <s v="23-009"/>
    <x v="0"/>
    <x v="6"/>
    <s v="MAYO"/>
    <s v="EJECUTADO"/>
    <s v="JURÍDICA"/>
    <x v="193"/>
    <d v="2024-05-30T00:00:00"/>
    <d v="2024-07-28T00:00:00"/>
    <s v="SUBGERENCIA TÉCNICA"/>
    <s v="GERENTE DE PROYECTO"/>
    <s v="SI"/>
  </r>
  <r>
    <s v="2024-0307"/>
    <s v="24-008"/>
    <x v="0"/>
    <x v="6"/>
    <s v="MAYO"/>
    <s v="EN EJECUCIÓN"/>
    <s v="JURÍDICA"/>
    <x v="194"/>
    <d v="2024-05-31T00:00:00"/>
    <d v="2024-12-21T00:00:00"/>
    <s v="SUBGERENCIA TÉCNICA"/>
    <s v="GERENTE DE PROYECTO"/>
    <s v="SI"/>
  </r>
  <r>
    <s v="2024-0308"/>
    <s v="FUNCIONAMIENTO"/>
    <x v="0"/>
    <x v="3"/>
    <s v="JUNIO"/>
    <s v="EN EJECUCIÓN"/>
    <s v="NATURAL "/>
    <x v="41"/>
    <d v="2024-06-04T00:00:00"/>
    <d v="2024-12-03T00:00:00"/>
    <s v="OFICINA ASESORA JURÍDICA"/>
    <s v="JEFE OFICINA ASESORA JURIDICA"/>
    <s v="SI"/>
  </r>
  <r>
    <s v="2024-0309"/>
    <s v="23-020"/>
    <x v="0"/>
    <x v="2"/>
    <s v="JUNIO"/>
    <s v="EJECUTADO"/>
    <s v="NATURAL "/>
    <x v="195"/>
    <d v="2024-06-04T00:00:00"/>
    <d v="2024-08-30T00:00:00"/>
    <s v="SUBGERENCIA TÉCNICA"/>
    <s v="GERENTE DE PROYECTO"/>
    <s v="SI"/>
  </r>
  <r>
    <s v="2024-0310"/>
    <s v="FUNCIONAMIENTO"/>
    <x v="0"/>
    <x v="3"/>
    <s v="JUNIO"/>
    <s v="EJECUTADO"/>
    <s v="NATURAL "/>
    <x v="100"/>
    <d v="2024-06-06T00:00:00"/>
    <d v="2024-09-05T00:00:00"/>
    <s v="SUBGERENCIA TÉCNICA"/>
    <s v="SUBGERENTE TECNICO"/>
    <s v="SI"/>
  </r>
  <r>
    <s v="2024-0311"/>
    <s v="23-017"/>
    <x v="0"/>
    <x v="8"/>
    <s v="JUNIO"/>
    <s v="EJECUTADO"/>
    <s v="JURÍDICA"/>
    <x v="196"/>
    <d v="2024-06-05T00:00:00"/>
    <d v="2024-06-23T00:00:00"/>
    <s v="SUBGERENCIA TÉCNICA"/>
    <s v="GERENTE DE PROYECTO"/>
    <s v="SI"/>
  </r>
  <r>
    <s v="2024-0312"/>
    <s v="23-017"/>
    <x v="0"/>
    <x v="3"/>
    <s v="JUNIO"/>
    <s v="EJECUTADO"/>
    <s v="NO APLICATURAL "/>
    <x v="197"/>
    <d v="2024-06-05T00:00:00"/>
    <d v="2024-06-23T00:00:00"/>
    <s v="SUBGERENCIA TÉCNICA"/>
    <s v="GERENTE DE PROYECTO"/>
    <s v="SI"/>
  </r>
  <r>
    <s v="2024-0313"/>
    <s v="FUNCIONAMIENTO"/>
    <x v="0"/>
    <x v="3"/>
    <s v="JUNIO"/>
    <s v="EJECUTADO"/>
    <s v="NATURAL "/>
    <x v="1"/>
    <d v="2024-06-05T00:00:00"/>
    <d v="2024-10-04T00:00:00"/>
    <s v="SUBGERENCIA TÉCNICA"/>
    <s v="SUBGERENTE TECNICO"/>
    <s v="SI"/>
  </r>
  <r>
    <s v="2024-0314"/>
    <s v="24-008"/>
    <x v="0"/>
    <x v="5"/>
    <s v="JUNIO"/>
    <s v="EJECUTADO"/>
    <s v="JURÍDICA"/>
    <x v="198"/>
    <d v="2024-06-12T00:00:00"/>
    <d v="2024-10-12T00:00:00"/>
    <s v="SUBGERENCIA TÉCNICA"/>
    <s v="GERENTE DE PROYECTO"/>
    <s v="SI"/>
  </r>
  <r>
    <s v="2024-0315"/>
    <s v="FUNCIONAMIENTO"/>
    <x v="0"/>
    <x v="2"/>
    <s v="JUNIO"/>
    <s v="EJECUTADO"/>
    <s v="NATURAL "/>
    <x v="58"/>
    <d v="2024-06-11T00:00:00"/>
    <d v="2024-09-10T00:00:00"/>
    <s v="SUBGERENCIA TÉCNICA"/>
    <s v="SUBGERENTE TECNICO"/>
    <s v="SI"/>
  </r>
  <r>
    <s v="2024-0316"/>
    <s v="23-020"/>
    <x v="0"/>
    <x v="2"/>
    <s v="JUNIO"/>
    <s v="EJECUTADO"/>
    <s v="NATURAL "/>
    <x v="199"/>
    <d v="2024-06-07T00:00:00"/>
    <d v="2024-08-30T00:00:00"/>
    <s v="SUBGERENCIA TÉCNICA"/>
    <s v="GERENTE DE PROYECTO"/>
    <s v="SI"/>
  </r>
  <r>
    <s v="2024-0317"/>
    <s v="24-005"/>
    <x v="2"/>
    <x v="6"/>
    <s v="JUNIO"/>
    <s v="EJECUTADO"/>
    <s v="JURÍDICA"/>
    <x v="200"/>
    <d v="2024-06-12T00:00:00"/>
    <d v="2024-08-12T00:00:00"/>
    <s v="SUBGERENCIA TÉCNICA"/>
    <s v="GERENTE DE PROYECTO"/>
    <s v="SI"/>
  </r>
  <r>
    <s v="2024-0318"/>
    <s v="24-005"/>
    <x v="4"/>
    <x v="4"/>
    <s v="JUNIO"/>
    <s v="EJECUTADO"/>
    <s v="JURÍDICA"/>
    <x v="201"/>
    <d v="2024-06-13T00:00:00"/>
    <d v="2024-08-13T00:00:00"/>
    <s v="SUBGERENCIA TÉCNICA"/>
    <s v="GERENTE DE PROYECTO"/>
    <s v="SI"/>
  </r>
  <r>
    <s v="2024-0319"/>
    <s v="FUNCIONAMIENTO"/>
    <x v="0"/>
    <x v="2"/>
    <s v="JUNIO"/>
    <s v="EN EJECUCIÓN"/>
    <s v="NATURAL "/>
    <x v="202"/>
    <d v="2024-06-13T00:00:00"/>
    <d v="2024-12-12T00:00:00"/>
    <s v="SUBGERENCIA TÉCNICA"/>
    <s v="SUBGERENTE TECNICO"/>
    <s v="SI"/>
  </r>
  <r>
    <s v="2024-0320"/>
    <s v="FUNCIONAMIENTO"/>
    <x v="0"/>
    <x v="3"/>
    <s v="JUNIO"/>
    <s v="EN EJECUCIÓN"/>
    <s v="NATURAL "/>
    <x v="41"/>
    <d v="2024-06-14T00:00:00"/>
    <d v="2024-12-13T00:00:00"/>
    <s v="SUBGERENCIA TÉCNICA"/>
    <s v="SUBGERENTE TECNICO"/>
    <s v="SI"/>
  </r>
  <r>
    <s v="2024-0321"/>
    <s v="24-007"/>
    <x v="0"/>
    <x v="6"/>
    <s v="JUNIO"/>
    <s v="EJECUTADO"/>
    <s v="JURÍDICA"/>
    <x v="203"/>
    <d v="2024-06-17T00:00:00"/>
    <d v="2024-09-14T00:00:00"/>
    <s v="SUBGERENCIA TÉCNICA"/>
    <s v="GERENTE DE PROYECTO"/>
    <s v="SI"/>
  </r>
  <r>
    <s v="2024-0322"/>
    <s v="FUNCIONAMIENTO"/>
    <x v="0"/>
    <x v="2"/>
    <s v="JUNIO"/>
    <s v="EJECUTADO"/>
    <s v="NATURAL "/>
    <x v="96"/>
    <d v="2024-06-18T00:00:00"/>
    <d v="2024-09-17T00:00:00"/>
    <s v="SUBGERENCIA TÉCNICA"/>
    <s v="SUBGERENTE TECNICO"/>
    <s v="SI"/>
  </r>
  <r>
    <s v="2024-0323"/>
    <s v="23-021"/>
    <x v="0"/>
    <x v="2"/>
    <s v="JUNIO"/>
    <s v="EN EJECUCIÓN"/>
    <s v="NATURAL "/>
    <x v="204"/>
    <d v="2024-06-18T00:00:00"/>
    <d v="2024-11-30T00:00:00"/>
    <s v="SUBGERENCIA TÉCNICA"/>
    <s v="GERENTE DE PROYECTO"/>
    <s v="SI"/>
  </r>
  <r>
    <s v="2024-0324"/>
    <s v="23-021"/>
    <x v="0"/>
    <x v="2"/>
    <s v="JUNIO"/>
    <s v="EN EJECUCIÓN"/>
    <s v="NATURAL "/>
    <x v="204"/>
    <d v="2024-06-18T00:00:00"/>
    <d v="2024-11-30T00:00:00"/>
    <s v="SUBGERENCIA TÉCNICA"/>
    <s v="GERENTE DE PROYECTO"/>
    <s v="SI"/>
  </r>
  <r>
    <s v="2024-0325"/>
    <s v="24-007"/>
    <x v="0"/>
    <x v="6"/>
    <s v="JUNIO"/>
    <s v="EJECUTADO"/>
    <s v="JURÍDICA"/>
    <x v="205"/>
    <d v="2024-06-19T00:00:00"/>
    <d v="2024-09-12T00:00:00"/>
    <s v="SUBGERENCIA TÉCNICA"/>
    <s v="GERENTE DE PROYECTO"/>
    <s v="SI"/>
  </r>
  <r>
    <s v="2024-0326"/>
    <s v="23-020"/>
    <x v="0"/>
    <x v="3"/>
    <s v="JUNIO"/>
    <s v="EJECUTADO"/>
    <s v="NATURAL "/>
    <x v="206"/>
    <d v="2024-06-21T00:00:00"/>
    <d v="2024-08-30T00:00:00"/>
    <s v="SUBGERENCIA TÉCNICA"/>
    <s v="GERENTE DE PROYECTO"/>
    <s v="SI"/>
  </r>
  <r>
    <s v="2024-0327"/>
    <s v="23-037"/>
    <x v="4"/>
    <x v="4"/>
    <s v="JUNIO"/>
    <s v="EN EJECUCIÓN"/>
    <s v="JURÍDICA"/>
    <x v="207"/>
    <d v="2024-08-20T00:00:00"/>
    <d v="2024-11-19T00:00:00"/>
    <s v="SUBGERENCIA TÉCNICA"/>
    <s v="GERENTE DE PROYECTO"/>
    <s v="SI"/>
  </r>
  <r>
    <s v="2024-0328"/>
    <s v="24-011"/>
    <x v="4"/>
    <x v="6"/>
    <s v="JUNIO"/>
    <s v="EJECUTADO"/>
    <s v="JURÍDICA"/>
    <x v="208"/>
    <d v="2024-06-20T00:00:00"/>
    <d v="2024-09-15T00:00:00"/>
    <s v="SUBGERENCIA TÉCNICA"/>
    <s v="GERENTE DE PROYECTO"/>
    <s v="SI"/>
  </r>
  <r>
    <s v="2024-0329"/>
    <s v="24-007"/>
    <x v="0"/>
    <x v="6"/>
    <s v="JUNIO"/>
    <s v="EJECUTADO"/>
    <s v="JURÍDICA"/>
    <x v="209"/>
    <d v="2024-06-21T00:00:00"/>
    <d v="2024-09-15T00:00:00"/>
    <s v="SUBGERENCIA TÉCNICA"/>
    <s v="GERENTE DE PROYECTO"/>
    <s v="SI"/>
  </r>
  <r>
    <s v="2024-0330"/>
    <s v="FUNCIONAMIENTO"/>
    <x v="0"/>
    <x v="2"/>
    <s v="JUNIO"/>
    <s v="EN EJECUCIÓN"/>
    <s v="NATURAL "/>
    <x v="210"/>
    <d v="2024-06-20T00:00:00"/>
    <d v="2024-12-29T00:00:00"/>
    <s v="SUBGERENCIA TÉCNICA"/>
    <s v="SUBGERENTE TECNICO"/>
    <s v="SI"/>
  </r>
  <r>
    <s v="2024-0331"/>
    <s v="FUNCIONAMIENTO (ipmc-004-2024)"/>
    <x v="3"/>
    <x v="6"/>
    <s v="JUNIO"/>
    <s v="EN EJECUCIÓN"/>
    <s v="JURÍDICA"/>
    <x v="211"/>
    <d v="2024-06-27T00:00:00"/>
    <d v="2025-02-01T00:00:00"/>
    <s v="SUBGERENCIA TÉCNICA"/>
    <s v="PROFESIONA TALENTO HUMANO"/>
    <s v="SI"/>
  </r>
  <r>
    <s v="2024-0332"/>
    <s v="22-037 (CC-001-2024)"/>
    <x v="4"/>
    <x v="4"/>
    <s v="JUNIO"/>
    <s v="EJECUTADO"/>
    <s v="JURÍDICA"/>
    <x v="212"/>
    <d v="2024-07-25T00:00:00"/>
    <d v="2024-09-24T00:00:00"/>
    <s v="SUBGERENCIA TÉCNICA"/>
    <s v="GERENTE DE PROYECTO"/>
    <s v="SI"/>
  </r>
  <r>
    <s v="2024-0333"/>
    <s v="FUNCIONAMIENTO"/>
    <x v="0"/>
    <x v="2"/>
    <s v="JUNIO"/>
    <s v="EJECUTADO"/>
    <s v="NATURAL "/>
    <x v="213"/>
    <d v="2024-06-25T00:00:00"/>
    <d v="2024-09-24T00:00:00"/>
    <s v="SUBGERENCIA TÉCNICA"/>
    <s v="SUBGERENTE TECNICO"/>
    <s v="SI"/>
  </r>
  <r>
    <s v="2024-0334"/>
    <s v="FUNCIONAMIENTO"/>
    <x v="0"/>
    <x v="2"/>
    <s v="JUNIO"/>
    <s v="EN EJECUCIÓN"/>
    <s v="NATURAL "/>
    <x v="214"/>
    <d v="2024-06-25T00:00:00"/>
    <d v="2024-11-30T00:00:00"/>
    <s v="OFICINA ASESORA JURÍDICA"/>
    <s v="JEFE OFICINA ASESORA JURIDICA"/>
    <s v="SI"/>
  </r>
  <r>
    <s v="2024-0335"/>
    <s v="22-011"/>
    <x v="0"/>
    <x v="0"/>
    <s v="JUNIO"/>
    <s v="EJECUTADO"/>
    <s v="JURÍDICA"/>
    <x v="215"/>
    <d v="2024-06-28T00:00:00"/>
    <d v="2024-08-31T00:00:00"/>
    <s v="SUBGERENCIA TÉCNICA"/>
    <s v="GERENTE DE PROYECTO"/>
    <s v="SI"/>
  </r>
  <r>
    <s v="2024-0336"/>
    <s v="FUNCIONAMIENTO"/>
    <x v="0"/>
    <x v="9"/>
    <s v="JUNIO"/>
    <s v="EN EJECUCIÓN"/>
    <s v="JURÍDICA"/>
    <x v="216"/>
    <d v="2024-06-28T00:00:00"/>
    <d v="2024-12-31T00:00:00"/>
    <s v="SUBGERENCIA ADMINISTRATIVA Y FINANCIERA"/>
    <s v="PROFESIONA TALENTO HUMANO"/>
    <s v="NO"/>
  </r>
  <r>
    <s v="2024-0337"/>
    <s v="FUNCIONAMIENTO"/>
    <x v="0"/>
    <x v="2"/>
    <s v="JUNIO"/>
    <s v="EJECUTADO"/>
    <s v="NATURAL "/>
    <x v="217"/>
    <d v="2024-06-28T00:00:00"/>
    <d v="2024-07-27T00:00:00"/>
    <s v="SUBGERENCIA TÉCNICA"/>
    <s v="SUBGERENTE TECNICO"/>
    <s v="SI"/>
  </r>
  <r>
    <s v="2024-0338"/>
    <s v="24-007"/>
    <x v="0"/>
    <x v="6"/>
    <s v="JULIO"/>
    <s v="EJECUTADO"/>
    <s v="JURÍDICA"/>
    <x v="69"/>
    <d v="2024-07-03T00:00:00"/>
    <d v="2024-09-12T00:00:00"/>
    <s v="SUBGERENCIA TÉCNICA"/>
    <s v="GERENTE DE PROYECTO"/>
    <s v="SI"/>
  </r>
  <r>
    <s v="2024-0339"/>
    <s v="FUNCIONAMIENTO"/>
    <x v="0"/>
    <x v="2"/>
    <s v="JULIO"/>
    <s v="EJECUTADO"/>
    <s v="NATURAL "/>
    <x v="42"/>
    <d v="2024-07-04T00:00:00"/>
    <d v="2024-10-03T00:00:00"/>
    <s v="SUBGERENCIA TECNICA"/>
    <s v="SUBGERENTE TECNICO"/>
    <s v="SI"/>
  </r>
  <r>
    <s v="2024-0340"/>
    <s v="FUNCIONAMIENTO"/>
    <x v="0"/>
    <x v="2"/>
    <s v="JULIO"/>
    <s v="EJECUTADO"/>
    <s v="NATURAL "/>
    <x v="81"/>
    <d v="2024-07-08T00:00:00"/>
    <d v="2024-09-23T00:00:00"/>
    <s v="SUBGERENCIA TÉCNICA"/>
    <s v="SUBGERENTE TECNICO"/>
    <s v="SI"/>
  </r>
  <r>
    <s v="2024-0341"/>
    <s v="23-017"/>
    <x v="0"/>
    <x v="2"/>
    <s v="JULIO"/>
    <s v="EJECUTADO"/>
    <s v="NATURAL "/>
    <x v="218"/>
    <d v="2024-07-05T00:00:00"/>
    <d v="2024-10-05T00:00:00"/>
    <s v="SUBGERENCIA TÉCNICA"/>
    <s v="GERENTE DE PROYECTO"/>
    <s v="SI"/>
  </r>
  <r>
    <s v="2024-0342"/>
    <s v="23-017"/>
    <x v="0"/>
    <x v="2"/>
    <s v="JULIO"/>
    <s v="EJECUTADO"/>
    <s v="NATURAL "/>
    <x v="219"/>
    <d v="2024-07-08T00:00:00"/>
    <d v="2024-09-23T00:00:00"/>
    <s v="SUBGERENCIA TÉCNICA"/>
    <s v="GERENTE DE PROYECTO"/>
    <s v="SI"/>
  </r>
  <r>
    <s v="2024-0343"/>
    <s v="23-017"/>
    <x v="0"/>
    <x v="3"/>
    <s v="JULIO"/>
    <s v="EJECUTADO"/>
    <s v="NATURAL "/>
    <x v="220"/>
    <d v="2024-07-08T00:00:00"/>
    <d v="2024-09-23T00:00:00"/>
    <s v="SUBGERENCIA TÉCNICA"/>
    <s v="GERENTE DE PROYECTO"/>
    <s v="SI"/>
  </r>
  <r>
    <s v="2024-0344"/>
    <s v="FUNCIONAMIENTO"/>
    <x v="0"/>
    <x v="2"/>
    <s v="JULIO"/>
    <s v="EJECUTADO"/>
    <s v="NATURAL "/>
    <x v="221"/>
    <d v="2024-07-09T00:00:00"/>
    <d v="2024-09-08T00:00:00"/>
    <s v="SUBGERENCIA TÉCNICA"/>
    <s v="SUBGERENTE TECNICO"/>
    <s v="SI"/>
  </r>
  <r>
    <s v="2024-0345"/>
    <s v="FUNCIONAMIENTO"/>
    <x v="0"/>
    <x v="2"/>
    <s v="JULIO"/>
    <s v="EJECUTADO"/>
    <s v="NATURAL "/>
    <x v="98"/>
    <d v="2024-07-10T00:00:00"/>
    <d v="2024-10-09T00:00:00"/>
    <s v="SUBGERENCIA TÉCNICA"/>
    <s v="SUBGERENTE TECNICO"/>
    <s v="SI"/>
  </r>
  <r>
    <s v="2024-0346"/>
    <s v="FUNCIONAMIENTO"/>
    <x v="0"/>
    <x v="3"/>
    <s v="JULIO"/>
    <s v="EJECUTADO"/>
    <s v="NATURAL "/>
    <x v="64"/>
    <d v="2024-07-10T00:00:00"/>
    <d v="2024-10-09T00:00:00"/>
    <s v="SUBGERENCIA TÉCNICA"/>
    <s v="SUBGERENTE TECNICO"/>
    <s v="SI"/>
  </r>
  <r>
    <s v="2024-0347"/>
    <s v="FUNCIONAMIENTO"/>
    <x v="0"/>
    <x v="3"/>
    <s v="JULIO"/>
    <s v="EJECUTADO"/>
    <s v="NATURAL "/>
    <x v="11"/>
    <d v="2024-07-10T00:00:00"/>
    <d v="2024-10-09T00:00:00"/>
    <s v="SUBGERENCIA TÉCNICA"/>
    <s v="SUBGERENTE TECNICO"/>
    <s v="SI"/>
  </r>
  <r>
    <s v="2024-0348"/>
    <s v="FUNCIONAMIENTO"/>
    <x v="0"/>
    <x v="3"/>
    <s v="JULIO"/>
    <s v="EJECUTADO"/>
    <s v="NATURAL "/>
    <x v="222"/>
    <d v="2024-07-10T00:00:00"/>
    <d v="2024-09-09T00:00:00"/>
    <s v="SUBGERENCIA TÉCNICA"/>
    <s v="SUBGERENTE TECNICO"/>
    <s v="SI"/>
  </r>
  <r>
    <s v="2024-0349"/>
    <s v="FUNCIONAMIENTO"/>
    <x v="0"/>
    <x v="2"/>
    <s v="JULIO"/>
    <s v="EJECUTADO"/>
    <s v="NATURAL "/>
    <x v="1"/>
    <d v="2024-07-10T00:00:00"/>
    <d v="2024-10-09T00:00:00"/>
    <s v="SUBGERENCIA TÉCNICA"/>
    <s v="SUBGERENTE TECNICO"/>
    <s v="SI"/>
  </r>
  <r>
    <s v="2024-0350"/>
    <s v="FUNCIONAMIENTO"/>
    <x v="0"/>
    <x v="3"/>
    <s v="JULIO"/>
    <s v="EJECUTADO"/>
    <s v="NATURAL "/>
    <x v="223"/>
    <d v="2024-07-11T00:00:00"/>
    <d v="2024-09-10T00:00:00"/>
    <s v="SUBGERENCIA TÉCNICA"/>
    <s v="SUBGERENTE TECNICO"/>
    <s v="SI"/>
  </r>
  <r>
    <s v="2024-0351"/>
    <s v="24-002"/>
    <x v="0"/>
    <x v="6"/>
    <s v="JULIO"/>
    <s v="EJECUTADO"/>
    <s v="JURÍDICA"/>
    <x v="224"/>
    <d v="2024-07-14T00:00:00"/>
    <d v="2024-07-23T00:00:00"/>
    <s v="SUBGERENCIA TÉCNICA"/>
    <s v="GERENTE DE PROYECTO"/>
    <s v="SI"/>
  </r>
  <r>
    <s v="2024-0352"/>
    <s v="23-017"/>
    <x v="0"/>
    <x v="3"/>
    <s v="JULIO"/>
    <s v="EJECUTADO"/>
    <s v="NATURAL "/>
    <x v="225"/>
    <d v="2024-07-11T00:00:00"/>
    <d v="2024-09-24T00:00:00"/>
    <s v="SUBGERENCIA TÉCNICA"/>
    <s v="GERENTE DE PROYECTO"/>
    <s v="SI"/>
  </r>
  <r>
    <s v="2024-0353"/>
    <s v="23-017"/>
    <x v="0"/>
    <x v="3"/>
    <s v="JULIO"/>
    <s v="EJECUTADO"/>
    <s v="NATURAL "/>
    <x v="225"/>
    <d v="2024-07-11T00:00:00"/>
    <d v="2024-09-24T00:00:00"/>
    <s v="SUBGERENCIA TÉCNICA"/>
    <s v="GERENTE DE PROYECTO"/>
    <s v="SI"/>
  </r>
  <r>
    <s v="2024-0354"/>
    <s v="23-017"/>
    <x v="0"/>
    <x v="2"/>
    <s v="JULIO"/>
    <s v="EJECUTADO"/>
    <s v="NATURAL "/>
    <x v="226"/>
    <d v="2024-07-11T00:00:00"/>
    <d v="2024-09-30T00:00:00"/>
    <s v="SUBGERENCIA TÉCNICA"/>
    <s v="GERENTE DE PROYECTO"/>
    <s v="SI"/>
  </r>
  <r>
    <s v="2024-0355"/>
    <s v="23-017"/>
    <x v="0"/>
    <x v="2"/>
    <s v="JULIO"/>
    <s v="EJECUTADO"/>
    <s v="NATURAL "/>
    <x v="227"/>
    <d v="2024-07-11T00:00:00"/>
    <d v="2024-08-11T00:00:00"/>
    <s v="SUBGERENCIA TÉCNICA"/>
    <s v="GERENTE DE PROYECTO"/>
    <s v="SI"/>
  </r>
  <r>
    <s v="2024-0356"/>
    <s v="24-008"/>
    <x v="0"/>
    <x v="9"/>
    <s v="JULIO"/>
    <s v="EN EJECUCIÓN"/>
    <s v="JURÍDICA"/>
    <x v="228"/>
    <d v="2024-07-11T00:00:00"/>
    <d v="2024-12-31T00:00:00"/>
    <s v="SUBGERENCIA TÉCNICA"/>
    <s v="GERENTE DE PROYECTO"/>
    <s v="SI"/>
  </r>
  <r>
    <s v="2024-0357"/>
    <s v="FUNCIONAMIENTO"/>
    <x v="0"/>
    <x v="2"/>
    <s v="JULIO"/>
    <s v="EJECUTADO"/>
    <s v="NATURAL "/>
    <x v="197"/>
    <d v="2024-07-12T00:00:00"/>
    <d v="2024-07-26T00:00:00"/>
    <s v="SUBGERENCIA TÉCNICA"/>
    <s v="SUBGERENTE TECNICO"/>
    <s v="SI"/>
  </r>
  <r>
    <s v="2024-0358"/>
    <s v="FUNCIONAMIENTO"/>
    <x v="0"/>
    <x v="9"/>
    <s v="JULIO"/>
    <s v="EN EJECUCIÓN"/>
    <s v="JURÍDICA"/>
    <x v="229"/>
    <d v="2024-07-15T00:00:00"/>
    <d v="2024-12-31T00:00:00"/>
    <s v="SUBGERENCIA ADMINISTRATIVA Y FINANCIERA"/>
    <s v="Profesional Especializado de Talento Humano"/>
    <s v="NO"/>
  </r>
  <r>
    <s v="2024-0359"/>
    <s v="FUNCIONAMIENTO"/>
    <x v="0"/>
    <x v="2"/>
    <s v="JULIO"/>
    <s v="EN EJECUCIÓN"/>
    <s v="NATURAL "/>
    <x v="230"/>
    <d v="2024-07-16T00:00:00"/>
    <d v="2024-10-16T00:00:00"/>
    <s v="SUBGERENCIA TÉCNICA"/>
    <s v="SUBGERENTE TECNICO"/>
    <s v="SI"/>
  </r>
  <r>
    <s v="2024-0360"/>
    <s v="24-010"/>
    <x v="0"/>
    <x v="6"/>
    <s v="JULIO"/>
    <s v="EJECUTADO"/>
    <s v="JURÍDICA"/>
    <x v="231"/>
    <d v="2024-07-16T00:00:00"/>
    <d v="2024-11-16T00:00:00"/>
    <s v="SUBGERENCIA TECNICA"/>
    <s v="GERENTE DE PROYECTO"/>
    <s v="SI"/>
  </r>
  <r>
    <s v="2024-0361"/>
    <s v="24-012"/>
    <x v="0"/>
    <x v="0"/>
    <s v="JULIO"/>
    <s v="EJECUTADO"/>
    <s v="JURÍDICA"/>
    <x v="232"/>
    <d v="2024-07-16T00:00:00"/>
    <d v="2024-07-16T00:00:00"/>
    <s v="SUBGERENCIA TÉCNICA"/>
    <s v="GERENTE DE PROYECTO"/>
    <s v="SI"/>
  </r>
  <r>
    <s v="2024-0362"/>
    <s v="FUNCIONAMIENTO"/>
    <x v="0"/>
    <x v="2"/>
    <s v="JULIO"/>
    <s v="EN EJECUCIÓN"/>
    <s v="JURÍDICA"/>
    <x v="233"/>
    <d v="2024-07-18T00:00:00"/>
    <d v="2024-12-31T00:00:00"/>
    <s v="OFICINA ASESORA JURÍDICA"/>
    <s v="JEFE OFICINA ASESORA JURIDICA"/>
    <s v="SI"/>
  </r>
  <r>
    <s v="2024-0363"/>
    <s v="FUNCIONAMIENTO"/>
    <x v="0"/>
    <x v="2"/>
    <s v="JULIO"/>
    <s v="EN EJECUCIÓN"/>
    <s v="NATURAL "/>
    <x v="73"/>
    <d v="2024-07-17T00:00:00"/>
    <d v="2024-12-31T00:00:00"/>
    <s v="OFICINA ASESORA JURÍDICA"/>
    <s v="JEFE OFICINA ASESORA JURÍDICA"/>
    <s v="SI"/>
  </r>
  <r>
    <s v="2024-0364"/>
    <s v="FUNCIONAMIENTO"/>
    <x v="0"/>
    <x v="2"/>
    <s v="JULIO"/>
    <s v="EN EJECUCIÓN"/>
    <s v="NATURAL "/>
    <x v="234"/>
    <d v="2024-07-17T00:00:00"/>
    <d v="2024-12-31T00:00:00"/>
    <s v="OFICINA ASESORA JURÍDICA"/>
    <s v="JEFE OFICINA ASESORA JURÍDICA"/>
    <s v="SI"/>
  </r>
  <r>
    <s v="2024-0365"/>
    <s v="FUNCIONAMIENTO"/>
    <x v="0"/>
    <x v="2"/>
    <s v="JULIO"/>
    <s v="EN EJECUCIÓN"/>
    <s v="NATURAL "/>
    <x v="121"/>
    <d v="2024-07-18T00:00:00"/>
    <d v="2024-12-31T00:00:00"/>
    <s v="SUBGERENCIA TÉCNICA"/>
    <s v="SUBGERENTE TECNICO"/>
    <s v="SI"/>
  </r>
  <r>
    <s v="2024-0366"/>
    <s v="FUNCIONAMIENTO SAMC-SI-001-2024"/>
    <x v="5"/>
    <x v="10"/>
    <s v="JULIO"/>
    <s v="EN EJECUCIÓN"/>
    <s v="JURÍDICA"/>
    <x v="235"/>
    <d v="2024-07-19T00:00:00"/>
    <d v="2025-02-18T00:00:00"/>
    <s v="SUBGERENCIA ADMINISTRATIVA"/>
    <s v="SUBGERENTE ADMINISTRATIVO"/>
    <s v="SI"/>
  </r>
  <r>
    <s v="2024-0367"/>
    <s v="23-017"/>
    <x v="0"/>
    <x v="2"/>
    <s v="JULIO"/>
    <s v="EJECUTADO"/>
    <s v="NATURAL "/>
    <x v="236"/>
    <d v="2024-07-18T00:00:00"/>
    <d v="2024-09-23T00:00:00"/>
    <s v="SUBGERENCIA TÉCNICA"/>
    <s v="SUBGERENTE TECNICO"/>
    <s v="SI"/>
  </r>
  <r>
    <s v="2024-0368"/>
    <s v="23-017"/>
    <x v="0"/>
    <x v="2"/>
    <s v="JULIO"/>
    <s v="EJECUTADO"/>
    <s v="NATURAL "/>
    <x v="98"/>
    <d v="2024-07-18T00:00:00"/>
    <d v="2024-09-24T00:00:00"/>
    <s v="SUBGERENCIA TÉCNICA"/>
    <s v="GERENTE DE PROYECTO"/>
    <s v="SI"/>
  </r>
  <r>
    <s v="2024-0369"/>
    <s v="23-017"/>
    <x v="0"/>
    <x v="2"/>
    <s v="JULIO"/>
    <s v="EJECUTADO"/>
    <s v="NATURAL "/>
    <x v="237"/>
    <d v="2024-07-23T00:00:00"/>
    <d v="2024-08-25T00:00:00"/>
    <s v="SUBGERENCIA TÉCNICA"/>
    <s v="GERENTE DE PROYECTO"/>
    <s v="SI"/>
  </r>
  <r>
    <s v="2024-0370"/>
    <s v="FUNCIONAMIENTO"/>
    <x v="0"/>
    <x v="2"/>
    <s v="JULIO"/>
    <s v="EN EJECUCIÓN"/>
    <s v="NATURAL "/>
    <x v="238"/>
    <d v="2024-07-25T00:00:00"/>
    <d v="2024-11-24T00:00:00"/>
    <s v="SUBGERENCIA TÉCNICA"/>
    <s v="SUBGERENTE TECNICO"/>
    <s v="SI"/>
  </r>
  <r>
    <s v="2024-0371"/>
    <s v="FUNCIONAMIENTO"/>
    <x v="0"/>
    <x v="2"/>
    <s v="JULIO"/>
    <s v="EN EJECUCIÓN"/>
    <s v="NATURAL "/>
    <x v="239"/>
    <d v="2024-07-24T00:00:00"/>
    <d v="2024-12-31T00:00:00"/>
    <s v="OFICINA ASESORA JURÍDICA"/>
    <s v="JEFE OFICINA ASESORA JURÍDICA"/>
    <s v="SI"/>
  </r>
  <r>
    <s v="2024-0372"/>
    <s v="FUNCIONAMIENTO"/>
    <x v="0"/>
    <x v="2"/>
    <s v="JULIO"/>
    <s v="EN EJECUCIÓN"/>
    <s v="NATURAL "/>
    <x v="240"/>
    <d v="2024-07-24T00:00:00"/>
    <d v="2024-12-31T00:00:00"/>
    <s v="OFICINA ASESORA JURÍDICA"/>
    <s v="JEFE OFICINA ASESORA JURÍDICA"/>
    <s v="SI"/>
  </r>
  <r>
    <s v="2024-0373"/>
    <s v="23-017"/>
    <x v="0"/>
    <x v="5"/>
    <s v="JULIO"/>
    <s v="EJECUTADO"/>
    <s v="JURÍDICA"/>
    <x v="241"/>
    <d v="2024-07-26T00:00:00"/>
    <d v="2024-08-03T00:00:00"/>
    <s v="SUBGERENCIA TÉCNICA"/>
    <s v="SUBGERENTE TECNICO"/>
    <s v="SI"/>
  </r>
  <r>
    <s v="2024-0374"/>
    <s v="FUNCIONAMIENTO"/>
    <x v="0"/>
    <x v="2"/>
    <s v="JULIO"/>
    <s v="EJECUTADO"/>
    <s v="NATURAL"/>
    <x v="97"/>
    <d v="2024-07-29T00:00:00"/>
    <d v="2024-10-28T00:00:00"/>
    <s v="SUBGERENCIA TÉCNICA"/>
    <s v="SUBGERENTE TECNICO"/>
    <s v="SI"/>
  </r>
  <r>
    <s v="2024-0375"/>
    <s v="24-012"/>
    <x v="0"/>
    <x v="11"/>
    <s v="JULIO"/>
    <s v="EJECUTADO"/>
    <s v="JURÍDICA"/>
    <x v="242"/>
    <d v="2024-07-30T00:00:00"/>
    <d v="2024-10-31T00:00:00"/>
    <s v="OFICINA ASESORA JURÍDICA"/>
    <s v="GERENTE DE PROYECTO"/>
    <s v="SI"/>
  </r>
  <r>
    <s v="2024-0376"/>
    <s v="24-012"/>
    <x v="0"/>
    <x v="6"/>
    <s v="JULIO"/>
    <s v="EJECUTADO"/>
    <s v="JURÍDICA"/>
    <x v="243"/>
    <d v="2024-07-29T00:00:00"/>
    <d v="2024-12-30T00:00:00"/>
    <s v="OFICINA ASESORA JURÍDICA"/>
    <s v="GERENTE DE PROYECTO"/>
    <s v="SI"/>
  </r>
  <r>
    <s v="2024-0377"/>
    <s v="24-012"/>
    <x v="0"/>
    <x v="6"/>
    <s v="JULIO"/>
    <s v="EN EJECUCIÓN"/>
    <s v="JURÍDICA"/>
    <x v="244"/>
    <d v="2024-07-29T00:00:00"/>
    <d v="2024-12-30T00:00:00"/>
    <s v="OFICINA ASESORA JURÍDICA"/>
    <s v="GERENTE DE PROYECTO"/>
    <s v="SI"/>
  </r>
  <r>
    <s v="2024-0378"/>
    <s v="24-012"/>
    <x v="0"/>
    <x v="6"/>
    <s v="JULIO"/>
    <s v="EJECUTADO"/>
    <s v="JURÍDICA"/>
    <x v="245"/>
    <d v="2024-07-29T00:00:00"/>
    <d v="2024-09-13T00:00:00"/>
    <s v="SUBGERENCIA TÉCNICA"/>
    <s v="GERENTE DE PROYECTO"/>
    <s v="SI"/>
  </r>
  <r>
    <s v="2024-0379"/>
    <s v="23-017"/>
    <x v="0"/>
    <x v="2"/>
    <s v="JULIO"/>
    <s v="EJECUTADO"/>
    <s v="NATURAL"/>
    <x v="246"/>
    <d v="2024-07-29T00:00:00"/>
    <d v="2024-08-29T00:00:00"/>
    <s v="OFICINA ASESORA JURÍDICA"/>
    <s v="GERENTE DE PROYECTO"/>
    <s v="SI"/>
  </r>
  <r>
    <s v="2024-0380"/>
    <s v="FUNCIONAMIENTO"/>
    <x v="0"/>
    <x v="2"/>
    <s v="JULIO"/>
    <s v="EN EJECUCIÓN"/>
    <s v="JURÍDICA"/>
    <x v="247"/>
    <d v="2024-08-01T00:00:00"/>
    <d v="2024-12-31T00:00:00"/>
    <s v=" Subgerencia Administrativa y Financiera"/>
    <s v="SUBGERENTE ADMINISTRATIVA Y FINANCIERA"/>
    <s v="SI"/>
  </r>
  <r>
    <s v="2024-0381"/>
    <s v="FUNCIONAMIENTO"/>
    <x v="0"/>
    <x v="2"/>
    <s v="JULIO"/>
    <s v="EJECUTADO"/>
    <s v="NATURAL"/>
    <x v="248"/>
    <d v="2024-08-01T00:00:00"/>
    <d v="2024-10-21T00:00:00"/>
    <s v="SUBGERENCIA TÉCNICA"/>
    <s v="SUBGERENTE TECNICO"/>
    <s v="SI"/>
  </r>
  <r>
    <s v="2024-0382"/>
    <s v="23-017"/>
    <x v="0"/>
    <x v="2"/>
    <s v="JULIO"/>
    <s v="EJECUTADO"/>
    <s v="NATURAL"/>
    <x v="249"/>
    <d v="2024-08-01T00:00:00"/>
    <d v="2024-09-23T00:00:00"/>
    <s v="SUBGERENCIA TÉCNICA"/>
    <s v="GERENTE DE PROYECTO"/>
    <s v="SI"/>
  </r>
  <r>
    <s v="2024-0383"/>
    <s v="23-017"/>
    <x v="0"/>
    <x v="2"/>
    <s v="JULIO"/>
    <s v="EJECUTADO"/>
    <s v="NATURAL"/>
    <x v="249"/>
    <d v="2024-08-01T00:00:00"/>
    <d v="2024-09-23T00:00:00"/>
    <s v="SUBGERENCIA TÉCNICA"/>
    <s v="GERENTE DE PROYECTO"/>
    <s v="SI"/>
  </r>
  <r>
    <s v="2024-0384"/>
    <s v="23-017"/>
    <x v="0"/>
    <x v="2"/>
    <s v="JULIO"/>
    <s v="EJECUTADO"/>
    <s v="NATURAL"/>
    <x v="250"/>
    <d v="2024-08-01T00:00:00"/>
    <d v="2024-09-23T00:00:00"/>
    <s v="SUBGERENCIA TÉCNICA"/>
    <s v="SUBGERENTE TECNICO"/>
    <s v="SI"/>
  </r>
  <r>
    <s v="2024-0385"/>
    <s v="24-010"/>
    <x v="0"/>
    <x v="3"/>
    <s v="AGOSTO"/>
    <s v="EJECUTADO"/>
    <s v="NATURAL"/>
    <x v="251"/>
    <d v="2024-08-06T00:00:00"/>
    <d v="2024-08-30T00:00:00"/>
    <s v="SUBGERENCIA TÉCNICA"/>
    <s v="GERENTE DE PROYECTO"/>
    <s v="SI"/>
  </r>
  <r>
    <s v="2024-0386"/>
    <s v="24-010"/>
    <x v="0"/>
    <x v="2"/>
    <s v="AGOSTO"/>
    <s v="EN EJECUCIÓN"/>
    <s v="NATURAL"/>
    <x v="252"/>
    <d v="2024-08-08T00:00:00"/>
    <d v="2024-11-15T00:00:00"/>
    <s v="SUBGERENCIA TÉCNICA"/>
    <s v="GERENTE DE PROYECTO"/>
    <s v="SI"/>
  </r>
  <r>
    <s v="2024-0387"/>
    <s v="23-017"/>
    <x v="0"/>
    <x v="3"/>
    <s v="AGOSTO"/>
    <s v="EJECUTADO"/>
    <s v="NATURAL"/>
    <x v="253"/>
    <d v="2024-08-09T00:00:00"/>
    <d v="2024-09-23T00:00:00"/>
    <s v="SUBGERENCIA TÉCNICA"/>
    <s v="GERENTE DE PROYECTO"/>
    <s v="SI"/>
  </r>
  <r>
    <s v="2024-0388"/>
    <s v="23-017"/>
    <x v="0"/>
    <x v="3"/>
    <s v="AGOSTO"/>
    <s v="EJECUTADO"/>
    <s v="NATURAL"/>
    <x v="253"/>
    <d v="2024-08-13T00:00:00"/>
    <d v="2024-09-23T00:00:00"/>
    <s v="SUBGERENCIA TÉCNICA"/>
    <s v="GERENTE DE PROYECTO"/>
    <s v="SI"/>
  </r>
  <r>
    <s v="2024-0389"/>
    <s v="23-017"/>
    <x v="0"/>
    <x v="2"/>
    <s v="AGOSTO"/>
    <s v="EJECUTADO"/>
    <s v="NATURAL"/>
    <x v="78"/>
    <d v="2024-08-09T00:00:00"/>
    <d v="2024-09-13T00:00:00"/>
    <s v="SUBGERENCIA TÉCNICA"/>
    <s v="GERENTE DE PROYECTO"/>
    <s v="SI"/>
  </r>
  <r>
    <s v="2024-0390"/>
    <s v="FUNCIONAMIENTO"/>
    <x v="0"/>
    <x v="2"/>
    <s v="AGOSTO"/>
    <s v="EN EJECUCIÓN"/>
    <s v="NATURAL"/>
    <x v="254"/>
    <d v="2024-08-09T00:00:00"/>
    <d v="2024-12-30T00:00:00"/>
    <s v="OFICINA ASESORA JURÍDICA"/>
    <s v="JEFE OFICINA ASESORA JURIDICA"/>
    <s v="SI"/>
  </r>
  <r>
    <s v="2024-0391"/>
    <s v="FUNCIONAMIENTO"/>
    <x v="0"/>
    <x v="2"/>
    <s v="AGOSTO"/>
    <s v="EN EJECUCIÓN"/>
    <s v="NATURAL"/>
    <x v="255"/>
    <d v="2024-08-09T00:00:00"/>
    <d v="2024-12-30T00:00:00"/>
    <s v="OFICINA ASESORA JURÍDICA"/>
    <s v="JEFE OFICINA ASESORA JURIDICA"/>
    <s v="SI"/>
  </r>
  <r>
    <s v="2024-0392"/>
    <s v="23-017"/>
    <x v="0"/>
    <x v="2"/>
    <s v="AGOSTO"/>
    <s v="EJECUTADO"/>
    <s v="NATURAL"/>
    <x v="86"/>
    <d v="2024-08-14T00:00:00"/>
    <d v="2024-09-13T00:00:00"/>
    <s v="SUBGERENCIA TÉCNICA"/>
    <s v="GERENTE DEL PROYECTO "/>
    <s v="SI"/>
  </r>
  <r>
    <s v="2024-0393"/>
    <s v="23-017"/>
    <x v="0"/>
    <x v="2"/>
    <s v="AGOSTO"/>
    <s v="EJECUTADO"/>
    <s v="NATURAL"/>
    <x v="78"/>
    <d v="2024-08-09T00:00:00"/>
    <d v="2024-09-09T00:00:00"/>
    <s v="SUBGERENCIA TÉCNICA"/>
    <s v="GERENTE DE PROYECTO"/>
    <s v="SI"/>
  </r>
  <r>
    <s v="2024-0394"/>
    <s v="23-017"/>
    <x v="0"/>
    <x v="2"/>
    <s v="AGOSTO"/>
    <s v="EJECUTADO"/>
    <s v="NATURAL"/>
    <x v="78"/>
    <d v="2024-08-14T00:00:00"/>
    <d v="2024-09-13T00:00:00"/>
    <s v="SUBGERENCIA TÉCNICA"/>
    <s v="GERENTE DE PROYECTO"/>
    <s v="SI"/>
  </r>
  <r>
    <s v="2024-0395"/>
    <s v="23-021"/>
    <x v="0"/>
    <x v="11"/>
    <s v="AGOSTO"/>
    <s v="EJECUTADO"/>
    <s v="JURÍDICA"/>
    <x v="256"/>
    <d v="2024-08-14T00:00:00"/>
    <d v="2024-09-13T00:00:00"/>
    <s v="SUBGERENCIA TÉCNICA"/>
    <s v="GERENTE DE PROYECTO"/>
    <s v="SI"/>
  </r>
  <r>
    <s v="2024-0396"/>
    <s v="FUNCIONAMIENTO"/>
    <x v="0"/>
    <x v="3"/>
    <s v="AGOSTO"/>
    <s v="EJECUTADO"/>
    <s v="NATURAL"/>
    <x v="257"/>
    <d v="2024-08-15T00:00:00"/>
    <d v="2024-10-14T00:00:00"/>
    <s v="SUBGERENCIA TÉCNICA"/>
    <s v="SUBGERENTE TÉCNICO"/>
    <s v="SI"/>
  </r>
  <r>
    <s v="2024-0397"/>
    <s v="FUNCIONAMIENTO"/>
    <x v="0"/>
    <x v="2"/>
    <s v="AGOSTO"/>
    <s v="EJECUTADO"/>
    <s v="NATURAL"/>
    <x v="56"/>
    <d v="2024-08-21T00:00:00"/>
    <d v="2024-10-20T00:00:00"/>
    <s v="SUBGERENCIA TÉCNICA"/>
    <s v="SUBGERENTE TÉCNICO"/>
    <s v="SI"/>
  </r>
  <r>
    <s v="2024-0398"/>
    <s v="24-012"/>
    <x v="0"/>
    <x v="6"/>
    <s v="AGOSTO"/>
    <s v="EN EJECUCIÓN"/>
    <s v="JURÍDICA"/>
    <x v="258"/>
    <d v="2024-08-23T00:00:00"/>
    <d v="2024-12-31T00:00:00"/>
    <s v="SUBGERENCIA TÉCNICA"/>
    <s v="GERENTE DE PROYECTO"/>
    <s v="SI"/>
  </r>
  <r>
    <s v="2024-0399"/>
    <s v="FUNCIONAMIENTO"/>
    <x v="0"/>
    <x v="3"/>
    <s v="AGOSTO"/>
    <s v="EN EJECUCIÓN"/>
    <s v="NATURAL"/>
    <x v="8"/>
    <d v="2024-08-23T00:00:00"/>
    <d v="2024-12-01T00:00:00"/>
    <s v="SUBGERENCIA TECNICA"/>
    <s v="SUBGERENTE TÉCNICO"/>
    <s v="SI"/>
  </r>
  <r>
    <s v="2024-0400"/>
    <s v="24-017"/>
    <x v="0"/>
    <x v="0"/>
    <s v="AGOSTO"/>
    <s v="EJECUTADO"/>
    <s v="JURÍDICA"/>
    <x v="259"/>
    <d v="2024-08-24T00:00:00"/>
    <d v="2024-09-20T00:00:00"/>
    <s v="SUBGERENCIA TECNICA"/>
    <s v="GERENTE DE PROYECTO"/>
    <s v="SI"/>
  </r>
  <r>
    <s v="2024-0401"/>
    <s v="24-016"/>
    <x v="0"/>
    <x v="0"/>
    <s v="AGOSTO"/>
    <s v="EN EJECUCIÓN"/>
    <s v="JURÍDICA"/>
    <x v="260"/>
    <d v="2024-08-28T00:00:00"/>
    <d v="2024-11-26T00:00:00"/>
    <s v="SUBGERENCIA TECNICA"/>
    <s v="SUBGERENTE TÉCNICO"/>
    <s v="SI"/>
  </r>
  <r>
    <s v="2024-0402"/>
    <s v="FUNCIONAMIENTO"/>
    <x v="0"/>
    <x v="2"/>
    <s v="AGOSTO"/>
    <s v="EN EJECUCIÓN"/>
    <s v="NATURAL"/>
    <x v="261"/>
    <d v="2024-08-28T00:00:00"/>
    <d v="2024-12-31T00:00:00"/>
    <s v="SUBGERENCIA TECNICA"/>
    <s v="SUBGERENTE TÉCNICO"/>
    <s v="SI"/>
  </r>
  <r>
    <s v="2024-0403"/>
    <s v="FUNCIONAMIENTO"/>
    <x v="0"/>
    <x v="2"/>
    <s v="AGOSTO"/>
    <s v="EN EJECUCIÓN"/>
    <s v="NATURAL"/>
    <x v="96"/>
    <d v="2024-08-28T00:00:00"/>
    <d v="2024-11-27T00:00:00"/>
    <s v="SUBGERENCIA TECNICA"/>
    <s v="SUBGERENTE TÉCNICO"/>
    <s v="SI"/>
  </r>
  <r>
    <s v="2024-0404"/>
    <s v="24-012"/>
    <x v="0"/>
    <x v="2"/>
    <s v="AGOSTO"/>
    <s v="EN EJECUCIÓN"/>
    <s v="NATURAL"/>
    <x v="262"/>
    <d v="2024-08-29T00:00:00"/>
    <d v="2024-12-31T00:00:00"/>
    <s v="SUBGERENCIA TECNICA"/>
    <s v="GERENTE DEL PROYECTO"/>
    <s v="SI"/>
  </r>
  <r>
    <s v="2024-0405"/>
    <s v="FUNCIONAMIENTO"/>
    <x v="0"/>
    <x v="2"/>
    <s v="AGOSTO"/>
    <s v="EN EJECUCIÓN"/>
    <s v="NATURAL"/>
    <x v="263"/>
    <d v="2024-08-29T00:00:00"/>
    <d v="2024-12-31T00:00:00"/>
    <s v="SUBGERENCIA TECNICA"/>
    <s v="SUBGERENTE TÉCNICO"/>
    <s v="SI"/>
  </r>
  <r>
    <s v="2024-0406"/>
    <s v="FUNCIONAMIENTO"/>
    <x v="0"/>
    <x v="2"/>
    <s v="AGOSTO"/>
    <s v="EN EJECUCIÓN"/>
    <s v="NATURAL"/>
    <x v="264"/>
    <d v="2024-08-29T00:00:00"/>
    <d v="2024-09-28T00:00:00"/>
    <s v="SUBGERENCIA TECNICA"/>
    <s v="SUBGERENTE TÉCNICO"/>
    <s v="SI"/>
  </r>
  <r>
    <s v="2024-0407"/>
    <s v="24-013"/>
    <x v="0"/>
    <x v="6"/>
    <s v="AGOSTO"/>
    <s v="EN EJECUCIÓN"/>
    <s v="JURÍDICA"/>
    <x v="265"/>
    <d v="2024-09-03T00:00:00"/>
    <d v="2024-12-10T00:00:00"/>
    <s v="SUBGERENCIA TECNICA"/>
    <s v="GERENTE DE PROYECTO"/>
    <s v="SI"/>
  </r>
  <r>
    <s v="2024-0408"/>
    <s v="24-012"/>
    <x v="0"/>
    <x v="6"/>
    <s v="SEPTIEMBRE "/>
    <s v="EN EJECUCIÓN"/>
    <s v="JURÍDICA"/>
    <x v="266"/>
    <d v="2024-09-06T00:00:00"/>
    <d v="2024-12-31T00:00:00"/>
    <s v="SUBGERENCIA TECNICA"/>
    <s v="GERENTE DE PROYECTO"/>
    <s v="SI"/>
  </r>
  <r>
    <s v="2024-0409"/>
    <s v="FUNCIONAMIENTO"/>
    <x v="0"/>
    <x v="2"/>
    <s v="SEPTIEMBRE "/>
    <s v="EJECUTADO"/>
    <s v="NATURAL"/>
    <x v="264"/>
    <d v="2024-09-04T00:00:00"/>
    <d v="2024-10-03T00:00:00"/>
    <s v="SUBGERENCIA TECNICA"/>
    <s v="SUBGERENTE TÉCNICO"/>
    <s v="SI"/>
  </r>
  <r>
    <s v="2024-0410"/>
    <s v="24-012"/>
    <x v="0"/>
    <x v="6"/>
    <s v="SEPTIEMBRE "/>
    <s v="EN EJECUCIÓN"/>
    <s v="JURÍDICA"/>
    <x v="267"/>
    <d v="2024-09-06T00:00:00"/>
    <d v="2024-12-31T00:00:00"/>
    <s v="SUBGERENCIA TECNICA"/>
    <s v="GERENTE PROYECTO"/>
    <s v="SI"/>
  </r>
  <r>
    <s v="2024-0411"/>
    <s v="FUNCIONAMIENTO SAMC-002-2024"/>
    <x v="5"/>
    <x v="6"/>
    <s v="SEPTIEMBRE "/>
    <s v="EN EJECUCIÓN"/>
    <s v="JURÍDICA"/>
    <x v="268"/>
    <d v="2024-09-16T00:00:00"/>
    <d v="2025-03-15T00:00:00"/>
    <s v="SUBGERENCIA ADMINISTRATIVA"/>
    <s v="SUBGERENTE ADMINISTRATIVA"/>
    <s v="SI"/>
  </r>
  <r>
    <s v="2024-0412"/>
    <s v="FUNCIONAMIENTO"/>
    <x v="0"/>
    <x v="2"/>
    <s v="SEPTIEMBRE "/>
    <s v="EJECUTADO"/>
    <s v="NATURAL"/>
    <x v="264"/>
    <d v="2024-09-05T00:00:00"/>
    <d v="2024-10-04T00:00:00"/>
    <s v="SUBGERENCIA TECNICA"/>
    <s v="SUBGERENTE TÉCNICO"/>
    <s v="SI"/>
  </r>
  <r>
    <s v="2024-0413"/>
    <s v="FUNCIONAMIENTO (ORDEN DE COMPRA 132854)"/>
    <x v="1"/>
    <x v="5"/>
    <s v="SEPTIEMBRE "/>
    <s v="EN EJECUCIÓN"/>
    <s v="JURÍDICA"/>
    <x v="269"/>
    <d v="2024-09-15T00:00:00"/>
    <d v="2025-01-15T00:00:00"/>
    <s v="SUBGERENCIA ADMINISTRATIVA"/>
    <s v="SUBGERENTE ADMINITRATIVO"/>
    <s v="SI"/>
  </r>
  <r>
    <s v="2024-0414"/>
    <s v="24-012"/>
    <x v="0"/>
    <x v="6"/>
    <s v="SEPTIEMBRE "/>
    <s v="EN EJECUCIÓN"/>
    <s v="JURÍDICA"/>
    <x v="270"/>
    <d v="2024-09-06T00:00:00"/>
    <d v="2024-12-31T00:00:00"/>
    <s v="SUBGERENCIA TECNICA"/>
    <s v="GERENTE DE PROYECTO"/>
    <s v="SI"/>
  </r>
  <r>
    <s v="2024-0415"/>
    <s v="24-008"/>
    <x v="0"/>
    <x v="6"/>
    <s v="SEPTIEMBRE "/>
    <s v="EN EJECUCIÓN"/>
    <s v="JURÍDICA"/>
    <x v="271"/>
    <d v="2024-09-11T00:00:00"/>
    <d v="2024-12-21T00:00:00"/>
    <s v="SUBGERENCIA TECNICA"/>
    <s v="GERENTE DE PROYECTO"/>
    <s v="SI"/>
  </r>
  <r>
    <s v="2024-0416"/>
    <s v="24-012"/>
    <x v="0"/>
    <x v="6"/>
    <s v="SEPTIEMBRE "/>
    <s v="EN EJECUCIÓN"/>
    <s v="JURÍDICA"/>
    <x v="267"/>
    <d v="2024-09-13T00:00:00"/>
    <d v="2024-12-12T00:00:00"/>
    <s v="SUBGERENCIA TECNICA"/>
    <s v="GERENTE DE PROYECTO"/>
    <s v="SI"/>
  </r>
  <r>
    <s v="2024-0417"/>
    <s v="23-021"/>
    <x v="0"/>
    <x v="5"/>
    <s v="SEPTIEMBRE "/>
    <s v="EN EJECUCIÓN"/>
    <s v="JURÍDICA"/>
    <x v="272"/>
    <d v="2024-09-25T00:00:00"/>
    <d v="2024-12-15T00:00:00"/>
    <s v="SUBGERENCIA TECNICA"/>
    <s v="GERENTE D EPROYECTO"/>
    <s v="SI"/>
  </r>
  <r>
    <s v="2024-0418"/>
    <s v="FUNCIONAMIENTO"/>
    <x v="0"/>
    <x v="2"/>
    <s v="SEPTIEMBRE "/>
    <s v="EN EJECUCIÓN"/>
    <s v="NATURAL"/>
    <x v="273"/>
    <d v="2024-09-10T00:00:00"/>
    <d v="2024-12-31T00:00:00"/>
    <s v="OFICINA ASESORA JURÍDICA"/>
    <s v="JEFE OFICINA ASESORA JURIDICA"/>
    <s v="SI"/>
  </r>
  <r>
    <s v="2024-0419"/>
    <s v="FUNCIONAMIENTO (SAMC-003-2024"/>
    <x v="5"/>
    <x v="12"/>
    <s v="SEPTIEMBRE "/>
    <s v="EN EJECUCIÓN"/>
    <s v="JURÍDICA"/>
    <x v="274"/>
    <d v="2024-09-17T00:00:00"/>
    <d v="2026-03-08T00:00:00"/>
    <s v="SUBGERENCIA ADMINISTRATIVA"/>
    <s v="SUBGERENTE ADMINISTRATIVA"/>
    <s v="NO"/>
  </r>
  <r>
    <s v="2024-0420"/>
    <s v="24-019"/>
    <x v="0"/>
    <x v="0"/>
    <s v="SEPTIEMBRE "/>
    <s v="EJECUTADO"/>
    <s v="JURÍDICA"/>
    <x v="275"/>
    <d v="2024-09-11T00:00:00"/>
    <d v="2024-10-11T00:00:00"/>
    <s v="SUBGERENCIA TECNICA"/>
    <s v="GERENTE DE PROYECTO"/>
    <s v="SI"/>
  </r>
  <r>
    <s v="2024-0421"/>
    <s v="FUNCIONAMIENTO"/>
    <x v="0"/>
    <x v="2"/>
    <s v="SEPTIEMBRE "/>
    <s v="EN EJECUCIÓN"/>
    <s v="NATURAL"/>
    <x v="276"/>
    <d v="2024-09-10T00:00:00"/>
    <d v="2024-12-31T00:00:00"/>
    <s v="SUBGERENCIA TECNICA"/>
    <s v="SUBGERENTE TECNICO"/>
    <s v="SI"/>
  </r>
  <r>
    <s v="2024-0422"/>
    <s v="FUNCIONAMIENTO"/>
    <x v="0"/>
    <x v="2"/>
    <s v="SEPTIEMBRE "/>
    <s v="EN EJECUCIÓN"/>
    <s v="NATURAL"/>
    <x v="277"/>
    <d v="2024-09-11T00:00:00"/>
    <d v="2024-12-31T00:00:00"/>
    <s v="SUBGERENCIA TECNICA"/>
    <s v="SUBGERENTE TECNICO"/>
    <s v="SI"/>
  </r>
  <r>
    <s v="2024-0423"/>
    <s v="FUNCIONAMIENTO"/>
    <x v="0"/>
    <x v="3"/>
    <s v="SEPTIEMBRE "/>
    <s v="EJECUTADO"/>
    <s v="NATURAL"/>
    <x v="278"/>
    <d v="2024-09-13T00:00:00"/>
    <d v="2024-09-23T00:00:00"/>
    <s v="SUBGERENCIA TECNICA"/>
    <s v="SUBGERENTE TECNICO"/>
    <s v="SI"/>
  </r>
  <r>
    <s v="2024-0424"/>
    <s v="23-017"/>
    <x v="0"/>
    <x v="3"/>
    <s v="SEPTIEMBRE "/>
    <s v="EJECUTADO"/>
    <s v="NATURAL"/>
    <x v="279"/>
    <d v="2024-09-13T00:00:00"/>
    <d v="2024-09-23T00:00:00"/>
    <s v="SUBGERENCIA TECNICA"/>
    <s v="GERENTE DE PROYECTO"/>
    <s v="SI"/>
  </r>
  <r>
    <s v="2024-0425"/>
    <s v="24-012"/>
    <x v="0"/>
    <x v="6"/>
    <s v="SEPTIEMBRE "/>
    <s v="EN EJECUCIÓN"/>
    <s v="JURÍDICA"/>
    <x v="280"/>
    <d v="2024-09-16T00:00:00"/>
    <d v="2024-12-31T00:00:00"/>
    <s v="SUBGERENCIA TECNICA"/>
    <s v="GERENTE DE PROYECTO"/>
    <s v="SI"/>
  </r>
  <r>
    <s v="2024-0426"/>
    <s v="24-012"/>
    <x v="0"/>
    <x v="6"/>
    <s v="SEPTIEMBRE "/>
    <s v="EN EJECUCIÓN"/>
    <s v="JURÍDICA"/>
    <x v="281"/>
    <d v="2024-09-16T00:00:00"/>
    <d v="2024-11-30T00:00:00"/>
    <s v="SUBGERENCIA TECNICA"/>
    <s v="GERENTE DE PROYECTO"/>
    <s v="SI"/>
  </r>
  <r>
    <s v="2024-0427"/>
    <s v="24-012"/>
    <x v="0"/>
    <x v="6"/>
    <s v="SEPTIEMBRE "/>
    <s v="EN EJECUCIÓN"/>
    <s v="JURÍDICA"/>
    <x v="267"/>
    <d v="2024-09-17T00:00:00"/>
    <d v="2024-12-31T00:00:00"/>
    <s v="SUBGERENCIA TECNICA"/>
    <s v="GERENTE DE PROYECTO"/>
    <s v="SI"/>
  </r>
  <r>
    <s v="2024-0428"/>
    <s v="FUNCIONAMIENTO"/>
    <x v="0"/>
    <x v="3"/>
    <s v="SEPTIEMBRE "/>
    <s v="EN EJECUCIÓN"/>
    <s v="NATURAL"/>
    <x v="282"/>
    <d v="2024-09-13T00:00:00"/>
    <d v="2024-12-30T00:00:00"/>
    <s v="SUBGERENCIA TECNICA"/>
    <s v="SUBGERENTE TECNICO"/>
    <s v="SI"/>
  </r>
  <r>
    <s v="2024-0429"/>
    <s v="24-012"/>
    <x v="0"/>
    <x v="6"/>
    <s v="SEPTIEMBRE "/>
    <s v="EN EJECUCIÓN"/>
    <s v="JURÍDICA"/>
    <x v="283"/>
    <d v="2024-09-13T00:00:00"/>
    <d v="2024-12-31T00:00:00"/>
    <s v="SUBGERENCIA TECNICA"/>
    <s v="GERENTE DE PROYECTOS"/>
    <s v="SI"/>
  </r>
  <r>
    <s v="2024-0430"/>
    <s v="23-017"/>
    <x v="0"/>
    <x v="3"/>
    <s v="SEPTIEMBRE "/>
    <s v="EJECUTADO"/>
    <s v="NATURAL"/>
    <x v="284"/>
    <d v="2024-09-13T00:00:00"/>
    <d v="2024-09-23T00:00:00"/>
    <s v="SUBGERENCIA TECNICA"/>
    <s v="GERENTE DE PROYECTO"/>
    <s v="SI"/>
  </r>
  <r>
    <s v="2024-0431"/>
    <s v="24-016"/>
    <x v="0"/>
    <x v="5"/>
    <s v="SEPTIEMBRE "/>
    <s v="EN EJECUCIÓN"/>
    <s v="JURÍDICA"/>
    <x v="285"/>
    <d v="2024-09-18T00:00:00"/>
    <d v="2024-12-16T00:00:00"/>
    <s v="SUBGERENCIA TECNICA"/>
    <s v="GERENTE DE PROYECTO"/>
    <s v="SI"/>
  </r>
  <r>
    <s v="2024-0432"/>
    <s v="FUNCIONAMIENTO"/>
    <x v="0"/>
    <x v="2"/>
    <s v="SEPTIEMBRE "/>
    <s v="EN EJECUCIÓN"/>
    <s v="NATURAL"/>
    <x v="286"/>
    <d v="2024-09-16T00:00:00"/>
    <d v="2024-12-11T00:00:00"/>
    <s v="SUBGERENCIA TECNICA"/>
    <s v="SUBGERENTE TECNICO"/>
    <s v="SI"/>
  </r>
  <r>
    <s v="2024-0433"/>
    <s v="FUNCIONAMIENTO"/>
    <x v="0"/>
    <x v="2"/>
    <s v="SEPTIEMBRE "/>
    <s v="EN EJECUCIÓN"/>
    <s v="NATURAL"/>
    <x v="287"/>
    <d v="2024-09-16T00:00:00"/>
    <d v="2024-12-31T00:00:00"/>
    <s v="SUBGERENCIA ADMINISTRATIVA"/>
    <s v="SUBGERENTE ADMINISTRATIVA"/>
    <s v="SI"/>
  </r>
  <r>
    <s v="2024-0434"/>
    <s v="FUNCIONAMIENTO"/>
    <x v="0"/>
    <x v="3"/>
    <s v="SEPTIEMBRE "/>
    <s v="EN EJECUCIÓN"/>
    <s v="NATURAL"/>
    <x v="288"/>
    <d v="2024-09-18T00:00:00"/>
    <d v="2024-12-31T00:00:00"/>
    <s v="SUBGERENCIA ADMINISTRATIVA"/>
    <s v="TECNICO ADMINISTRATIVO DE ARCHIVO"/>
    <s v="SI"/>
  </r>
  <r>
    <s v="2024-0435"/>
    <s v="24-012"/>
    <x v="0"/>
    <x v="6"/>
    <s v="SEPTIEMBRE "/>
    <s v="EN EJECUCIÓN"/>
    <s v="JURÍDICA"/>
    <x v="258"/>
    <d v="2024-10-09T00:00:00"/>
    <d v="2024-12-31T00:00:00"/>
    <s v="SUBGERENCIA TECNICA"/>
    <s v="GERENTE DE PROYECTO"/>
    <s v="SI"/>
  </r>
  <r>
    <s v="2024-0436"/>
    <s v="FUNCIONAMIENTO"/>
    <x v="0"/>
    <x v="3"/>
    <s v="SEPTIEMBRE "/>
    <s v="EN EJECUCIÓN"/>
    <s v="NATURAL"/>
    <x v="289"/>
    <d v="2024-09-18T00:00:00"/>
    <d v="2024-12-31T00:00:00"/>
    <s v="SUBGERENCIA ADMINISTRATIVA"/>
    <s v="TECNICO ADMINISTRATIVO DE ARCHIVO"/>
    <s v="SI"/>
  </r>
  <r>
    <s v="2024-0437"/>
    <s v="24-008"/>
    <x v="0"/>
    <x v="6"/>
    <s v="SEPTIEMBRE "/>
    <s v="EN EJECUCIÓN"/>
    <s v="JURÍDICA"/>
    <x v="46"/>
    <d v="2024-09-20T00:00:00"/>
    <d v="2024-12-21T00:00:00"/>
    <s v="SUBGERENCIA TECNICA"/>
    <s v="GERENTE DE PROYECTO"/>
    <s v="SI"/>
  </r>
  <r>
    <s v="2024-0438"/>
    <s v="FUNCIONAMIENTO"/>
    <x v="0"/>
    <x v="2"/>
    <s v="SEPTIEMBRE "/>
    <s v="EN EJECUCIÓN"/>
    <s v="NATURAL"/>
    <x v="290"/>
    <d v="2024-09-19T00:00:00"/>
    <d v="2024-12-31T00:00:00"/>
    <s v="SUBGERENCIA TECNICA"/>
    <s v="SUBGERENTE TECNICO"/>
    <s v="SI"/>
  </r>
  <r>
    <s v="2024-0439"/>
    <s v="FUNCIONAMIENTO"/>
    <x v="0"/>
    <x v="2"/>
    <s v="SEPTIEMBRE "/>
    <s v="EN EJECUCIÓN"/>
    <s v="NATURAL"/>
    <x v="291"/>
    <d v="2024-09-20T00:00:00"/>
    <d v="2024-12-30T00:00:00"/>
    <s v="SUBGERENCIA TECNICA"/>
    <s v="SUBGERENTE TECNICO"/>
    <s v="SI"/>
  </r>
  <r>
    <s v="2024-0440"/>
    <s v="FUNCIONAMIENTO"/>
    <x v="0"/>
    <x v="2"/>
    <s v="SEPTIEMBRE "/>
    <s v="EN EJECUCIÓN"/>
    <s v="NATURAL"/>
    <x v="292"/>
    <d v="2024-09-20T00:00:00"/>
    <d v="2024-12-30T00:00:00"/>
    <s v="SUBGERENCIA TECNICA"/>
    <s v="SUBGERENTE TECNICO"/>
    <s v="SI"/>
  </r>
  <r>
    <s v="2024-0441"/>
    <s v="FUNCIONAMIENTO"/>
    <x v="0"/>
    <x v="3"/>
    <s v="SEPTIEMBRE "/>
    <s v="EN EJECUCIÓN"/>
    <s v="NATURAL"/>
    <x v="293"/>
    <d v="2024-09-23T00:00:00"/>
    <d v="2024-11-22T00:00:00"/>
    <s v="SUBGERENCIA TECNICA"/>
    <s v="SUBGERENTE TECNICO"/>
    <s v="SI"/>
  </r>
  <r>
    <s v="2024-0442"/>
    <s v="FUNCIONAMIENTO"/>
    <x v="0"/>
    <x v="2"/>
    <s v="SEPTIEMBRE "/>
    <s v="EN EJECUCIÓN"/>
    <s v="NATURAL"/>
    <x v="294"/>
    <d v="2024-09-23T00:00:00"/>
    <d v="2024-12-08T00:00:00"/>
    <s v="SUBGERENCIA TECNICA"/>
    <s v="SUBGERENTE TECNICO"/>
    <s v="SI"/>
  </r>
  <r>
    <s v="2024-0443"/>
    <s v="FUNCIONAMIENTO"/>
    <x v="0"/>
    <x v="2"/>
    <s v="SEPTIEMBRE "/>
    <s v="EN EJECUCIÓN"/>
    <s v="NATURAL"/>
    <x v="295"/>
    <d v="2024-09-24T00:00:00"/>
    <d v="2024-12-23T00:00:00"/>
    <s v="SUBGERENCIA TECNICA"/>
    <s v="SUBGERENTE TECNICO"/>
    <s v="SI"/>
  </r>
  <r>
    <s v="2024-0444"/>
    <s v="FUNCIONAMIENTO"/>
    <x v="0"/>
    <x v="2"/>
    <s v="SEPTIEMBRE "/>
    <s v="EN EJECUCIÓN"/>
    <s v="NATURAL"/>
    <x v="296"/>
    <d v="2024-09-24T00:00:00"/>
    <d v="2024-12-29T00:00:00"/>
    <s v="SUBGERENCIA ADMINISTRATIVA"/>
    <s v="SUBGERENTE ADMINISTRATIVA"/>
    <s v="SI"/>
  </r>
  <r>
    <s v="2024-0445"/>
    <s v="24-020"/>
    <x v="0"/>
    <x v="5"/>
    <s v="SEPTIEMBRE "/>
    <s v="EN EJECUCIÓN"/>
    <s v="JURÍDICA"/>
    <x v="297"/>
    <d v="2024-09-27T00:00:00"/>
    <d v="2024-12-31T00:00:00"/>
    <s v="SUBGERENCIA TECNICA"/>
    <s v="GERENTE DE PROYECTO"/>
    <s v="SI"/>
  </r>
  <r>
    <s v="2024-0446"/>
    <s v="FUNCIONAMIENTO"/>
    <x v="0"/>
    <x v="2"/>
    <s v="SEPTIEMBRE "/>
    <s v="EN EJECUCIÓN"/>
    <s v="NATURAL"/>
    <x v="298"/>
    <d v="2024-09-25T00:00:00"/>
    <d v="2024-12-31T00:00:00"/>
    <s v="SUBGERENCIA TECNICA"/>
    <s v="SUBGERENTE TECNICO"/>
    <s v="SI"/>
  </r>
  <r>
    <s v="2024-0447"/>
    <s v="FUNCIONAMIENTO"/>
    <x v="0"/>
    <x v="2"/>
    <s v="SEPTIEMBRE "/>
    <s v="EJECUTADO"/>
    <s v="NATURAL"/>
    <x v="299"/>
    <s v="NO SE EJECUTA"/>
    <s v="NA"/>
    <s v="SUBGERENCIA TECNICA"/>
    <s v="SUBGERENTE TECNICO"/>
    <s v="SI"/>
  </r>
  <r>
    <s v="2024-0448"/>
    <s v="FUNCIONAMIENTO"/>
    <x v="0"/>
    <x v="2"/>
    <s v="SEPTIEMBRE "/>
    <s v="EN EJECUCIÓN"/>
    <s v="NATURAL"/>
    <x v="300"/>
    <d v="2024-09-27T00:00:00"/>
    <d v="2024-12-30T00:00:00"/>
    <s v="SUBGERENCIA TECNICA"/>
    <s v="SUBGERENTE TECNICO"/>
    <s v="SI"/>
  </r>
  <r>
    <s v="2024-0449"/>
    <s v="FUNCIONAMIENTO"/>
    <x v="0"/>
    <x v="2"/>
    <s v="SEPTIEMBRE "/>
    <s v="EJECUTADO"/>
    <s v="NATURAL"/>
    <x v="1"/>
    <d v="2024-10-01T00:00:00"/>
    <d v="2024-11-30T00:00:00"/>
    <s v="SUBGERENCIA TECNICA"/>
    <s v="SUBGERENTE TECNICO"/>
    <s v="SI"/>
  </r>
  <r>
    <s v="2024-0450"/>
    <s v="FUNCIONAMIENTO"/>
    <x v="0"/>
    <x v="2"/>
    <s v="SEPTIEMBRE "/>
    <s v="EN EJECUCIÓN"/>
    <s v="NATURAL"/>
    <x v="78"/>
    <d v="2024-10-01T00:00:00"/>
    <d v="2024-12-31T00:00:00"/>
    <s v="SUBGERENCIA ADMINISTRATIVA"/>
    <s v="PROFESIONAL DE CONTABILIDAD "/>
    <s v="SI"/>
  </r>
  <r>
    <s v="2024-0451"/>
    <s v="FUNCIONAMIENTO"/>
    <x v="0"/>
    <x v="2"/>
    <s v="SEPTIEMBRE "/>
    <s v="EN EJECUCIÓN"/>
    <s v="NATURAL"/>
    <x v="301"/>
    <d v="2024-09-30T00:00:00"/>
    <d v="2024-11-29T00:00:00"/>
    <s v="SUBGERENCIA TECNICA"/>
    <s v="SUBGERENTE TECNICO"/>
    <s v="SI"/>
  </r>
  <r>
    <s v="2024-0452"/>
    <s v="FUNCIONAMIENTO"/>
    <x v="0"/>
    <x v="3"/>
    <s v="SEPTIEMBRE "/>
    <s v="EN EJECUCIÓN"/>
    <s v="NATURAL"/>
    <x v="302"/>
    <d v="2024-10-01T00:00:00"/>
    <d v="2024-11-30T00:00:00"/>
    <s v="SUBGERENCIA TECNICA"/>
    <s v="SUBGERENTE TECNICO"/>
    <s v="SI"/>
  </r>
  <r>
    <s v="2024-0453"/>
    <s v="FUNCIONAMIENTO"/>
    <x v="0"/>
    <x v="2"/>
    <s v="SEPTIEMBRE "/>
    <s v="EN EJECUCIÓN"/>
    <s v="NATURAL"/>
    <x v="303"/>
    <d v="2024-10-01T00:00:00"/>
    <d v="2024-12-30T00:00:00"/>
    <s v="SUBGERENCIA TECNICA"/>
    <s v="GERENTE DEL PROYECTO"/>
    <s v="SI"/>
  </r>
  <r>
    <s v="2024-0454"/>
    <s v="FUNCIONAMIENTO"/>
    <x v="0"/>
    <x v="2"/>
    <s v="OCTUBRE"/>
    <s v="EN EJECUCIÓN"/>
    <s v="NATURAL"/>
    <x v="166"/>
    <d v="2024-10-02T00:00:00"/>
    <d v="2024-12-31T00:00:00"/>
    <s v="OFICINA ASESORA JURÍDICA"/>
    <s v="JEFE OFICINA ASESORA JURÍDICA"/>
    <s v="SI"/>
  </r>
  <r>
    <s v="2024-0455"/>
    <s v="FUNCIONAMIENTO"/>
    <x v="0"/>
    <x v="2"/>
    <s v="OCTUBRE"/>
    <s v="EN EJECUCIÓN"/>
    <s v="NATURAL"/>
    <x v="169"/>
    <d v="2024-10-02T00:00:00"/>
    <d v="2024-12-30T00:00:00"/>
    <s v="ADMINISTRATIVA Y FINANCIERA"/>
    <s v="PROFESIONAL DE CONTABILIDAD"/>
    <s v="SI"/>
  </r>
  <r>
    <s v="2024-0456"/>
    <s v="FUNCIONAMIENTO"/>
    <x v="0"/>
    <x v="2"/>
    <s v="OCTUBRE"/>
    <s v="EJECUTADO"/>
    <s v="NATURAL"/>
    <x v="101"/>
    <d v="2024-10-02T00:00:00"/>
    <d v="2024-10-31T00:00:00"/>
    <s v="OFICINA DE CONTROL INTERNO"/>
    <s v="JEFE DE OFICINA"/>
    <s v="SI"/>
  </r>
  <r>
    <s v="2024-0457"/>
    <s v="24-010"/>
    <x v="0"/>
    <x v="2"/>
    <s v="OCTUBRE"/>
    <s v="EN EJECUCIÓN"/>
    <s v="NATURAL"/>
    <x v="304"/>
    <d v="2024-10-02T00:00:00"/>
    <d v="2024-12-11T00:00:00"/>
    <s v="SUBGERENCIA TECNICA"/>
    <s v="GERENTE DEL PROYECTO"/>
    <s v="SI"/>
  </r>
  <r>
    <s v="2024-0458"/>
    <s v="FUNCIONAMIENTO"/>
    <x v="0"/>
    <x v="2"/>
    <s v="OCTUBRE"/>
    <s v="EN EJECUCIÓN"/>
    <s v="NATURAL"/>
    <x v="305"/>
    <d v="2024-10-02T00:00:00"/>
    <d v="2025-01-31T00:00:00"/>
    <s v="SUBGERENCIA ADMINISTRATIVA"/>
    <s v="SUBGERENTE ADMINISTRATIVA Y FINANCIERA"/>
    <s v="SI"/>
  </r>
  <r>
    <s v="2024-0459"/>
    <s v="FUNCIONAMIENTO"/>
    <x v="0"/>
    <x v="2"/>
    <s v="OCTUBRE"/>
    <s v="EN EJECUCIÓN"/>
    <s v="NATURAL"/>
    <x v="102"/>
    <d v="2024-10-04T00:00:00"/>
    <d v="2024-12-03T00:00:00"/>
    <s v="SUBGERENCIA TECNICA"/>
    <s v="SUBGERENTE TECNICO"/>
    <s v="SI"/>
  </r>
  <r>
    <s v="2024-0460"/>
    <s v="FUNCIONAMIENTO"/>
    <x v="0"/>
    <x v="2"/>
    <s v="OCTUBRE"/>
    <s v="EN EJECUCIÓN"/>
    <s v="NATURAL"/>
    <x v="306"/>
    <d v="2024-10-04T00:00:00"/>
    <d v="2024-12-03T00:00:00"/>
    <s v="SUBGERENCIA TECNICA"/>
    <s v="SUBGERENTE TECNICO"/>
    <s v="SI"/>
  </r>
  <r>
    <s v="2024-0461"/>
    <s v="FUNCIONAMIENTO"/>
    <x v="0"/>
    <x v="2"/>
    <s v="OCTUBRE"/>
    <s v="EN EJECUCIÓN"/>
    <s v="NATURAL"/>
    <x v="307"/>
    <d v="2024-10-04T00:00:00"/>
    <d v="2024-12-30T00:00:00"/>
    <s v="SUBGERENCIA TECNICA"/>
    <s v="SUBGERENTE TECNICO"/>
    <s v="SI"/>
  </r>
  <r>
    <s v="2024-0462"/>
    <s v="24-022"/>
    <x v="0"/>
    <x v="6"/>
    <s v="OCTUBRE"/>
    <s v="EN EJECUCIÓN"/>
    <s v="JURÍDICA"/>
    <x v="308"/>
    <d v="2024-10-04T00:00:00"/>
    <d v="2024-11-03T00:00:00"/>
    <s v="SUBGERENCIA TECNICA"/>
    <s v="GERENTE DE PROYECTO"/>
    <s v="SI"/>
  </r>
  <r>
    <s v="2024-0463"/>
    <s v="FUNCIONAMIENTO"/>
    <x v="0"/>
    <x v="2"/>
    <s v="OCTUBRE"/>
    <s v="EN EJECUCIÓN"/>
    <s v="NATURAL"/>
    <x v="309"/>
    <d v="2024-10-04T00:00:00"/>
    <d v="2024-12-30T00:00:00"/>
    <s v="SUBGERENCIA ADMINISTRATIVA"/>
    <s v="SUBGERENTE ADMINISTRATIVA Y FINANCIERA"/>
    <s v="SI"/>
  </r>
  <r>
    <s v="2024-0464"/>
    <s v="FUNCIONAMIENTO"/>
    <x v="0"/>
    <x v="2"/>
    <s v="OCTUBRE"/>
    <s v="EN EJECUCIÓN"/>
    <s v="NATURAL"/>
    <x v="310"/>
    <d v="2024-10-04T00:00:00"/>
    <d v="2024-12-31T00:00:00"/>
    <s v="SUBGERENCIA TECNICA"/>
    <s v="SUBGERENTE TECNICO"/>
    <s v="SI"/>
  </r>
  <r>
    <s v="2024-0465"/>
    <s v="24-028"/>
    <x v="0"/>
    <x v="2"/>
    <s v="OCTUBRE"/>
    <s v="EN EJECUCIÓN"/>
    <s v="NATURAL"/>
    <x v="311"/>
    <d v="2024-10-09T00:00:00"/>
    <d v="2025-01-30T00:00:00"/>
    <s v="SUBGERENCIA TECNICA"/>
    <s v="GERENTE DE PROYECTO"/>
    <s v="SI"/>
  </r>
  <r>
    <s v="2024-0466"/>
    <s v="24-030"/>
    <x v="0"/>
    <x v="0"/>
    <s v="OCTUBRE"/>
    <s v="EN EJECUCIÓN"/>
    <s v="JURÍDICA"/>
    <x v="312"/>
    <d v="2024-10-04T00:00:00"/>
    <d v="2024-12-31T00:00:00"/>
    <s v="SUBGERENCIA TECNICA"/>
    <s v="GERENTE DE PROYECTO"/>
    <s v="SI"/>
  </r>
  <r>
    <s v="2024-0467"/>
    <s v="24-028"/>
    <x v="0"/>
    <x v="2"/>
    <s v="OCTUBRE"/>
    <s v="EN EJECUCIÓN"/>
    <s v="NATURAL"/>
    <x v="311"/>
    <d v="2024-10-10T00:00:00"/>
    <d v="2025-01-30T00:00:00"/>
    <s v="SUBGERENCIA TECNICA"/>
    <s v="GERENTE DE PROYECTO"/>
    <s v="SI"/>
  </r>
  <r>
    <s v="2024-0468"/>
    <s v="24-028"/>
    <x v="0"/>
    <x v="2"/>
    <s v="OCTUBRE"/>
    <s v="EN EJECUCIÓN"/>
    <s v="NATURAL"/>
    <x v="311"/>
    <d v="2024-10-09T00:00:00"/>
    <d v="2025-01-30T00:00:00"/>
    <s v="SUBGERENCIA TECNICA"/>
    <s v="GERENTE DE PROYECTO"/>
    <s v="SI"/>
  </r>
  <r>
    <s v="2024-0469"/>
    <s v="24-028"/>
    <x v="0"/>
    <x v="2"/>
    <s v="OCTUBRE"/>
    <s v="EN EJECUCIÓN"/>
    <s v="NATURAL"/>
    <x v="311"/>
    <m/>
    <d v="2025-01-30T00:00:00"/>
    <s v="SUBGERENCIA TECNICA"/>
    <s v="GERENTE DE PROYECTO"/>
    <s v="SI"/>
  </r>
  <r>
    <s v="2024-0470"/>
    <s v="24-028"/>
    <x v="0"/>
    <x v="2"/>
    <s v="OCTUBRE"/>
    <s v="EN EJECUCIÓN"/>
    <s v="NATURAL"/>
    <x v="313"/>
    <d v="2024-10-09T00:00:00"/>
    <d v="2025-01-30T00:00:00"/>
    <s v="SUBGERENCIA TECNICA"/>
    <s v="GERENTE DE PROYECTO"/>
    <s v="SI"/>
  </r>
  <r>
    <s v="2024-0471"/>
    <s v="24-028"/>
    <x v="0"/>
    <x v="2"/>
    <s v="OCTUBRE"/>
    <s v="EN EJECUCIÓN"/>
    <s v="NATURAL"/>
    <x v="314"/>
    <d v="2024-10-07T00:00:00"/>
    <d v="2025-01-30T00:00:00"/>
    <s v="SUBGERENCIA TECNICA"/>
    <s v="GERENTE DE PROYECTO"/>
    <s v="SI"/>
  </r>
  <r>
    <s v="2024-0472"/>
    <s v="24-028"/>
    <x v="0"/>
    <x v="2"/>
    <s v="OCTUBRE"/>
    <s v="EN EJECUCIÓN"/>
    <s v="NATURAL"/>
    <x v="314"/>
    <d v="2024-10-09T00:00:00"/>
    <d v="2025-01-30T00:00:00"/>
    <s v="SUBGERENCIA TECNICA"/>
    <s v="GERENTE DE PROYECTO"/>
    <s v="SI"/>
  </r>
  <r>
    <s v="2024-0473"/>
    <s v="24-028"/>
    <x v="0"/>
    <x v="2"/>
    <s v="OCTUBRE"/>
    <s v="EN EJECUCIÓN"/>
    <s v="NATURAL"/>
    <x v="314"/>
    <d v="2024-10-09T00:00:00"/>
    <d v="2025-01-30T00:00:00"/>
    <s v="SUBGERENCIA TECNICA"/>
    <s v="GERENTE DE PROYECTO"/>
    <s v="SI"/>
  </r>
  <r>
    <s v="2024-0474"/>
    <s v="24-028"/>
    <x v="0"/>
    <x v="2"/>
    <s v="OCTUBRE"/>
    <s v="EN EJECUCIÓN"/>
    <s v="NATURAL"/>
    <x v="314"/>
    <d v="2024-10-05T00:00:00"/>
    <d v="2025-01-30T00:00:00"/>
    <s v="SUBGERENCIA TECNICA"/>
    <s v="GERENTE DE PROYECTO"/>
    <s v="SI"/>
  </r>
  <r>
    <s v="2024-0475"/>
    <s v="24-028"/>
    <x v="0"/>
    <x v="2"/>
    <s v="OCTUBRE"/>
    <s v="EN EJECUCIÓN"/>
    <s v="NATURAL"/>
    <x v="314"/>
    <d v="2024-10-05T00:00:00"/>
    <d v="2025-01-30T00:00:00"/>
    <s v="SUBGERENCIA TECNICA"/>
    <s v="GERENTE DE PROYECTO"/>
    <s v="SI"/>
  </r>
  <r>
    <s v="2024-0476"/>
    <s v="24-028"/>
    <x v="0"/>
    <x v="2"/>
    <s v="OCTUBRE"/>
    <s v="EN EJECUCIÓN"/>
    <s v="NATURAL"/>
    <x v="314"/>
    <d v="2024-10-09T00:00:00"/>
    <d v="2025-01-30T00:00:00"/>
    <s v="SUBGERENCIA TECNICA"/>
    <s v="GERENTE DE PROYECTO"/>
    <s v="SI"/>
  </r>
  <r>
    <s v="2024-0477"/>
    <s v="24-028"/>
    <x v="0"/>
    <x v="2"/>
    <s v="OCTUBRE"/>
    <s v="EN EJECUCIÓN"/>
    <s v="NATURAL"/>
    <x v="314"/>
    <d v="2024-10-09T00:00:00"/>
    <d v="2025-01-30T00:00:00"/>
    <s v="SUBGERENCIA TECNICA"/>
    <s v="GERENTE DE PROYECTO"/>
    <s v="SI"/>
  </r>
  <r>
    <s v="2024-0478"/>
    <s v="24-028"/>
    <x v="0"/>
    <x v="2"/>
    <s v="OCTUBRE"/>
    <s v="EN EJECUCIÓN"/>
    <s v="NATURAL"/>
    <x v="314"/>
    <d v="2025-10-07T00:00:00"/>
    <d v="2025-01-30T00:00:00"/>
    <s v="SUBGERENCIA TECNICA"/>
    <s v="GERENTE DE PROYECTO"/>
    <s v="SI"/>
  </r>
  <r>
    <s v="2024-0479"/>
    <s v="23-020"/>
    <x v="0"/>
    <x v="11"/>
    <s v="OCTUBRE"/>
    <s v="EJECUTADO"/>
    <s v="JURÍDICA"/>
    <x v="315"/>
    <d v="2024-10-09T00:00:00"/>
    <d v="2024-10-31T00:00:00"/>
    <s v="SUBGERENCIA TECNICA"/>
    <s v="GERENTE DE PROYECTO"/>
    <s v="SI"/>
  </r>
  <r>
    <s v="2024-0480"/>
    <s v="FUNCIONAMIENTO (IPMC-005-2024)"/>
    <x v="2"/>
    <x v="5"/>
    <s v="OCTUBRE"/>
    <s v="EN EJECUCIÓN"/>
    <s v="JURÍDICA"/>
    <x v="46"/>
    <d v="2024-10-08T00:00:00"/>
    <d v="2024-12-31T00:00:00"/>
    <s v="SUBGERENCIA ADMINISTRATIVA Y FINANCIERA"/>
    <s v="SUBGERENTE ADMINISTRATIVA Y FINANCIERA"/>
    <s v="SI"/>
  </r>
  <r>
    <s v="2024-0481"/>
    <s v="24-028"/>
    <x v="0"/>
    <x v="2"/>
    <s v="OCTUBRE"/>
    <s v="EN EJECUCIÓN"/>
    <s v="NATURAL"/>
    <x v="316"/>
    <d v="2024-10-08T00:00:00"/>
    <d v="2025-01-30T00:00:00"/>
    <s v="SUBGERENCIA TECNICA"/>
    <s v="GERENTE DE PROYECTO"/>
    <s v="SI"/>
  </r>
  <r>
    <s v="2024-0482"/>
    <s v="24-021"/>
    <x v="0"/>
    <x v="2"/>
    <s v="OCTUBRE"/>
    <s v="EN EJECUCIÓN"/>
    <s v="NATURAL"/>
    <x v="145"/>
    <d v="2024-10-08T00:00:00"/>
    <d v="2025-04-08T00:00:00"/>
    <s v="SUBGERENCIA TECNICA"/>
    <s v="GERENTE DE PROYECTO"/>
    <s v="SI"/>
  </r>
  <r>
    <s v="2024-0483"/>
    <s v="24-020"/>
    <x v="0"/>
    <x v="13"/>
    <s v="OCTUBRE"/>
    <s v="EN EJECUCIÓN"/>
    <s v="JURÍDICA"/>
    <x v="3"/>
    <d v="2024-10-10T00:00:00"/>
    <d v="2024-12-31T00:00:00"/>
    <s v="SUBGERENCIA TECNICA"/>
    <s v="GERENTE DE PROYECTO"/>
    <s v="SI"/>
  </r>
  <r>
    <s v="2024-0484"/>
    <s v="24-020"/>
    <x v="0"/>
    <x v="14"/>
    <s v="OCTUBRE"/>
    <s v="EN EJECUCIÓN"/>
    <s v="JURÍDICA"/>
    <x v="317"/>
    <d v="2024-10-10T00:00:00"/>
    <d v="2024-12-31T00:00:00"/>
    <s v="SUBGERENCIA TECNICA"/>
    <s v="GERENTE DE PROYECTO"/>
    <s v="SI"/>
  </r>
  <r>
    <s v="2024-0485"/>
    <s v="24-023"/>
    <x v="0"/>
    <x v="2"/>
    <s v="OCTUBRE"/>
    <s v="EN EJECUCIÓN"/>
    <s v="NATURAL"/>
    <x v="318"/>
    <d v="2024-10-09T00:00:00"/>
    <d v="2024-12-31T00:00:00"/>
    <s v="SUBGERENCIA TECNICA"/>
    <s v="GERENTE DE PROYECTO"/>
    <s v="SI"/>
  </r>
  <r>
    <s v="2024-0486"/>
    <s v="23-021"/>
    <x v="0"/>
    <x v="2"/>
    <s v="OCTUBRE"/>
    <s v="EN EJECUCIÓN"/>
    <s v="NATURAL"/>
    <x v="319"/>
    <d v="2024-10-15T00:00:00"/>
    <d v="2024-11-13T00:00:00"/>
    <s v="SUBGERENCIA TECNICA"/>
    <s v="GERENTE DE PROYECTO"/>
    <s v="SI"/>
  </r>
  <r>
    <s v="2024-0487"/>
    <s v="FUNCIONAMIENTO"/>
    <x v="0"/>
    <x v="2"/>
    <s v="OCTUBRE"/>
    <s v="EN EJECUCIÓN"/>
    <s v="NATURAL"/>
    <x v="320"/>
    <d v="2024-10-09T00:00:00"/>
    <d v="2024-12-30T00:00:00"/>
    <s v="SUBGERENCIA ADMINSITRATIVA Y FINANCIERA"/>
    <s v="SUBGERENTE ADMINISTRATIVA Y FINANCIERA"/>
    <s v="SI"/>
  </r>
  <r>
    <s v="2024-0488"/>
    <s v="23-021"/>
    <x v="0"/>
    <x v="15"/>
    <s v="OCTUBRE"/>
    <s v="EJECUTADO"/>
    <s v="JURÍDICA"/>
    <x v="321"/>
    <d v="2024-10-11T00:00:00"/>
    <d v="2024-11-11T00:00:00"/>
    <s v="SUBGERENCIA TECNICA"/>
    <s v="GERENTE DEL PROYECTO"/>
    <s v="SI"/>
  </r>
  <r>
    <s v="2024-0489"/>
    <s v="24-031"/>
    <x v="0"/>
    <x v="6"/>
    <s v="OCTUBRE"/>
    <s v="EJECUTADO"/>
    <s v="JURÍDICA"/>
    <x v="28"/>
    <m/>
    <m/>
    <s v="SUBGERENCIA TECNICA"/>
    <s v="GERENTE DE PROYECTO"/>
    <s v="SI"/>
  </r>
  <r>
    <s v="2024-0490"/>
    <s v="24-029"/>
    <x v="0"/>
    <x v="0"/>
    <s v="OCTUBRE"/>
    <s v="EJECUTADO"/>
    <s v="JURÍDICA"/>
    <x v="322"/>
    <m/>
    <m/>
    <s v="SUBGERENCIA TECNICA"/>
    <s v="GERENTE DE PROYECTO"/>
    <s v="SI"/>
  </r>
  <r>
    <s v="2024-0491"/>
    <s v="FUNCIONAMIENTO"/>
    <x v="0"/>
    <x v="2"/>
    <s v="OCTUBRE"/>
    <s v="EN EJECUCIÓN"/>
    <s v="NATURAL"/>
    <x v="221"/>
    <d v="2024-10-11T00:00:00"/>
    <d v="2024-12-10T00:00:00"/>
    <s v="SUBGERENCIA TECNICA"/>
    <s v="SUBGERENTE TECNICO"/>
    <s v="SI"/>
  </r>
  <r>
    <s v="2024-0492"/>
    <s v="FUNCIONAMIENTO"/>
    <x v="0"/>
    <x v="2"/>
    <s v="OCTUBRE"/>
    <s v="EN EJECUCIÓN"/>
    <s v="NATURAL"/>
    <x v="56"/>
    <d v="2024-10-11T00:00:00"/>
    <d v="2024-12-10T00:00:00"/>
    <s v="SUBGERENCIA TECNICA"/>
    <s v="SUBGERENTE TECNICO"/>
    <s v="SI"/>
  </r>
  <r>
    <s v="2024-0493"/>
    <s v="FUNCIONAMIENTO"/>
    <x v="0"/>
    <x v="2"/>
    <s v="OCTUBRE"/>
    <s v="EN EJECUCIÓN"/>
    <s v="NATURAL"/>
    <x v="323"/>
    <d v="2024-12-15T00:00:00"/>
    <d v="2024-12-29T00:00:00"/>
    <s v="SUBGERENCIA TECNICA"/>
    <s v="SUBGERENTE TECNICO"/>
    <s v="SI"/>
  </r>
  <r>
    <s v="2024-0494"/>
    <s v="24-024"/>
    <x v="0"/>
    <x v="0"/>
    <s v="OCTUBRE"/>
    <s v="EN EJECUCIÓN"/>
    <s v="JURÍDICA"/>
    <x v="324"/>
    <d v="2024-10-21T00:00:00"/>
    <d v="2024-12-31T00:00:00"/>
    <s v="SUBGERENCIA TECNICA"/>
    <s v="GERENTE DE PROYECTO"/>
    <s v="SI"/>
  </r>
  <r>
    <s v="2024-0495"/>
    <s v="FUNCIONAMIENTO"/>
    <x v="0"/>
    <x v="2"/>
    <s v="OCTUBRE"/>
    <s v="EN EJECUCIÓN"/>
    <s v="NATURAL"/>
    <x v="325"/>
    <d v="2024-10-17T00:00:00"/>
    <d v="2024-12-30T00:00:00"/>
    <s v="SUBGERENCIA TECNICA"/>
    <s v="SUBGERENTE TECNICO"/>
    <s v="SI"/>
  </r>
  <r>
    <s v="2024-0496"/>
    <s v="24-026"/>
    <x v="0"/>
    <x v="0"/>
    <s v="OCTUBRE"/>
    <s v="EN EJECUCIÓN"/>
    <s v="JURÍDICA"/>
    <x v="326"/>
    <d v="2024-10-18T00:00:00"/>
    <d v="2024-12-31T00:00:00"/>
    <s v="SUBGERENCIA TECNICA"/>
    <s v="SUBGERENTE TECNICO"/>
    <s v="SI"/>
  </r>
  <r>
    <s v="2024-0497"/>
    <s v="24-022"/>
    <x v="0"/>
    <x v="6"/>
    <s v="OCTUBRE"/>
    <s v="EJECUTADO"/>
    <s v="JURÍDICA"/>
    <x v="327"/>
    <m/>
    <m/>
    <s v="SUBGERENCIA TECNICA"/>
    <s v="SUBGERENTE TECNICO"/>
    <s v="SI"/>
  </r>
  <r>
    <s v="2024-0498"/>
    <s v="24-023"/>
    <x v="0"/>
    <x v="2"/>
    <s v="OCTUBRE"/>
    <s v="EN EJECUCIÓN"/>
    <s v="NATURAL"/>
    <x v="328"/>
    <d v="2024-10-22T00:00:00"/>
    <d v="2024-12-31T00:00:00"/>
    <s v="SUBGERENCIA TECNICA"/>
    <s v="GERENTE DE PROYECTO"/>
    <s v="SI"/>
  </r>
  <r>
    <s v="2024-0499"/>
    <s v="24-022"/>
    <x v="0"/>
    <x v="0"/>
    <s v="OCTUBRE"/>
    <s v="EJECUTADO"/>
    <s v="JURÍDICA"/>
    <x v="329"/>
    <m/>
    <m/>
    <s v="SUBGERENCIA TECNICA"/>
    <s v="GERENTE DE PROYECTO"/>
    <s v="SI"/>
  </r>
  <r>
    <s v="2024-0500"/>
    <s v="24-023"/>
    <x v="0"/>
    <x v="5"/>
    <s v="OCTUBRE"/>
    <s v="EJECUTADO"/>
    <s v="JURÍDICA"/>
    <x v="330"/>
    <m/>
    <m/>
    <s v="SUBGERENCIA TECNICA"/>
    <s v="GERENTE DE PROYECTO"/>
    <s v="SI"/>
  </r>
  <r>
    <s v="2024-0501"/>
    <s v="FUNCIONAMIENTO"/>
    <x v="0"/>
    <x v="3"/>
    <s v="OCTUBRE"/>
    <s v="EN EJECUCIÓN"/>
    <s v="NATURAL"/>
    <x v="331"/>
    <d v="2024-10-23T00:00:00"/>
    <d v="2024-12-29T00:00:00"/>
    <s v="ADMINISTRATIVA Y FINANCIERA"/>
    <s v="CONTADOR FONDECUN"/>
    <s v="SI"/>
  </r>
  <r>
    <s v="2024-0502"/>
    <s v="24-031"/>
    <x v="0"/>
    <x v="2"/>
    <s v="OCTUBRE"/>
    <s v="EN EJECUCIÓN"/>
    <s v="NATURAL"/>
    <x v="78"/>
    <d v="2024-10-28T00:00:00"/>
    <d v="2024-12-29T00:00:00"/>
    <s v="SUBGERENCIA TECNICA"/>
    <s v="GERENTE DE PROYECTO"/>
    <s v="SI"/>
  </r>
  <r>
    <s v="2024-0503"/>
    <s v="24-022"/>
    <x v="0"/>
    <x v="6"/>
    <s v="OCTUBRE"/>
    <s v="EJECUTADO"/>
    <s v="JURÍDICA"/>
    <x v="332"/>
    <m/>
    <m/>
    <s v="SUBGERENCIA TECNICA"/>
    <s v="GERENTE DE PROYECTO"/>
    <s v="SI"/>
  </r>
  <r>
    <s v="2024-0504"/>
    <s v="FUNCIONAMIENTO"/>
    <x v="0"/>
    <x v="2"/>
    <s v="OCTUBRE"/>
    <s v="EN EJECUCIÓN"/>
    <s v="NATURAL"/>
    <x v="333"/>
    <d v="2024-10-25T00:00:00"/>
    <d v="2024-12-31T00:00:00"/>
    <s v="SUBGERENCIA TECNICA"/>
    <s v="SUBGERENTE TECNICO"/>
    <s v="SI"/>
  </r>
  <r>
    <s v="2024-0505"/>
    <s v="24-022"/>
    <x v="0"/>
    <x v="6"/>
    <s v="OCTUBRE"/>
    <s v="EJECUTADO"/>
    <s v="JURÍDICA"/>
    <x v="334"/>
    <m/>
    <m/>
    <s v="SUBGERENCIA TECNICA"/>
    <s v="SUBGERENTE TECNICO"/>
    <s v="SI"/>
  </r>
  <r>
    <s v="2024-0506"/>
    <s v="FUNCIONAMIENTO"/>
    <x v="0"/>
    <x v="3"/>
    <s v="OCTUBRE"/>
    <s v="EN EJECUCIÓN"/>
    <s v="NATURAL"/>
    <x v="335"/>
    <d v="2024-10-25T00:00:00"/>
    <d v="2024-12-31T00:00:00"/>
    <s v="SUBGERENCIA TECNICA"/>
    <s v="SUBGERENTE TECNICO"/>
    <s v="SI"/>
  </r>
  <r>
    <s v="2024-0507"/>
    <s v="FUNCIONAMIENTO"/>
    <x v="0"/>
    <x v="3"/>
    <s v="OCTUBRE"/>
    <s v="EN EJECUCIÓN"/>
    <s v="NATURAL"/>
    <x v="336"/>
    <d v="2024-10-28T00:00:00"/>
    <d v="2024-12-31T00:00:00"/>
    <s v="SUBGERENCIA TECNICA"/>
    <s v="SUBGERENTE TECNICO"/>
    <s v="SI"/>
  </r>
  <r>
    <s v="2024-0508"/>
    <s v="24-024"/>
    <x v="0"/>
    <x v="2"/>
    <s v="OCTUBRE"/>
    <s v="EN EJECUCIÓN"/>
    <s v="NATURAL"/>
    <x v="337"/>
    <d v="2024-10-28T00:00:00"/>
    <d v="2024-12-31T00:00:00"/>
    <s v="SUBGERENCIA TECNICA"/>
    <s v="GERENTE DE PROYECTO"/>
    <s v="SI"/>
  </r>
  <r>
    <s v="2024-0509"/>
    <s v="24-029"/>
    <x v="0"/>
    <x v="6"/>
    <s v="OCTUBRE"/>
    <s v="EJECUTADO"/>
    <s v="JURÍDICA"/>
    <x v="338"/>
    <m/>
    <m/>
    <s v="SUBGERENCIA TECNICA"/>
    <s v="GERENTE DE PROYECTO"/>
    <s v="SI"/>
  </r>
  <r>
    <s v="2024-0510"/>
    <s v="24-022"/>
    <x v="0"/>
    <x v="15"/>
    <s v="OCTUBRE"/>
    <s v="EJECUTADO"/>
    <s v="JURÍDICA"/>
    <x v="339"/>
    <m/>
    <m/>
    <s v="SUBGERENCIA TECNICA"/>
    <s v="GERENTE DE PROYECTO"/>
    <s v="SI"/>
  </r>
  <r>
    <s v="2024-0511"/>
    <s v="24-033"/>
    <x v="0"/>
    <x v="16"/>
    <s v="OCTUBRE"/>
    <s v="EJECUTADO"/>
    <s v="JURÍDICA"/>
    <x v="340"/>
    <m/>
    <m/>
    <s v="SUBGERENCIA TECNICA"/>
    <s v="GERENTE DE PROYECTO"/>
    <s v="SI"/>
  </r>
  <r>
    <s v="2024-0512"/>
    <s v="24-028"/>
    <x v="0"/>
    <x v="6"/>
    <s v="OCTUBRE"/>
    <s v="EJECUTADO"/>
    <s v="JURÍDICA"/>
    <x v="341"/>
    <m/>
    <m/>
    <s v="SUBGERENCIA TECNICA"/>
    <s v="GERENTE DE PROYECTO"/>
    <s v="SI"/>
  </r>
  <r>
    <s v="2024-0513"/>
    <s v="FUNCIONAMIENTO"/>
    <x v="0"/>
    <x v="3"/>
    <s v="OCTUBRE"/>
    <s v="EN EJECUCIÓN"/>
    <s v="NATURAL"/>
    <x v="342"/>
    <d v="2014-10-29T00:00:00"/>
    <d v="2024-12-28T00:00:00"/>
    <s v="SUBGERENCIA TECNICA"/>
    <s v="SUBGERENTE TECNICO"/>
    <s v="SI"/>
  </r>
  <r>
    <s v="2024-0514"/>
    <s v="24-031"/>
    <x v="0"/>
    <x v="2"/>
    <s v="OCTUBRE"/>
    <s v="EN EJECUCIÓN"/>
    <s v="NATURAL"/>
    <x v="4"/>
    <d v="2024-10-31T00:00:00"/>
    <d v="2024-12-29T00:00:00"/>
    <s v="SUBGERENCIA TECNICA"/>
    <s v="GERENTE DE PROYECTO"/>
    <s v="SI"/>
  </r>
  <r>
    <s v="2024-0515"/>
    <s v="24-031"/>
    <x v="0"/>
    <x v="2"/>
    <s v="OCTUBRE"/>
    <s v="EN EJECUCIÓN"/>
    <s v="NATURAL"/>
    <x v="4"/>
    <d v="2024-10-31T00:00:00"/>
    <d v="2024-12-29T00:00:00"/>
    <s v="SUBGERENCIA TECNICA"/>
    <s v="GERENTE DE PROYECTO"/>
    <s v="SI"/>
  </r>
  <r>
    <s v="2024-0516"/>
    <s v="FUNCIONAMIENTO"/>
    <x v="0"/>
    <x v="3"/>
    <s v="OCTUBRE"/>
    <s v="EN EJECUCIÓN"/>
    <s v="NATURAL"/>
    <x v="279"/>
    <d v="2024-10-30T00:00:00"/>
    <d v="2024-11-29T00:00:00"/>
    <s v="SUBGERENCIA TECNICA"/>
    <s v="SUBGERENTE TECNICO"/>
    <s v="SI"/>
  </r>
  <r>
    <s v="2024-0517"/>
    <s v="24-031"/>
    <x v="0"/>
    <x v="2"/>
    <s v="OCTUBRE"/>
    <s v="EN EJECUCIÓN"/>
    <s v="NATURAL"/>
    <x v="4"/>
    <d v="2024-10-30T00:00:00"/>
    <d v="2024-12-29T00:00:00"/>
    <s v="SUBGERENCIA TECNICA"/>
    <s v="GERENTE DE PROYECTO"/>
    <s v="SI"/>
  </r>
  <r>
    <s v="2024-0518"/>
    <s v="24-014"/>
    <x v="0"/>
    <x v="17"/>
    <s v="OCTUBRE"/>
    <s v="EJECUTADO"/>
    <s v="JURÍDICA"/>
    <x v="343"/>
    <m/>
    <m/>
    <s v="SUBGERENCIA TECNICA"/>
    <s v="GERENTE DE PROYECTO"/>
    <s v="SI"/>
  </r>
  <r>
    <s v="2024-0519"/>
    <s v="FUNCIONAMIENTO"/>
    <x v="0"/>
    <x v="2"/>
    <s v="OCTUBRE"/>
    <s v="EN EJECUCIÓN"/>
    <s v="NATURAL"/>
    <x v="257"/>
    <d v="2024-10-31T00:00:00"/>
    <d v="2024-12-30T00:00:00"/>
    <s v="SUBGERENCIA TECNICA"/>
    <s v="SUBGERENTE TECNICO"/>
    <s v="SI"/>
  </r>
  <r>
    <s v="2024-0520"/>
    <s v="24-031"/>
    <x v="0"/>
    <x v="2"/>
    <s v="OCTUBRE"/>
    <s v="EN EJECUCIÓN"/>
    <s v="NATURAL"/>
    <x v="344"/>
    <d v="2024-10-31T00:00:00"/>
    <d v="2024-12-30T00:00:00"/>
    <s v="SUBGERENCIA TECNICA"/>
    <s v="GERENTE DE PROYECTO"/>
    <s v="SI"/>
  </r>
  <r>
    <s v="2024-0521"/>
    <s v="FUNCIONAMIENTO"/>
    <x v="0"/>
    <x v="2"/>
    <s v="OCTUBRE"/>
    <s v="EJECUTADO"/>
    <s v="NATURAL"/>
    <x v="345"/>
    <m/>
    <m/>
    <s v="SUBGERENCIA TECNICA"/>
    <s v="SUBGERENTE TECNICO"/>
    <s v="SI"/>
  </r>
  <r>
    <s v="2024-0522"/>
    <s v="FUNCIONAMIENTO"/>
    <x v="0"/>
    <x v="3"/>
    <s v="OCTUBRE"/>
    <s v="EJECUTADO"/>
    <s v="NATURAL"/>
    <x v="279"/>
    <m/>
    <m/>
    <s v="SUBGERENCIA TECNICA"/>
    <s v="SUBGERENTE TECNICO"/>
    <s v="SI"/>
  </r>
  <r>
    <s v="2024-0523"/>
    <s v="24-028"/>
    <x v="0"/>
    <x v="6"/>
    <s v="OCTUBRE"/>
    <s v="EJECUTADO"/>
    <s v="JURÍDICA"/>
    <x v="346"/>
    <m/>
    <m/>
    <s v="SUBGERENCIA TECNICA"/>
    <s v="GERENTE DE PROYECTO"/>
    <s v="SI"/>
  </r>
  <r>
    <s v="2024-0524"/>
    <s v="24-025"/>
    <x v="0"/>
    <x v="6"/>
    <s v="OCTUBRE"/>
    <s v="EJECUTADO"/>
    <s v="JURÍDICA"/>
    <x v="347"/>
    <m/>
    <m/>
    <s v="SUBGERENCIA TECNICA"/>
    <s v="GERENTE DE PROYECTO"/>
    <s v="SI"/>
  </r>
  <r>
    <s v="2024-0525"/>
    <s v="FUNCIONAMIENTO"/>
    <x v="0"/>
    <x v="3"/>
    <s v="OCTUBRE"/>
    <s v="EJECUTADO"/>
    <s v="JURÍDICA"/>
    <x v="348"/>
    <m/>
    <m/>
    <s v="SUBGERENCIA TECNICA"/>
    <s v="SUBGERENTE TECNICO"/>
    <s v="SI"/>
  </r>
  <r>
    <s v="2024-0526"/>
    <s v="FUNCIONAMIENTO"/>
    <x v="0"/>
    <x v="2"/>
    <s v="OCTUBRE"/>
    <s v="EN EJECUCIÓN"/>
    <s v="NATURAL"/>
    <x v="349"/>
    <d v="2024-10-31T00:00:00"/>
    <d v="2024-12-20T00:00:00"/>
    <s v="SUBGERENCIA TECNICA"/>
    <s v="SUBGERENTE TECNICO"/>
    <s v="SI"/>
  </r>
  <r>
    <s v="2024-0527"/>
    <s v="FUNCIONAMIENTO"/>
    <x v="0"/>
    <x v="2"/>
    <s v="OCTUBRE"/>
    <s v="EJECUTADO"/>
    <s v="NATURAL"/>
    <x v="168"/>
    <m/>
    <m/>
    <s v="SUBGERENCIA TECNICA"/>
    <s v="SUBGERENTE TECNICO"/>
    <s v="SI"/>
  </r>
  <r>
    <s v="2024-0528"/>
    <s v="24-028"/>
    <x v="0"/>
    <x v="6"/>
    <s v="OCTUBRE"/>
    <s v="EJECUTADO"/>
    <s v="NATURAL"/>
    <x v="350"/>
    <m/>
    <m/>
    <s v="SUBGERENCIA TECNICA"/>
    <s v="GERENTE DE PROYECTO"/>
    <s v="SI"/>
  </r>
  <r>
    <s v="2024-0529"/>
    <s v="24-028"/>
    <x v="0"/>
    <x v="6"/>
    <s v="OCTUBRE"/>
    <s v="EJECUTADO"/>
    <s v="JURÍDICA"/>
    <x v="351"/>
    <m/>
    <m/>
    <s v="SUBGERENCIA TECNICA"/>
    <s v="GERENTE DE PROYECTO"/>
    <s v="SI"/>
  </r>
  <r>
    <s v="2024-0530"/>
    <s v="FUNCIONAMIENTO"/>
    <x v="0"/>
    <x v="2"/>
    <s v="OCTUBRE"/>
    <s v="EJECUTADO"/>
    <s v="NATURAL"/>
    <x v="147"/>
    <d v="2024-10-31T00:00:00"/>
    <m/>
    <s v="SUBGERENCIA TECNICA"/>
    <s v="SUBGERENTE TECNICO"/>
    <s v="SI"/>
  </r>
  <r>
    <s v="2024-0531"/>
    <s v="24-028"/>
    <x v="0"/>
    <x v="6"/>
    <s v="NOVIEMBRE"/>
    <s v="EJECUTADO"/>
    <s v="JURÍDICA"/>
    <x v="352"/>
    <m/>
    <m/>
    <s v="SUBGERENCIA TECNICA"/>
    <s v="GERENTE DE PROYECTO"/>
    <s v="SI"/>
  </r>
  <r>
    <s v="2024-0532"/>
    <s v="24-033"/>
    <x v="0"/>
    <x v="2"/>
    <s v="NOVIEMBRE"/>
    <s v="EJECUTADO"/>
    <s v="NATURAL"/>
    <x v="344"/>
    <m/>
    <m/>
    <s v="SUBGERENCIA TECNICA"/>
    <s v="GERENTE DE PROYECTO"/>
    <s v="SI"/>
  </r>
  <r>
    <s v="2024-0533"/>
    <s v="24-028"/>
    <x v="0"/>
    <x v="6"/>
    <s v="NOVIEMBRE"/>
    <s v="EJECUTADO"/>
    <s v="NATURAL"/>
    <x v="353"/>
    <m/>
    <m/>
    <s v="SUBGERENCIA TECNICA"/>
    <s v="GERENTE DE PROYECTO"/>
    <s v="SI"/>
  </r>
  <r>
    <s v="2024-0534"/>
    <s v="24-033"/>
    <x v="0"/>
    <x v="2"/>
    <s v="NOVIEMBRE"/>
    <s v="EJECUTADO"/>
    <s v="NATURAL"/>
    <x v="354"/>
    <m/>
    <m/>
    <s v="SUBGERENCIA TECNICA"/>
    <s v="GERENTE DE PROYECTO"/>
    <s v="SI"/>
  </r>
  <r>
    <s v="2024-0535"/>
    <s v="24-028"/>
    <x v="0"/>
    <x v="6"/>
    <s v="NOVIEMBRE"/>
    <s v="EJECUTADO"/>
    <s v="JURÍDICA"/>
    <x v="355"/>
    <m/>
    <m/>
    <s v="SUBGERENCIA TECNICA"/>
    <s v="GERENTE DE PROYECTO"/>
    <s v="SI"/>
  </r>
  <r>
    <s v="2024-0536"/>
    <s v="FUNCIONAMIENTO"/>
    <x v="0"/>
    <x v="3"/>
    <s v="NOVIEMBRE"/>
    <s v="EJECUTADO"/>
    <s v="NATURAL"/>
    <x v="356"/>
    <d v="2024-11-06T00:00:00"/>
    <d v="2024-12-31T00:00:00"/>
    <s v="SUBGERENCIA TECNICA"/>
    <s v="SUBGERENTE TECNICO"/>
    <s v="SI"/>
  </r>
  <r>
    <s v="2024-0537"/>
    <s v="24-024"/>
    <x v="0"/>
    <x v="2"/>
    <s v="NOVIEMBRE"/>
    <s v="EJECUTADO"/>
    <s v="NATURAL"/>
    <x v="357"/>
    <m/>
    <m/>
    <s v="SUBGERENCIA TECNICA"/>
    <s v="GERENTE DE PROYECTO"/>
    <s v="SI"/>
  </r>
  <r>
    <s v="2024-0538"/>
    <s v="24-029"/>
    <x v="0"/>
    <x v="6"/>
    <s v="NOVIEMBRE"/>
    <s v="EJECUTADO"/>
    <s v="JURÍDICA"/>
    <x v="358"/>
    <m/>
    <m/>
    <s v="SUBGERENCIA TECNICA"/>
    <s v="GERENTE DE PROYECTO"/>
    <s v="SI"/>
  </r>
  <r>
    <s v="2024-0539"/>
    <s v="FUNCIONAMIENTO"/>
    <x v="0"/>
    <x v="3"/>
    <s v="NOVIEMBRE"/>
    <s v="EJECUTADO"/>
    <s v="NATURAL"/>
    <x v="279"/>
    <d v="2024-11-06T00:00:00"/>
    <d v="2024-12-05T00:00:00"/>
    <s v="SUBGERENCIA TECNICA"/>
    <s v="SUBGERENTE TECNICO"/>
    <s v="SI"/>
  </r>
  <r>
    <s v="2024-0540"/>
    <s v="24-019"/>
    <x v="0"/>
    <x v="0"/>
    <s v="NOVIEMBRE"/>
    <s v="EJECUTADO"/>
    <s v="JURÍDICA"/>
    <x v="8"/>
    <m/>
    <m/>
    <s v="SUBGERENCIA TECNICA"/>
    <s v="GERENTE DE PROYECTO"/>
    <s v="SI"/>
  </r>
  <r>
    <s v="2024-0541"/>
    <s v="FUNCIONAMIENTO"/>
    <x v="0"/>
    <x v="2"/>
    <s v="NOVIEMBRE"/>
    <s v="EJECUTADO"/>
    <s v="NATURAL"/>
    <x v="359"/>
    <m/>
    <m/>
    <s v="SUBGERENCIA TECNICA"/>
    <s v="SUBGERENTE TECNICO"/>
    <s v="SI"/>
  </r>
  <r>
    <s v="2024-0542"/>
    <s v="FUNCIONAMIENTO"/>
    <x v="0"/>
    <x v="3"/>
    <s v="NOVIEMBRE"/>
    <s v="EJECUTADO"/>
    <s v="NATURAL"/>
    <x v="360"/>
    <m/>
    <m/>
    <s v="SUBGERENCIA TECNICA"/>
    <s v="SUBGERENTE TECNICO"/>
    <s v="SI"/>
  </r>
  <r>
    <s v="2024-0543"/>
    <s v="FUNCIONAMIENTO"/>
    <x v="0"/>
    <x v="3"/>
    <s v="NOVIEMBRE"/>
    <s v="EJECUTADO"/>
    <s v="NATURAL"/>
    <x v="88"/>
    <m/>
    <m/>
    <s v="SUBGERENCIA TECNICA"/>
    <s v="SUBGERENTE TECNICO"/>
    <s v="SI"/>
  </r>
  <r>
    <s v="2024-0544"/>
    <s v="FUNCIONAMIENTO"/>
    <x v="0"/>
    <x v="2"/>
    <s v="NOVIEMBRE"/>
    <s v="EJECUTADO"/>
    <s v="NATURAL"/>
    <x v="301"/>
    <m/>
    <m/>
    <s v="SUBGERENCIA TECNICA"/>
    <s v="SUBGERENTE TECNICO"/>
    <s v="SI"/>
  </r>
  <r>
    <s v="2024-0545"/>
    <s v="FUNCIONAMIENTO"/>
    <x v="0"/>
    <x v="2"/>
    <s v="NOVIEMBRE"/>
    <s v="EJECUTADO"/>
    <s v="NATURAL"/>
    <x v="361"/>
    <m/>
    <m/>
    <s v="OFICINA ASESORA JURIDICA"/>
    <s v="JEFE OFICINA ASESORA JURIDICA"/>
    <s v="SI"/>
  </r>
  <r>
    <s v="2024-0546"/>
    <s v="24-031"/>
    <x v="0"/>
    <x v="2"/>
    <s v="NOVIEMBRE"/>
    <s v="EJECUTADO"/>
    <s v="NATURAL"/>
    <x v="4"/>
    <m/>
    <m/>
    <s v="SUBGERENCIA TECNICA"/>
    <s v="SUBGERENTE TECNICO"/>
    <s v="SI"/>
  </r>
  <r>
    <s v="2024-0547"/>
    <s v="FUNCIONAMIENTO"/>
    <x v="0"/>
    <x v="2"/>
    <s v="NOVIEMBRE"/>
    <s v="EJECUTADO"/>
    <s v="NATURAL"/>
    <x v="362"/>
    <m/>
    <m/>
    <s v="SUBGERENCIA TECNICA"/>
    <s v="SUBGERENTE TECNICO"/>
    <s v="SI"/>
  </r>
  <r>
    <s v="2024-0548"/>
    <s v="FUNCIONAMIENTO"/>
    <x v="0"/>
    <x v="2"/>
    <s v="NOVIEMBRE"/>
    <s v="EJECUTADO"/>
    <s v="NATURAL"/>
    <x v="362"/>
    <m/>
    <m/>
    <s v="SUBGERENCIA TECNICA"/>
    <s v="SUBGERENTE TECNICO"/>
    <s v="SI"/>
  </r>
  <r>
    <s v="2024-0549"/>
    <s v="24-028"/>
    <x v="0"/>
    <x v="15"/>
    <s v="NOVIEMBRE"/>
    <s v="EJECUTADO"/>
    <s v="JURÍDICA"/>
    <x v="170"/>
    <m/>
    <m/>
    <s v="SUBGERENCIA TECNICA"/>
    <s v="GERENTE DE PROYECTO"/>
    <s v="SI"/>
  </r>
  <r>
    <m/>
    <m/>
    <x v="6"/>
    <x v="18"/>
    <m/>
    <m/>
    <m/>
    <x v="23"/>
    <m/>
    <m/>
    <m/>
    <m/>
    <m/>
  </r>
  <r>
    <m/>
    <m/>
    <x v="6"/>
    <x v="18"/>
    <m/>
    <m/>
    <m/>
    <x v="23"/>
    <m/>
    <m/>
    <m/>
    <m/>
    <m/>
  </r>
  <r>
    <m/>
    <m/>
    <x v="6"/>
    <x v="18"/>
    <m/>
    <m/>
    <m/>
    <x v="23"/>
    <m/>
    <m/>
    <m/>
    <m/>
    <m/>
  </r>
  <r>
    <m/>
    <m/>
    <x v="6"/>
    <x v="18"/>
    <m/>
    <m/>
    <m/>
    <x v="23"/>
    <m/>
    <m/>
    <m/>
    <m/>
    <m/>
  </r>
  <r>
    <m/>
    <m/>
    <x v="6"/>
    <x v="18"/>
    <m/>
    <m/>
    <m/>
    <x v="23"/>
    <m/>
    <m/>
    <m/>
    <m/>
    <m/>
  </r>
  <r>
    <m/>
    <m/>
    <x v="6"/>
    <x v="18"/>
    <m/>
    <m/>
    <m/>
    <x v="23"/>
    <m/>
    <m/>
    <m/>
    <m/>
    <m/>
  </r>
  <r>
    <m/>
    <m/>
    <x v="6"/>
    <x v="18"/>
    <m/>
    <m/>
    <m/>
    <x v="23"/>
    <m/>
    <m/>
    <m/>
    <m/>
    <m/>
  </r>
  <r>
    <m/>
    <m/>
    <x v="6"/>
    <x v="18"/>
    <m/>
    <m/>
    <m/>
    <x v="23"/>
    <m/>
    <m/>
    <m/>
    <m/>
    <m/>
  </r>
  <r>
    <m/>
    <m/>
    <x v="6"/>
    <x v="18"/>
    <m/>
    <m/>
    <m/>
    <x v="23"/>
    <m/>
    <m/>
    <m/>
    <m/>
    <m/>
  </r>
  <r>
    <m/>
    <m/>
    <x v="6"/>
    <x v="18"/>
    <m/>
    <m/>
    <m/>
    <x v="23"/>
    <m/>
    <m/>
    <m/>
    <m/>
    <m/>
  </r>
  <r>
    <m/>
    <m/>
    <x v="6"/>
    <x v="18"/>
    <m/>
    <m/>
    <m/>
    <x v="23"/>
    <m/>
    <m/>
    <m/>
    <m/>
    <m/>
  </r>
  <r>
    <m/>
    <m/>
    <x v="6"/>
    <x v="18"/>
    <m/>
    <m/>
    <m/>
    <x v="23"/>
    <m/>
    <m/>
    <m/>
    <m/>
    <m/>
  </r>
  <r>
    <m/>
    <m/>
    <x v="6"/>
    <x v="18"/>
    <m/>
    <m/>
    <m/>
    <x v="23"/>
    <m/>
    <m/>
    <m/>
    <m/>
    <m/>
  </r>
  <r>
    <m/>
    <m/>
    <x v="6"/>
    <x v="18"/>
    <m/>
    <m/>
    <m/>
    <x v="23"/>
    <m/>
    <m/>
    <m/>
    <m/>
    <m/>
  </r>
  <r>
    <m/>
    <m/>
    <x v="6"/>
    <x v="18"/>
    <m/>
    <m/>
    <m/>
    <x v="23"/>
    <m/>
    <m/>
    <m/>
    <m/>
    <m/>
  </r>
  <r>
    <m/>
    <m/>
    <x v="6"/>
    <x v="18"/>
    <m/>
    <m/>
    <m/>
    <x v="23"/>
    <m/>
    <m/>
    <m/>
    <m/>
    <m/>
  </r>
  <r>
    <m/>
    <m/>
    <x v="6"/>
    <x v="18"/>
    <m/>
    <m/>
    <m/>
    <x v="23"/>
    <m/>
    <m/>
    <m/>
    <m/>
    <m/>
  </r>
  <r>
    <m/>
    <m/>
    <x v="6"/>
    <x v="18"/>
    <m/>
    <m/>
    <m/>
    <x v="23"/>
    <m/>
    <m/>
    <m/>
    <m/>
    <m/>
  </r>
  <r>
    <m/>
    <m/>
    <x v="6"/>
    <x v="18"/>
    <m/>
    <m/>
    <m/>
    <x v="23"/>
    <m/>
    <m/>
    <m/>
    <m/>
    <m/>
  </r>
  <r>
    <m/>
    <m/>
    <x v="6"/>
    <x v="18"/>
    <m/>
    <m/>
    <m/>
    <x v="23"/>
    <m/>
    <m/>
    <m/>
    <m/>
    <m/>
  </r>
  <r>
    <m/>
    <m/>
    <x v="6"/>
    <x v="18"/>
    <m/>
    <m/>
    <m/>
    <x v="23"/>
    <m/>
    <m/>
    <m/>
    <m/>
    <m/>
  </r>
  <r>
    <m/>
    <m/>
    <x v="6"/>
    <x v="18"/>
    <m/>
    <m/>
    <m/>
    <x v="23"/>
    <m/>
    <m/>
    <m/>
    <m/>
    <m/>
  </r>
  <r>
    <m/>
    <m/>
    <x v="6"/>
    <x v="18"/>
    <m/>
    <m/>
    <m/>
    <x v="23"/>
    <m/>
    <m/>
    <m/>
    <m/>
    <m/>
  </r>
  <r>
    <m/>
    <m/>
    <x v="6"/>
    <x v="18"/>
    <m/>
    <m/>
    <m/>
    <x v="23"/>
    <m/>
    <m/>
    <m/>
    <m/>
    <m/>
  </r>
  <r>
    <m/>
    <m/>
    <x v="6"/>
    <x v="18"/>
    <m/>
    <m/>
    <m/>
    <x v="23"/>
    <m/>
    <m/>
    <m/>
    <m/>
    <m/>
  </r>
  <r>
    <m/>
    <m/>
    <x v="6"/>
    <x v="18"/>
    <m/>
    <m/>
    <m/>
    <x v="23"/>
    <m/>
    <m/>
    <m/>
    <m/>
    <m/>
  </r>
  <r>
    <m/>
    <m/>
    <x v="6"/>
    <x v="18"/>
    <m/>
    <m/>
    <m/>
    <x v="23"/>
    <m/>
    <m/>
    <m/>
    <m/>
    <m/>
  </r>
  <r>
    <m/>
    <m/>
    <x v="6"/>
    <x v="18"/>
    <m/>
    <m/>
    <m/>
    <x v="23"/>
    <m/>
    <m/>
    <m/>
    <m/>
    <m/>
  </r>
  <r>
    <m/>
    <m/>
    <x v="6"/>
    <x v="18"/>
    <m/>
    <m/>
    <m/>
    <x v="23"/>
    <m/>
    <m/>
    <m/>
    <m/>
    <m/>
  </r>
  <r>
    <m/>
    <m/>
    <x v="6"/>
    <x v="18"/>
    <m/>
    <m/>
    <m/>
    <x v="23"/>
    <m/>
    <m/>
    <m/>
    <m/>
    <m/>
  </r>
  <r>
    <m/>
    <m/>
    <x v="6"/>
    <x v="18"/>
    <m/>
    <m/>
    <m/>
    <x v="23"/>
    <m/>
    <m/>
    <m/>
    <m/>
    <m/>
  </r>
  <r>
    <m/>
    <m/>
    <x v="6"/>
    <x v="18"/>
    <m/>
    <m/>
    <m/>
    <x v="23"/>
    <m/>
    <m/>
    <m/>
    <m/>
    <m/>
  </r>
  <r>
    <m/>
    <m/>
    <x v="6"/>
    <x v="18"/>
    <m/>
    <m/>
    <m/>
    <x v="23"/>
    <m/>
    <m/>
    <m/>
    <m/>
    <m/>
  </r>
  <r>
    <m/>
    <m/>
    <x v="6"/>
    <x v="18"/>
    <m/>
    <m/>
    <m/>
    <x v="23"/>
    <m/>
    <m/>
    <m/>
    <m/>
    <m/>
  </r>
  <r>
    <m/>
    <m/>
    <x v="6"/>
    <x v="18"/>
    <m/>
    <m/>
    <m/>
    <x v="23"/>
    <m/>
    <m/>
    <m/>
    <m/>
    <m/>
  </r>
  <r>
    <m/>
    <m/>
    <x v="6"/>
    <x v="18"/>
    <m/>
    <m/>
    <m/>
    <x v="23"/>
    <m/>
    <m/>
    <m/>
    <m/>
    <m/>
  </r>
  <r>
    <m/>
    <m/>
    <x v="6"/>
    <x v="18"/>
    <m/>
    <m/>
    <m/>
    <x v="23"/>
    <m/>
    <m/>
    <m/>
    <m/>
    <m/>
  </r>
  <r>
    <m/>
    <m/>
    <x v="6"/>
    <x v="18"/>
    <m/>
    <m/>
    <m/>
    <x v="23"/>
    <m/>
    <m/>
    <m/>
    <m/>
    <m/>
  </r>
  <r>
    <m/>
    <m/>
    <x v="6"/>
    <x v="18"/>
    <m/>
    <m/>
    <m/>
    <x v="23"/>
    <m/>
    <m/>
    <m/>
    <m/>
    <m/>
  </r>
  <r>
    <m/>
    <m/>
    <x v="6"/>
    <x v="18"/>
    <m/>
    <m/>
    <m/>
    <x v="23"/>
    <m/>
    <m/>
    <m/>
    <m/>
    <m/>
  </r>
  <r>
    <m/>
    <m/>
    <x v="6"/>
    <x v="18"/>
    <m/>
    <m/>
    <m/>
    <x v="23"/>
    <m/>
    <m/>
    <m/>
    <m/>
    <m/>
  </r>
  <r>
    <m/>
    <m/>
    <x v="6"/>
    <x v="18"/>
    <m/>
    <m/>
    <m/>
    <x v="23"/>
    <m/>
    <m/>
    <m/>
    <m/>
    <m/>
  </r>
  <r>
    <m/>
    <m/>
    <x v="6"/>
    <x v="18"/>
    <m/>
    <m/>
    <m/>
    <x v="23"/>
    <m/>
    <m/>
    <m/>
    <m/>
    <m/>
  </r>
  <r>
    <m/>
    <m/>
    <x v="6"/>
    <x v="18"/>
    <m/>
    <m/>
    <m/>
    <x v="23"/>
    <m/>
    <m/>
    <m/>
    <m/>
    <m/>
  </r>
  <r>
    <m/>
    <m/>
    <x v="6"/>
    <x v="18"/>
    <m/>
    <m/>
    <m/>
    <x v="23"/>
    <m/>
    <m/>
    <m/>
    <m/>
    <m/>
  </r>
  <r>
    <m/>
    <m/>
    <x v="6"/>
    <x v="18"/>
    <m/>
    <m/>
    <m/>
    <x v="23"/>
    <m/>
    <m/>
    <m/>
    <m/>
    <m/>
  </r>
  <r>
    <m/>
    <m/>
    <x v="6"/>
    <x v="18"/>
    <m/>
    <m/>
    <m/>
    <x v="23"/>
    <m/>
    <m/>
    <m/>
    <m/>
    <m/>
  </r>
  <r>
    <m/>
    <m/>
    <x v="6"/>
    <x v="18"/>
    <m/>
    <m/>
    <m/>
    <x v="23"/>
    <m/>
    <m/>
    <m/>
    <m/>
    <m/>
  </r>
  <r>
    <m/>
    <m/>
    <x v="6"/>
    <x v="18"/>
    <m/>
    <m/>
    <m/>
    <x v="23"/>
    <m/>
    <m/>
    <m/>
    <m/>
    <m/>
  </r>
  <r>
    <m/>
    <m/>
    <x v="6"/>
    <x v="18"/>
    <m/>
    <m/>
    <m/>
    <x v="23"/>
    <m/>
    <m/>
    <m/>
    <m/>
    <m/>
  </r>
  <r>
    <m/>
    <m/>
    <x v="6"/>
    <x v="18"/>
    <m/>
    <m/>
    <m/>
    <x v="23"/>
    <m/>
    <m/>
    <m/>
    <m/>
    <m/>
  </r>
  <r>
    <m/>
    <m/>
    <x v="6"/>
    <x v="18"/>
    <m/>
    <m/>
    <m/>
    <x v="23"/>
    <m/>
    <m/>
    <m/>
    <m/>
    <m/>
  </r>
  <r>
    <m/>
    <m/>
    <x v="6"/>
    <x v="18"/>
    <m/>
    <m/>
    <m/>
    <x v="23"/>
    <m/>
    <m/>
    <m/>
    <m/>
    <m/>
  </r>
  <r>
    <m/>
    <m/>
    <x v="6"/>
    <x v="18"/>
    <m/>
    <m/>
    <m/>
    <x v="23"/>
    <m/>
    <m/>
    <m/>
    <m/>
    <m/>
  </r>
  <r>
    <m/>
    <m/>
    <x v="6"/>
    <x v="18"/>
    <m/>
    <m/>
    <m/>
    <x v="23"/>
    <m/>
    <m/>
    <m/>
    <m/>
    <m/>
  </r>
  <r>
    <m/>
    <m/>
    <x v="6"/>
    <x v="18"/>
    <m/>
    <m/>
    <m/>
    <x v="23"/>
    <m/>
    <m/>
    <m/>
    <m/>
    <m/>
  </r>
  <r>
    <m/>
    <m/>
    <x v="6"/>
    <x v="18"/>
    <m/>
    <m/>
    <m/>
    <x v="23"/>
    <m/>
    <m/>
    <m/>
    <m/>
    <m/>
  </r>
  <r>
    <m/>
    <m/>
    <x v="6"/>
    <x v="18"/>
    <m/>
    <m/>
    <m/>
    <x v="23"/>
    <m/>
    <m/>
    <m/>
    <m/>
    <m/>
  </r>
  <r>
    <m/>
    <m/>
    <x v="6"/>
    <x v="18"/>
    <m/>
    <m/>
    <m/>
    <x v="23"/>
    <m/>
    <m/>
    <m/>
    <m/>
    <m/>
  </r>
  <r>
    <m/>
    <m/>
    <x v="6"/>
    <x v="18"/>
    <m/>
    <m/>
    <m/>
    <x v="23"/>
    <m/>
    <m/>
    <m/>
    <m/>
    <m/>
  </r>
  <r>
    <m/>
    <m/>
    <x v="6"/>
    <x v="18"/>
    <m/>
    <m/>
    <m/>
    <x v="23"/>
    <m/>
    <m/>
    <m/>
    <m/>
    <m/>
  </r>
  <r>
    <m/>
    <m/>
    <x v="6"/>
    <x v="18"/>
    <m/>
    <m/>
    <m/>
    <x v="23"/>
    <m/>
    <m/>
    <m/>
    <m/>
    <m/>
  </r>
  <r>
    <m/>
    <m/>
    <x v="6"/>
    <x v="18"/>
    <m/>
    <m/>
    <m/>
    <x v="23"/>
    <m/>
    <m/>
    <m/>
    <m/>
    <m/>
  </r>
  <r>
    <m/>
    <m/>
    <x v="6"/>
    <x v="18"/>
    <m/>
    <m/>
    <m/>
    <x v="23"/>
    <m/>
    <m/>
    <m/>
    <m/>
    <m/>
  </r>
  <r>
    <m/>
    <m/>
    <x v="6"/>
    <x v="18"/>
    <m/>
    <m/>
    <m/>
    <x v="23"/>
    <m/>
    <m/>
    <m/>
    <m/>
    <m/>
  </r>
  <r>
    <m/>
    <m/>
    <x v="6"/>
    <x v="18"/>
    <m/>
    <m/>
    <m/>
    <x v="23"/>
    <m/>
    <m/>
    <m/>
    <m/>
    <m/>
  </r>
  <r>
    <m/>
    <m/>
    <x v="6"/>
    <x v="18"/>
    <m/>
    <m/>
    <m/>
    <x v="23"/>
    <m/>
    <m/>
    <m/>
    <m/>
    <m/>
  </r>
  <r>
    <m/>
    <m/>
    <x v="6"/>
    <x v="18"/>
    <m/>
    <m/>
    <m/>
    <x v="23"/>
    <m/>
    <m/>
    <m/>
    <m/>
    <m/>
  </r>
  <r>
    <m/>
    <m/>
    <x v="6"/>
    <x v="18"/>
    <m/>
    <m/>
    <m/>
    <x v="23"/>
    <m/>
    <m/>
    <m/>
    <m/>
    <m/>
  </r>
  <r>
    <m/>
    <m/>
    <x v="6"/>
    <x v="18"/>
    <m/>
    <m/>
    <m/>
    <x v="23"/>
    <m/>
    <m/>
    <m/>
    <m/>
    <m/>
  </r>
  <r>
    <m/>
    <m/>
    <x v="6"/>
    <x v="18"/>
    <m/>
    <m/>
    <m/>
    <x v="23"/>
    <m/>
    <m/>
    <m/>
    <m/>
    <m/>
  </r>
  <r>
    <m/>
    <m/>
    <x v="6"/>
    <x v="18"/>
    <m/>
    <m/>
    <m/>
    <x v="23"/>
    <m/>
    <m/>
    <m/>
    <m/>
    <m/>
  </r>
  <r>
    <m/>
    <m/>
    <x v="6"/>
    <x v="18"/>
    <m/>
    <m/>
    <m/>
    <x v="23"/>
    <m/>
    <m/>
    <m/>
    <m/>
    <m/>
  </r>
  <r>
    <m/>
    <m/>
    <x v="6"/>
    <x v="18"/>
    <m/>
    <m/>
    <m/>
    <x v="23"/>
    <m/>
    <m/>
    <m/>
    <m/>
    <m/>
  </r>
  <r>
    <m/>
    <m/>
    <x v="6"/>
    <x v="18"/>
    <m/>
    <m/>
    <m/>
    <x v="23"/>
    <m/>
    <m/>
    <m/>
    <m/>
    <m/>
  </r>
  <r>
    <m/>
    <m/>
    <x v="6"/>
    <x v="18"/>
    <m/>
    <m/>
    <m/>
    <x v="23"/>
    <m/>
    <m/>
    <m/>
    <m/>
    <m/>
  </r>
  <r>
    <m/>
    <m/>
    <x v="6"/>
    <x v="18"/>
    <m/>
    <m/>
    <m/>
    <x v="23"/>
    <m/>
    <m/>
    <m/>
    <m/>
    <m/>
  </r>
  <r>
    <m/>
    <m/>
    <x v="6"/>
    <x v="18"/>
    <m/>
    <m/>
    <m/>
    <x v="23"/>
    <m/>
    <m/>
    <m/>
    <m/>
    <m/>
  </r>
  <r>
    <m/>
    <m/>
    <x v="6"/>
    <x v="18"/>
    <m/>
    <m/>
    <m/>
    <x v="23"/>
    <m/>
    <m/>
    <m/>
    <m/>
    <m/>
  </r>
  <r>
    <m/>
    <m/>
    <x v="6"/>
    <x v="18"/>
    <m/>
    <m/>
    <m/>
    <x v="23"/>
    <m/>
    <m/>
    <m/>
    <m/>
    <m/>
  </r>
  <r>
    <m/>
    <m/>
    <x v="6"/>
    <x v="18"/>
    <m/>
    <m/>
    <m/>
    <x v="23"/>
    <m/>
    <m/>
    <m/>
    <m/>
    <m/>
  </r>
  <r>
    <m/>
    <m/>
    <x v="6"/>
    <x v="18"/>
    <m/>
    <m/>
    <m/>
    <x v="23"/>
    <m/>
    <m/>
    <m/>
    <m/>
    <m/>
  </r>
  <r>
    <m/>
    <m/>
    <x v="6"/>
    <x v="18"/>
    <m/>
    <m/>
    <m/>
    <x v="23"/>
    <m/>
    <m/>
    <m/>
    <m/>
    <m/>
  </r>
  <r>
    <m/>
    <m/>
    <x v="6"/>
    <x v="18"/>
    <m/>
    <m/>
    <m/>
    <x v="23"/>
    <m/>
    <m/>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69">
  <r>
    <s v="2024-0001"/>
    <x v="0"/>
    <x v="0"/>
    <x v="0"/>
    <s v="ENERO"/>
    <s v="EJECUTADO"/>
    <s v="JURÍDICA"/>
    <n v="347800000"/>
    <d v="2024-01-12T00:00:00"/>
    <d v="2024-03-01T00:00:00"/>
    <s v="SUBGERENCIA TÉCNICA"/>
    <s v="CAMILO CALDERON "/>
    <s v="SI"/>
  </r>
  <r>
    <s v="2024-0002"/>
    <x v="1"/>
    <x v="0"/>
    <x v="1"/>
    <s v="ENERO"/>
    <s v="EJECUTADO"/>
    <s v="JURÍDICA"/>
    <n v="12000000"/>
    <d v="2024-01-12T00:00:00"/>
    <d v="2024-02-29T00:00:00"/>
    <s v="SUBGERENCIA TÉCNICA"/>
    <s v="GERENTE PROYECTO 22-011"/>
    <s v="NO"/>
  </r>
  <r>
    <s v="2024-0003"/>
    <x v="1"/>
    <x v="0"/>
    <x v="1"/>
    <s v="ENERO"/>
    <s v="EJECUTADO"/>
    <s v="JURÍDICA"/>
    <n v="70000000"/>
    <d v="2024-01-12T00:00:00"/>
    <d v="2024-02-29T00:00:00"/>
    <s v="SUBGERENCIA TÉCNICA"/>
    <s v="GERENTE PROYECTO 22-011"/>
    <s v="NO"/>
  </r>
  <r>
    <s v="2024-0004"/>
    <x v="1"/>
    <x v="0"/>
    <x v="1"/>
    <s v="ENERO"/>
    <s v="EJECUTADO"/>
    <s v="JURÍDICA"/>
    <n v="130000000"/>
    <d v="2024-01-12T00:00:00"/>
    <d v="2024-02-29T00:00:00"/>
    <s v="SUBGERENCIA TÉCNICA"/>
    <s v="GERENTE PROYECTO 22-011"/>
    <s v="NO"/>
  </r>
  <r>
    <s v="2024-0005"/>
    <x v="1"/>
    <x v="0"/>
    <x v="1"/>
    <s v="ENERO"/>
    <s v="EJECUTADO"/>
    <s v="NATURAL "/>
    <n v="20000000"/>
    <d v="2024-01-12T00:00:00"/>
    <d v="2024-02-29T00:00:00"/>
    <s v="SUBGERENCIA TÉCNICA"/>
    <s v="GERENTE PROYECTO 22-011"/>
    <s v="NO"/>
  </r>
  <r>
    <s v="2024-0006"/>
    <x v="1"/>
    <x v="0"/>
    <x v="1"/>
    <s v="ENERO"/>
    <s v="EJECUTADO"/>
    <s v="JURÍDICA"/>
    <n v="160000000"/>
    <d v="2024-01-12T00:00:00"/>
    <d v="2024-02-29T00:00:00"/>
    <s v="SUBGERENCIA TÉCNICA"/>
    <s v="GERENTE PROYECTO 22-011"/>
    <s v="NO"/>
  </r>
  <r>
    <s v="2024-0007"/>
    <x v="1"/>
    <x v="0"/>
    <x v="1"/>
    <s v="ENERO"/>
    <s v="EJECUTADO"/>
    <s v="JURÍDICA"/>
    <n v="150000000"/>
    <d v="2024-01-12T00:00:00"/>
    <d v="2024-02-29T00:00:00"/>
    <s v="SUBGERENCIA TÉCNICA"/>
    <s v="GERENTE PROYECTO 22-011"/>
    <s v="NO"/>
  </r>
  <r>
    <s v="2024-0008"/>
    <x v="1"/>
    <x v="0"/>
    <x v="1"/>
    <s v="ENERO"/>
    <s v="EJECUTADO"/>
    <s v="JURÍDICA"/>
    <n v="220000000"/>
    <d v="2024-01-12T00:00:00"/>
    <d v="2024-02-29T00:00:00"/>
    <s v="SUBGERENCIA TÉCNICA"/>
    <s v="GERENTE PROYECTO 22-011"/>
    <s v="NO"/>
  </r>
  <r>
    <s v="2024-0009"/>
    <x v="1"/>
    <x v="0"/>
    <x v="1"/>
    <s v="ENERO"/>
    <s v="EJECUTADO"/>
    <s v="JURÍDICA"/>
    <n v="10000000"/>
    <d v="2024-01-12T00:00:00"/>
    <d v="2024-02-29T00:00:00"/>
    <s v="SUBGERENCIA TÉCNICA"/>
    <s v="GERENTE PROYECTO 22-011"/>
    <s v="NO"/>
  </r>
  <r>
    <s v="2024-0010"/>
    <x v="2"/>
    <x v="0"/>
    <x v="2"/>
    <s v="ENERO"/>
    <s v="EJECUTADO"/>
    <s v="NATURAL "/>
    <n v="12333333"/>
    <d v="2024-01-15T00:00:00"/>
    <d v="2024-03-31T00:00:00"/>
    <s v="SUBGERENCIA TÉCNICA"/>
    <s v="GERENTE PROYECTO 22-042"/>
    <s v="SI"/>
  </r>
  <r>
    <s v="2024-0011"/>
    <x v="3"/>
    <x v="0"/>
    <x v="2"/>
    <s v="ENERO"/>
    <s v="EJECUTADO"/>
    <s v="NATURAL "/>
    <n v="10944000"/>
    <d v="2024-01-15T00:00:00"/>
    <d v="2024-03-31T00:00:00"/>
    <s v="OFICINA ASESORA JURÍDICA"/>
    <s v="CAMILA BAUTISTA "/>
    <s v="NO"/>
  </r>
  <r>
    <s v="2024-0012"/>
    <x v="3"/>
    <x v="0"/>
    <x v="2"/>
    <s v="ENERO"/>
    <s v="EJECUTADO"/>
    <s v="NATURAL "/>
    <n v="11400000"/>
    <d v="2024-01-15T00:00:00"/>
    <d v="2024-03-31T00:00:00"/>
    <s v="OFICINA ASESORA JURÍDICA"/>
    <s v="CAMILA BAUTISTA "/>
    <s v="NO"/>
  </r>
  <r>
    <s v="2024-0013"/>
    <x v="3"/>
    <x v="0"/>
    <x v="2"/>
    <s v="ENERO"/>
    <s v="EJECUTADO"/>
    <s v="NATURAL "/>
    <n v="11400000"/>
    <d v="2024-01-15T00:00:00"/>
    <d v="2024-03-31T00:00:00"/>
    <s v="OFICINA ASESORA JURÍDICA"/>
    <s v="CAMILA BAUTISTA "/>
    <s v="NO"/>
  </r>
  <r>
    <s v="2024-0014"/>
    <x v="3"/>
    <x v="0"/>
    <x v="3"/>
    <s v="ENERO"/>
    <s v="EJECUTADO"/>
    <s v="NATURAL "/>
    <n v="10000000"/>
    <d v="2024-01-15T00:00:00"/>
    <d v="2024-03-31T00:00:00"/>
    <s v="SUBGERENCIA TÉCNICA"/>
    <s v="DIANA ZAMBRANO"/>
    <s v="NO"/>
  </r>
  <r>
    <s v="2024-0015"/>
    <x v="3"/>
    <x v="0"/>
    <x v="2"/>
    <s v="ENERO"/>
    <s v="EJECUTADO"/>
    <s v="JURÍDICA"/>
    <n v="20000000"/>
    <d v="2024-01-16T00:00:00"/>
    <d v="2024-03-30T00:00:00"/>
    <s v="OFICINA ASESORA JURÍDICA"/>
    <s v="CAMILA BAUTISTA Y APOYO LINDA VELOSA "/>
    <s v="SI"/>
  </r>
  <r>
    <s v="2024-0016"/>
    <x v="4"/>
    <x v="0"/>
    <x v="4"/>
    <s v="ENERO"/>
    <s v="EJECUTADO"/>
    <s v="JURÍDICA"/>
    <n v="111932940"/>
    <d v="2024-01-22T00:00:00"/>
    <d v="2024-04-22T00:00:00"/>
    <s v="SUBGERENCIA TÉCNICA"/>
    <s v="GERENTE PROYECTO 22-037"/>
    <s v="SI"/>
  </r>
  <r>
    <s v="2024-0017"/>
    <x v="5"/>
    <x v="0"/>
    <x v="2"/>
    <s v="ENERO"/>
    <s v="EJECUTADO"/>
    <s v="NATURAL "/>
    <n v="9166666"/>
    <d v="2024-01-18T00:00:00"/>
    <d v="2024-03-07T00:00:00"/>
    <s v="SUBGERENCIA TÉCNICA"/>
    <s v="GERENTE PROYECTO 23-020 JIMENA"/>
    <s v="SI"/>
  </r>
  <r>
    <s v="2024-0018"/>
    <x v="6"/>
    <x v="0"/>
    <x v="2"/>
    <s v="ENERO"/>
    <s v="EJECUTADO"/>
    <s v="NATURAL "/>
    <n v="13566667"/>
    <d v="2024-01-17T00:00:00"/>
    <d v="2024-03-31T00:00:00"/>
    <s v="SUBGERENCIA TÉCNICA"/>
    <s v="SUBGERENTE TECNICO"/>
    <s v="SI"/>
  </r>
  <r>
    <s v="2024-0019"/>
    <x v="3"/>
    <x v="0"/>
    <x v="2"/>
    <s v="ENERO"/>
    <s v="EJECUTADO"/>
    <s v="NATURAL "/>
    <n v="9866666"/>
    <d v="2024-01-17T00:00:00"/>
    <d v="2024-03-31T00:00:00"/>
    <s v="SUBGERENCIA TÉCNICA"/>
    <s v="SUBGERENTE TECNICO"/>
    <s v="NO"/>
  </r>
  <r>
    <s v="2024-0020"/>
    <x v="7"/>
    <x v="0"/>
    <x v="2"/>
    <s v="ENERO"/>
    <s v="EJECUTADO"/>
    <s v="NATURAL "/>
    <n v="14666666"/>
    <d v="2024-01-17T00:00:00"/>
    <d v="2024-04-14T00:00:00"/>
    <s v="SUBGERENCIA TÉCNICA"/>
    <s v="GERENTE PROYECTO 22-031"/>
    <s v="NO"/>
  </r>
  <r>
    <s v="2024-0021"/>
    <x v="3"/>
    <x v="0"/>
    <x v="2"/>
    <s v="ENERO"/>
    <s v="EJECUTADO"/>
    <s v="NATURAL "/>
    <n v="12333333"/>
    <d v="2024-01-17T00:00:00"/>
    <d v="2024-03-31T00:00:00"/>
    <s v="OFICINA ASESORA JURÍDICA"/>
    <s v="JEFE OFICINA JURIDICA ( PROVISIONAL CAMILA BAUTISTA )"/>
    <s v="NO"/>
  </r>
  <r>
    <s v="2024-0022"/>
    <x v="3"/>
    <x v="0"/>
    <x v="3"/>
    <s v="ENERO"/>
    <s v="EJECUTADO"/>
    <s v="NATURAL "/>
    <n v="7400000"/>
    <d v="2024-01-17T00:00:00"/>
    <d v="2024-03-31T00:00:00"/>
    <s v="SUBGERENCIA TÉCNICA"/>
    <s v="SUBGERENETE TECNICO (PROVISIONAL DIANA ZAMBRANO)"/>
    <s v="NO"/>
  </r>
  <r>
    <s v="2024-0023"/>
    <x v="3"/>
    <x v="0"/>
    <x v="2"/>
    <s v="ENERO"/>
    <s v="EJECUTADO"/>
    <s v="NATURAL "/>
    <n v="13566666"/>
    <d v="2024-01-17T00:00:00"/>
    <d v="2024-03-31T00:00:00"/>
    <s v="SUBGERENCIA TÉCNICA"/>
    <s v="SUBGERENETE TECNICO (PROVISIONAL DIANA ZAMBRANO)"/>
    <s v="NO"/>
  </r>
  <r>
    <s v="2024-0024"/>
    <x v="3"/>
    <x v="0"/>
    <x v="2"/>
    <s v="ENERO"/>
    <s v="EJECUTADO"/>
    <s v="NATURAL "/>
    <n v="9866666"/>
    <d v="2024-01-17T00:00:00"/>
    <d v="2024-03-31T00:00:00"/>
    <s v="SUBGERENCIA TÉCNICA"/>
    <s v="SUBGERENETE TECNICO (PROVISIONAL DIANA ZAMBRANO)"/>
    <s v="NO"/>
  </r>
  <r>
    <s v="2024-0025"/>
    <x v="3"/>
    <x v="0"/>
    <x v="2"/>
    <s v="ENERO"/>
    <s v="EJECUTADO"/>
    <s v="NATURAL "/>
    <n v="8633333"/>
    <d v="2024-01-17T00:00:00"/>
    <d v="2024-03-31T00:00:00"/>
    <s v="SUBGERENCIA ADMINISTRATIVA Y FINANCIERA"/>
    <s v="CONTADOR"/>
    <s v="NO"/>
  </r>
  <r>
    <s v="2024-0026"/>
    <x v="3"/>
    <x v="0"/>
    <x v="3"/>
    <s v="ENERO"/>
    <s v="EJECUTADO"/>
    <s v="NATURAL "/>
    <n v="6413334"/>
    <d v="2024-01-19T00:00:00"/>
    <d v="2024-03-31T00:00:00"/>
    <s v="SUBGERENCIA ADMINISTRATIVA Y FINANCIERA"/>
    <s v="CONTADOR"/>
    <s v="NO"/>
  </r>
  <r>
    <s v="2024-0027"/>
    <x v="8"/>
    <x v="0"/>
    <x v="2"/>
    <s v="ENERO"/>
    <s v="EJECUTADO"/>
    <s v="NATURAL "/>
    <n v="6500000"/>
    <d v="2024-01-19T00:00:00"/>
    <d v="2024-02-18T00:00:00"/>
    <s v="SUBGERENCIA TÉCNICA"/>
    <s v="SUBGERENTE TECNICO"/>
    <s v="SI"/>
  </r>
  <r>
    <s v="2024-0028"/>
    <x v="3"/>
    <x v="0"/>
    <x v="2"/>
    <s v="ENERO"/>
    <s v="EJECUTADO"/>
    <s v="NATURAL "/>
    <n v="11500000"/>
    <d v="2024-01-22T00:00:00"/>
    <d v="2024-03-31T00:00:00"/>
    <s v="SUBGERENCIA ADMINISTRATIVA Y FINANCIERA"/>
    <s v="PROFESIONAL TALENTO HUMANO"/>
    <s v="NO"/>
  </r>
  <r>
    <s v="2024-0029"/>
    <x v="3"/>
    <x v="0"/>
    <x v="3"/>
    <s v="ENERO"/>
    <s v="EJECUTADO"/>
    <m/>
    <m/>
    <s v="NA"/>
    <s v="NA"/>
    <m/>
    <m/>
    <s v="NO"/>
  </r>
  <r>
    <s v="2024-0030"/>
    <x v="1"/>
    <x v="0"/>
    <x v="2"/>
    <s v="ENERO"/>
    <s v="EJECUTADO"/>
    <s v="NATURAL "/>
    <n v="12650000"/>
    <d v="2024-01-22T00:00:00"/>
    <d v="2024-03-31T00:00:00"/>
    <s v="SUBGERENCIA ADMINISTRATIVA Y FINANCIERA"/>
    <s v="SUBGERENTE ADMINISTRATIVA"/>
    <s v="NO"/>
  </r>
  <r>
    <s v="2024-0031"/>
    <x v="1"/>
    <x v="0"/>
    <x v="1"/>
    <s v="ENERO"/>
    <s v="EJECUTADO"/>
    <s v="JURÍDICA"/>
    <n v="31504000"/>
    <d v="2024-01-22T00:00:00"/>
    <d v="2024-01-22T00:00:00"/>
    <s v="SUBGERENCIA TÉCNICA"/>
    <s v="GERENTE PROYECTO 22-011"/>
    <s v="NO"/>
  </r>
  <r>
    <s v="2024-0032"/>
    <x v="1"/>
    <x v="0"/>
    <x v="5"/>
    <s v="ENERO"/>
    <s v="EJECUTADO"/>
    <s v="JURÍDICA"/>
    <n v="10000000"/>
    <d v="2024-01-22T00:00:00"/>
    <d v="2024-02-29T00:00:00"/>
    <s v="SUBGERENCIA TÉCNICA"/>
    <s v="GERENTE PROYECTO 22-011"/>
    <s v="NO"/>
  </r>
  <r>
    <s v="2024-0033"/>
    <x v="3"/>
    <x v="0"/>
    <x v="3"/>
    <s v="ENERO"/>
    <s v="EJECUTADO"/>
    <s v="NATURAL "/>
    <n v="6800000"/>
    <d v="2024-01-24T00:00:00"/>
    <d v="2024-03-31T00:00:00"/>
    <s v="SUBGERENCIA ADMINISTRATIVA Y FINANCIERA"/>
    <s v="PROFESIONAL DE PRESUPUESTO"/>
    <s v="NO"/>
  </r>
  <r>
    <s v="2024-0034"/>
    <x v="3"/>
    <x v="0"/>
    <x v="2"/>
    <s v="ENERO"/>
    <s v="EJECUTADO"/>
    <s v="NATURAL "/>
    <n v="45120000"/>
    <d v="2024-01-24T00:00:00"/>
    <d v="2024-06-30T00:00:00"/>
    <s v="SUBGERENCIA TÉCNICA"/>
    <s v="SUBGERENTE TECNICO"/>
    <s v="SI"/>
  </r>
  <r>
    <s v="2024-0035"/>
    <x v="1"/>
    <x v="0"/>
    <x v="1"/>
    <s v="ENERO"/>
    <s v="EJECUTADO"/>
    <s v="JURÍDICA"/>
    <n v="90000000"/>
    <d v="2024-01-26T00:00:00"/>
    <d v="2024-02-29T00:00:00"/>
    <s v="SUBGERENCIA TÉCNICA"/>
    <s v="GERENTE DEL PROYECTO 22-011"/>
    <s v="NO"/>
  </r>
  <r>
    <s v="2024-0036"/>
    <x v="3"/>
    <x v="0"/>
    <x v="3"/>
    <s v="FEBRERO"/>
    <s v="EJECUTADO"/>
    <s v="NATURAL "/>
    <n v="16100000"/>
    <d v="2024-02-01T00:00:00"/>
    <d v="2024-08-31T00:00:00"/>
    <s v="SUBGERENCIA TÉCNICA"/>
    <s v="SUBGERENTE TECNICO"/>
    <s v="NO"/>
  </r>
  <r>
    <s v="2024-0037"/>
    <x v="3"/>
    <x v="0"/>
    <x v="2"/>
    <s v="FEBRERO"/>
    <s v="EJECUTADO"/>
    <s v="NATURAL "/>
    <n v="107868133"/>
    <d v="2024-02-02T00:00:00"/>
    <d v="2024-12-31T00:00:00"/>
    <s v="SUBGERENCIA TÉCNICA"/>
    <s v="SUBGERENTE TECNICO"/>
    <s v="SI"/>
  </r>
  <r>
    <s v="2024-0038"/>
    <x v="3"/>
    <x v="0"/>
    <x v="2"/>
    <s v="FEBRERO"/>
    <s v="EJECUTADO"/>
    <s v="NATURAL "/>
    <n v="53700000"/>
    <d v="2024-02-02T00:00:00"/>
    <d v="2024-08-06T00:00:00"/>
    <s v="SUBGERENCIA TÉCNICA"/>
    <s v="SUBGERENTE TECNICO"/>
    <s v="NO"/>
  </r>
  <r>
    <s v="2024-0039"/>
    <x v="9"/>
    <x v="0"/>
    <x v="2"/>
    <s v="FEBRERO"/>
    <s v="EJECUTADO"/>
    <s v="NATURAL "/>
    <n v="13554443"/>
    <d v="2024-02-05T00:00:00"/>
    <d v="2024-03-22T00:00:00"/>
    <s v="SUBGERENCIA TÉCNICA"/>
    <s v="GERENTE DE PROYECTO"/>
    <s v="SI"/>
  </r>
  <r>
    <s v="2024-0040"/>
    <x v="3"/>
    <x v="0"/>
    <x v="2"/>
    <s v="FEBRERO"/>
    <s v="EJECUTADO"/>
    <s v="NATURAL "/>
    <n v="12000000"/>
    <d v="2024-02-05T00:00:00"/>
    <d v="2024-04-05T00:00:00"/>
    <s v="OFICINA ASESORA JURÍDICA"/>
    <s v="JEFE OFICINA ASESORA JURÍDICA"/>
    <s v="SI"/>
  </r>
  <r>
    <s v="2024-0041"/>
    <x v="1"/>
    <x v="0"/>
    <x v="2"/>
    <s v="FEBRERO"/>
    <s v="EJECUTADO"/>
    <s v="NATURAL "/>
    <n v="18666667"/>
    <d v="2024-02-05T00:00:00"/>
    <d v="2024-03-31T00:00:00"/>
    <s v="SUBGERENCIA TÉCNICA"/>
    <s v="SUBGERENTE TECNICO"/>
    <s v="SI"/>
  </r>
  <r>
    <s v="2024-0042"/>
    <x v="1"/>
    <x v="0"/>
    <x v="2"/>
    <s v="FEBRERO"/>
    <s v="EJECUTADO"/>
    <s v="NATURAL "/>
    <n v="18666666"/>
    <d v="2024-02-06T00:00:00"/>
    <d v="2024-03-31T00:00:00"/>
    <s v="SUBGERENCIA TÉCNICA"/>
    <s v="SUBGERENTE TECNICO"/>
    <s v="SI"/>
  </r>
  <r>
    <s v="2024-0043"/>
    <x v="3"/>
    <x v="0"/>
    <x v="2"/>
    <s v="FEBRERO"/>
    <s v="EJECUTADO"/>
    <s v="NATURAL "/>
    <n v="68000000"/>
    <d v="2024-02-06T00:00:00"/>
    <d v="2024-07-25T00:00:00"/>
    <s v="SUBGERENCIA TÉCNICA"/>
    <s v="SUBGERENTE TECNICO"/>
    <s v="SI"/>
  </r>
  <r>
    <s v="2024-0044"/>
    <x v="3"/>
    <x v="0"/>
    <x v="2"/>
    <s v="FEBRERO"/>
    <s v="EJECUTADO"/>
    <s v="NATURAL "/>
    <n v="91200000"/>
    <d v="2024-02-07T00:00:00"/>
    <d v="2024-08-06T00:00:00"/>
    <s v="SUBGERENCIA TÉCNICA"/>
    <s v="SUBGERENTE TECNICO"/>
    <s v="SI"/>
  </r>
  <r>
    <s v="2024-0045"/>
    <x v="10"/>
    <x v="0"/>
    <x v="2"/>
    <s v="FEBRERO"/>
    <s v="EJECUTADO"/>
    <s v="NATURAL "/>
    <n v="3850000"/>
    <d v="2024-02-09T00:00:00"/>
    <d v="2024-03-08T00:00:00"/>
    <s v="SUBGERENCIA TÉCNICA"/>
    <s v="SUBGERENTE TECNICO"/>
    <s v="NO"/>
  </r>
  <r>
    <s v="2024-0046"/>
    <x v="10"/>
    <x v="0"/>
    <x v="2"/>
    <s v="FEBRERO"/>
    <s v="EJECUTADO"/>
    <s v="NATURAL "/>
    <n v="3850000"/>
    <d v="2024-02-09T00:00:00"/>
    <d v="2024-03-08T00:00:00"/>
    <s v="SUBGERENCIA TÉCNICA"/>
    <s v="SUBGERENTE TECNICO"/>
    <s v="NO"/>
  </r>
  <r>
    <s v="2024-0047"/>
    <x v="10"/>
    <x v="0"/>
    <x v="2"/>
    <s v="FEBRERO"/>
    <s v="EJECUTADO"/>
    <s v="NATURAL "/>
    <n v="3850000"/>
    <d v="2024-02-09T00:00:00"/>
    <d v="2024-03-08T00:00:00"/>
    <s v="SUBGERENCIA TÉCNICA"/>
    <s v="SUBGERENTE TECNICO"/>
    <s v="NO"/>
  </r>
  <r>
    <s v="2024-0048"/>
    <x v="10"/>
    <x v="0"/>
    <x v="2"/>
    <s v="FEBRERO"/>
    <s v="EJECUTADO"/>
    <s v="NATURAL "/>
    <n v="3850000"/>
    <d v="2024-02-09T00:00:00"/>
    <d v="2024-03-08T00:00:00"/>
    <s v="SUBGERENCIA TÉCNICA"/>
    <s v="SUBGERENTE TECNICO"/>
    <s v="NO"/>
  </r>
  <r>
    <s v="2024-0049"/>
    <x v="10"/>
    <x v="0"/>
    <x v="2"/>
    <s v="FEBRERO"/>
    <s v="EJECUTADO"/>
    <s v="NATURAL "/>
    <n v="3850000"/>
    <d v="2024-02-09T00:00:00"/>
    <d v="2024-03-08T00:00:00"/>
    <s v="SUBGERENCIA TÉCNICA"/>
    <s v="SUBGERENTE TECNICO"/>
    <s v="NO"/>
  </r>
  <r>
    <s v="2024-0050"/>
    <x v="10"/>
    <x v="0"/>
    <x v="2"/>
    <s v="FEBRERO"/>
    <s v="EJECUTADO"/>
    <s v="NATURAL "/>
    <n v="3850000"/>
    <d v="2024-02-09T00:00:00"/>
    <d v="2024-03-08T00:00:00"/>
    <s v="SUBGERENCIA TÉCNICA"/>
    <s v="SUBGERENTE TECNICO"/>
    <s v="NO"/>
  </r>
  <r>
    <s v="2024-0051"/>
    <x v="10"/>
    <x v="0"/>
    <x v="3"/>
    <s v="FEBRERO"/>
    <s v="EJECUTADO"/>
    <s v="NATURAL "/>
    <n v="2350000"/>
    <d v="2024-02-09T00:00:00"/>
    <d v="2024-03-08T00:00:00"/>
    <s v="SUBGERENCIA TÉCNICA"/>
    <s v="SUBGERENTE TECNICO"/>
    <s v="NO"/>
  </r>
  <r>
    <s v="2024-0052"/>
    <x v="10"/>
    <x v="0"/>
    <x v="3"/>
    <s v="FEBRERO"/>
    <s v="EJECUTADO"/>
    <s v="NATURAL "/>
    <n v="2350000"/>
    <d v="2024-02-09T00:00:00"/>
    <d v="2024-03-08T00:00:00"/>
    <s v="SUBGERENCIA TÉCNICA"/>
    <s v="SUBGERENTE TECNICO"/>
    <s v="NO"/>
  </r>
  <r>
    <s v="2024-0053"/>
    <x v="10"/>
    <x v="0"/>
    <x v="3"/>
    <s v="FEBRERO"/>
    <s v="EJECUTADO"/>
    <s v="NATURAL "/>
    <n v="2350000"/>
    <d v="2024-02-09T00:00:00"/>
    <d v="2024-03-08T00:00:00"/>
    <s v="SUBGERENCIA TÉCNICA"/>
    <s v="SUBGERENTE TECNICO"/>
    <s v="NO"/>
  </r>
  <r>
    <s v="2024-0054"/>
    <x v="10"/>
    <x v="0"/>
    <x v="3"/>
    <s v="FEBRERO"/>
    <s v="EJECUTADO"/>
    <s v="NATURAL "/>
    <n v="2350000"/>
    <d v="2024-02-09T00:00:00"/>
    <d v="2024-03-08T00:00:00"/>
    <s v="SUBGERENCIA TÉCNICA"/>
    <s v="SUBGERENTE TECNICO"/>
    <s v="NO"/>
  </r>
  <r>
    <s v="2024-0055"/>
    <x v="10"/>
    <x v="0"/>
    <x v="3"/>
    <s v="FEBRERO"/>
    <s v="EJECUTADO"/>
    <s v="NATURAL "/>
    <n v="2350000"/>
    <d v="2024-02-09T00:00:00"/>
    <d v="2024-03-08T00:00:00"/>
    <s v="SUBGERENCIA TÉCNICA"/>
    <s v="SUBGERENTE TECNICO"/>
    <s v="NO"/>
  </r>
  <r>
    <s v="2024-0056"/>
    <x v="10"/>
    <x v="0"/>
    <x v="3"/>
    <s v="FEBRERO"/>
    <s v="EJECUTADO"/>
    <s v="NATURAL "/>
    <n v="2350000"/>
    <d v="2024-02-09T00:00:00"/>
    <d v="2024-03-08T00:00:00"/>
    <s v="SUBGERENCIA TÉCNICA"/>
    <s v="SUBGERENTE TECNICO"/>
    <s v="NO"/>
  </r>
  <r>
    <s v="2024-0057"/>
    <x v="10"/>
    <x v="0"/>
    <x v="3"/>
    <s v="FEBRERO"/>
    <s v="EJECUTADO"/>
    <s v="NATURAL "/>
    <n v="2350000"/>
    <d v="2024-02-09T00:00:00"/>
    <d v="2024-03-08T00:00:00"/>
    <s v="SUBGERENCIA TÉCNICA"/>
    <s v="SUBGERENTE TECNICO"/>
    <s v="NO"/>
  </r>
  <r>
    <s v="2024-0058"/>
    <x v="10"/>
    <x v="0"/>
    <x v="3"/>
    <s v="FEBRERO"/>
    <s v="EJECUTADO"/>
    <s v="NATURAL "/>
    <n v="2350000"/>
    <d v="2024-02-09T00:00:00"/>
    <d v="2024-03-08T00:00:00"/>
    <s v="SUBGERENCIA TÉCNICA"/>
    <s v="SUBGERENTE TECNICO"/>
    <s v="NO"/>
  </r>
  <r>
    <s v="2024-0059"/>
    <x v="10"/>
    <x v="0"/>
    <x v="3"/>
    <s v="FEBRERO"/>
    <s v="EJECUTADO"/>
    <s v="NATURAL "/>
    <n v="2350000"/>
    <d v="2024-02-09T00:00:00"/>
    <d v="2024-03-08T00:00:00"/>
    <s v="SUBGERENCIA TÉCNICA"/>
    <s v="SUBGERENTE TECNICO"/>
    <s v="NO"/>
  </r>
  <r>
    <s v="2024-0060"/>
    <x v="10"/>
    <x v="0"/>
    <x v="3"/>
    <s v="FEBRERO"/>
    <s v="EJECUTADO"/>
    <s v="NATURAL "/>
    <n v="2350000"/>
    <d v="2024-02-09T00:00:00"/>
    <d v="2024-03-08T00:00:00"/>
    <s v="SUBGERENCIA TÉCNICA"/>
    <s v="SUBGERENTE TECNICO"/>
    <s v="NO"/>
  </r>
  <r>
    <s v="2024-0061"/>
    <x v="10"/>
    <x v="0"/>
    <x v="3"/>
    <s v="FEBRERO"/>
    <s v="EJECUTADO"/>
    <s v="NATURAL "/>
    <n v="2350000"/>
    <d v="2024-02-09T00:00:00"/>
    <d v="2024-03-08T00:00:00"/>
    <s v="SUBGERENCIA TÉCNICA"/>
    <s v="SUBGERENTE TECNICO"/>
    <s v="NO"/>
  </r>
  <r>
    <s v="2024-0062"/>
    <x v="11"/>
    <x v="0"/>
    <x v="2"/>
    <s v="FEBRERO"/>
    <s v="EJECUTADO"/>
    <s v="NATURAL "/>
    <n v="11520000"/>
    <d v="2024-02-09T00:00:00"/>
    <d v="2024-03-27T00:00:00"/>
    <s v="SUBGERENCIA TÉCNICA"/>
    <s v="SUBGERENTE TECNICO"/>
    <s v="SI"/>
  </r>
  <r>
    <s v="2024-0063"/>
    <x v="12"/>
    <x v="0"/>
    <x v="0"/>
    <s v="FEBRERO"/>
    <s v="EJECUTADO"/>
    <s v="JURÍDICA"/>
    <n v="108668891"/>
    <d v="2024-02-13T00:00:00"/>
    <d v="2024-03-13T00:00:00"/>
    <s v="SUBGERENCIA TÉCNICA"/>
    <s v="SUBGERENTE TECNICO"/>
    <s v="SI"/>
  </r>
  <r>
    <s v="2024-0064"/>
    <x v="10"/>
    <x v="0"/>
    <x v="2"/>
    <s v="FEBRERO"/>
    <s v="EJECUTADO"/>
    <s v="NATURAL "/>
    <n v="3850000"/>
    <d v="2024-02-14T00:00:00"/>
    <d v="2024-03-13T00:00:00"/>
    <s v="SUBGERENCIA TÉCNICA"/>
    <s v="SUBGERENTE TECNICO"/>
    <m/>
  </r>
  <r>
    <s v="2024-0065"/>
    <x v="3"/>
    <x v="0"/>
    <x v="3"/>
    <s v="FEBRERO"/>
    <s v="EJECUTADO"/>
    <s v="NATURAL "/>
    <n v="23400000"/>
    <d v="2024-02-15T00:00:00"/>
    <d v="2024-08-15T00:00:00"/>
    <s v="SUBGERENCIA TÉCNICA"/>
    <s v="SUBGERENTE TECNICO"/>
    <s v="SI"/>
  </r>
  <r>
    <s v="2024-0066"/>
    <x v="3"/>
    <x v="0"/>
    <x v="2"/>
    <s v="FEBRERO"/>
    <s v="EJECUTADO"/>
    <s v="NATURAL "/>
    <n v="22500000"/>
    <d v="2024-02-15T00:00:00"/>
    <d v="2024-05-15T00:00:00"/>
    <s v="SUBGERENCIA TÉCNICA"/>
    <s v="SUBGERENTE TECNICO"/>
    <s v="SI"/>
  </r>
  <r>
    <s v="2024-0067"/>
    <x v="3"/>
    <x v="0"/>
    <x v="3"/>
    <s v="FEBRERO"/>
    <s v="EJECUTADO"/>
    <s v="NATURAL "/>
    <n v="6000000"/>
    <d v="2024-02-15T00:00:00"/>
    <d v="2024-04-14T00:00:00"/>
    <s v="SUBGERENCIA TÉCNICA"/>
    <s v="SUBGERENTE TECNICO"/>
    <s v="SI"/>
  </r>
  <r>
    <s v="2024-0068"/>
    <x v="3"/>
    <x v="0"/>
    <x v="2"/>
    <s v="FEBRERO"/>
    <s v="EJECUTADO"/>
    <s v="NATURAL "/>
    <n v="7150000"/>
    <d v="2024-02-16T00:00:00"/>
    <d v="2024-03-25T00:00:00"/>
    <s v="SUBGERENCIA TÉCNICA"/>
    <s v="IVÁN ARMANDO LEAL BAQUERO"/>
    <s v="SI"/>
  </r>
  <r>
    <s v="2024-0069"/>
    <x v="3"/>
    <x v="0"/>
    <x v="2"/>
    <s v="FEBRERO"/>
    <s v="EJECUTADO"/>
    <s v="NATURAL "/>
    <n v="29508000"/>
    <d v="2024-02-19T00:00:00"/>
    <d v="2024-08-18T00:00:00"/>
    <s v="SUBGERENCIA TÉCNICA"/>
    <s v="ALBERTO AUGUSTO RODRÍGUEZ ORTIZ"/>
    <s v="SI"/>
  </r>
  <r>
    <s v="2024-0070"/>
    <x v="3"/>
    <x v="0"/>
    <x v="2"/>
    <s v="FEBRERO"/>
    <s v="EJECUTADO"/>
    <s v="NATURAL "/>
    <n v="40000000"/>
    <d v="2024-02-20T00:00:00"/>
    <d v="2024-06-19T00:00:00"/>
    <s v="SUBGERENCIA TÉCNICA"/>
    <s v="IVÁN ARMANDO LEAL BAQUERO"/>
    <s v="SI"/>
  </r>
  <r>
    <s v="2024-0071"/>
    <x v="1"/>
    <x v="0"/>
    <x v="1"/>
    <s v="FEBRERO"/>
    <s v="EJECUTADO"/>
    <s v="JURÍDICA"/>
    <n v="5274810"/>
    <d v="2024-02-19T00:00:00"/>
    <d v="2024-02-20T00:00:00"/>
    <s v="SUBGERENCIA TÉCNICA"/>
    <s v="FABIAN AGUSTO RINCON CAMELO"/>
    <s v="NO"/>
  </r>
  <r>
    <s v="2024-0072"/>
    <x v="13"/>
    <x v="0"/>
    <x v="0"/>
    <s v="FEBRERO"/>
    <s v="EJECUTADO"/>
    <s v="JURÍDICA"/>
    <n v="21149188"/>
    <d v="2024-02-22T00:00:00"/>
    <d v="2024-03-20T00:00:00"/>
    <s v="SUBGERENCIA TÉCNICA"/>
    <s v="IVÁN ARMANDO LEAL BAQUERO"/>
    <s v="SI"/>
  </r>
  <r>
    <s v="2024-0073"/>
    <x v="8"/>
    <x v="0"/>
    <x v="3"/>
    <s v="FEBRERO"/>
    <s v="EJECUTADO"/>
    <s v="NATURAL "/>
    <n v="2594640"/>
    <d v="2024-02-26T00:00:00"/>
    <d v="2024-03-21T00:00:00"/>
    <s v="SUBGERENCIA TÉCNICA"/>
    <s v="ALBEIRO LUGO BOLAÑOS"/>
    <s v="SI"/>
  </r>
  <r>
    <s v="2024-0074"/>
    <x v="8"/>
    <x v="0"/>
    <x v="2"/>
    <s v="FEBRERO"/>
    <s v="EJECUTADO"/>
    <s v="NATURAL "/>
    <n v="4260000"/>
    <d v="2024-02-26T00:00:00"/>
    <d v="2024-03-21T00:00:00"/>
    <s v="SUBGERENCIA TÉCNICA"/>
    <s v="ALBEIRO LUGO BOLAÑOS"/>
    <s v="SI"/>
  </r>
  <r>
    <s v="2024-0075"/>
    <x v="8"/>
    <x v="0"/>
    <x v="2"/>
    <s v="FEBRERO"/>
    <s v="EJECUTADO"/>
    <s v="NATURAL "/>
    <n v="4440000"/>
    <d v="2024-02-26T00:00:00"/>
    <d v="2024-03-21T00:00:00"/>
    <s v="SUBGERENCIA TÉCNICA"/>
    <s v="ALBEIRO LUGO BOLAÑOS"/>
    <s v="SI"/>
  </r>
  <r>
    <s v="2024-0076"/>
    <x v="8"/>
    <x v="0"/>
    <x v="3"/>
    <s v="FEBRERO"/>
    <s v="EJECUTADO"/>
    <s v="NATURAL "/>
    <n v="2745000"/>
    <d v="2024-02-26T00:00:00"/>
    <d v="2024-03-21T00:00:00"/>
    <s v="SUBGERENCIA TÉCNICA"/>
    <s v="ALBEIRO LUGO BOLAÑOS"/>
    <s v="SI"/>
  </r>
  <r>
    <s v="2024-0077"/>
    <x v="8"/>
    <x v="0"/>
    <x v="3"/>
    <s v="FEBRERO"/>
    <s v="EJECUTADO"/>
    <s v="NATURAL "/>
    <n v="2745000"/>
    <d v="2024-02-26T00:00:00"/>
    <d v="2024-03-21T00:00:00"/>
    <s v="SUBGERENCIA TÉCNICA"/>
    <s v="ALBEIRO LUGO BOLAÑOS"/>
    <s v="SI"/>
  </r>
  <r>
    <s v="2024-0078"/>
    <x v="8"/>
    <x v="0"/>
    <x v="3"/>
    <s v="FEBRERO"/>
    <s v="EJECUTADO"/>
    <s v="NATURAL "/>
    <n v="2745000"/>
    <d v="2024-02-21T00:00:00"/>
    <d v="2024-03-22T00:00:00"/>
    <s v="SUBGERENCIA TÉCNICA"/>
    <s v="ALBEIRO LUGO BOLAÑOS"/>
    <s v="SI"/>
  </r>
  <r>
    <s v="2024-0079"/>
    <x v="1"/>
    <x v="0"/>
    <x v="1"/>
    <s v="FEBRERO"/>
    <s v="EJECUTADO"/>
    <s v="JURÍDICA"/>
    <n v="7875120"/>
    <d v="2024-02-21T00:00:00"/>
    <d v="2024-02-22T00:00:00"/>
    <s v="SUBGERENCIA TÉCNICA"/>
    <s v="KAREN DANITZA MEDINA MUÑOZ"/>
    <s v="NA"/>
  </r>
  <r>
    <s v="2024-0080"/>
    <x v="1"/>
    <x v="0"/>
    <x v="1"/>
    <s v="FEBRERO"/>
    <s v="EJECUTADO"/>
    <s v="JURÍDICA"/>
    <n v="11661561"/>
    <d v="2024-02-21T00:00:00"/>
    <d v="2024-02-22T00:00:00"/>
    <s v="SUBGERENCIA TÉCNICA"/>
    <s v="Jaime Humberto Páez Pinzón"/>
    <s v="NA"/>
  </r>
  <r>
    <s v="2024-0081"/>
    <x v="3"/>
    <x v="0"/>
    <x v="3"/>
    <s v="FEBRERO"/>
    <s v="EJECUTADO"/>
    <s v="NATURAL "/>
    <n v="7800000"/>
    <d v="2024-02-22T00:00:00"/>
    <d v="2024-03-23T00:00:00"/>
    <s v="OFICINA ASESORA JURÍDICA"/>
    <s v="KAREN LIZETH CUCHIGAY ESLAVA"/>
    <s v="SI"/>
  </r>
  <r>
    <s v="2024-0082"/>
    <x v="3"/>
    <x v="0"/>
    <x v="2"/>
    <s v="FEBRERO"/>
    <s v="EJECUTADO"/>
    <s v="NATURAL "/>
    <n v="24000000"/>
    <d v="2024-02-22T00:00:00"/>
    <d v="2024-08-21T00:00:00"/>
    <s v="OFICINA DE CONTROL INTERNO"/>
    <s v="YENNY DIANITH BARRIOS GOMEZ"/>
    <s v="SI"/>
  </r>
  <r>
    <s v="2024-0083"/>
    <x v="11"/>
    <x v="0"/>
    <x v="2"/>
    <s v="FEBRERO"/>
    <s v="EJECUTADO"/>
    <s v="NATURAL "/>
    <n v="5366667"/>
    <d v="2024-02-22T00:00:00"/>
    <d v="2024-03-27T00:00:00"/>
    <s v="SUBGERENCIA TÉCNICA"/>
    <s v="ALBA ROCIO CASTRO ESCORCIA"/>
    <s v="SI"/>
  </r>
  <r>
    <s v="2024-0084"/>
    <x v="3"/>
    <x v="0"/>
    <x v="2"/>
    <s v="FEBRERO"/>
    <s v="EJECUTADO"/>
    <s v="NATURAL "/>
    <n v="30000000"/>
    <d v="2024-02-22T00:00:00"/>
    <d v="2024-05-22T00:00:00"/>
    <s v="OFICINA ASESORA JURÍDICA"/>
    <s v="KAREN LIZETH CUCHIGAY ESLAVA"/>
    <s v="SI"/>
  </r>
  <r>
    <s v="2024-0085"/>
    <x v="3"/>
    <x v="0"/>
    <x v="2"/>
    <s v="FEBRERO"/>
    <s v="EN EJECUCIÓN"/>
    <s v="NATURAL "/>
    <n v="30000000"/>
    <d v="2024-02-22T00:00:00"/>
    <d v="2024-05-21T00:00:00"/>
    <s v="OFICINA ASESORA JURÍDICA"/>
    <s v="KAREN LIZETH CUCHIGAY ESLAVA"/>
    <s v="SI"/>
  </r>
  <r>
    <s v="2024-0086"/>
    <x v="14"/>
    <x v="0"/>
    <x v="6"/>
    <s v="FEBRERO"/>
    <s v="EJECUTADO"/>
    <s v="JURÍDICA"/>
    <n v="51811500"/>
    <d v="2024-02-22T00:00:00"/>
    <d v="2024-05-22T00:00:00"/>
    <s v="SUBGERENCIA TÉCNICA"/>
    <s v="IVÁN ARMANDO LEAL BAQUERO"/>
    <s v="SI"/>
  </r>
  <r>
    <s v="2024-0087"/>
    <x v="12"/>
    <x v="0"/>
    <x v="6"/>
    <s v="FEBRERO"/>
    <s v="EJECUTADO"/>
    <s v="JURÍDICA"/>
    <n v="20902778"/>
    <d v="2024-02-28T00:00:00"/>
    <d v="2024-03-03T00:00:00"/>
    <s v="SUBGERENCIA TÉCNICA"/>
    <s v="SHIRLEY ANDREA ZAMORA MORA"/>
    <s v="SI"/>
  </r>
  <r>
    <s v="2024-0088"/>
    <x v="10"/>
    <x v="0"/>
    <x v="3"/>
    <s v="FEBRERO"/>
    <s v="EJECUTADO"/>
    <s v="NATURAL "/>
    <n v="2350000"/>
    <d v="2024-02-27T00:00:00"/>
    <d v="2024-03-18T00:00:00"/>
    <s v=" "/>
    <s v=" "/>
    <s v=" "/>
  </r>
  <r>
    <s v="2024-0089"/>
    <x v="15"/>
    <x v="0"/>
    <x v="0"/>
    <s v="FEBRERO"/>
    <s v="EJECUTADO"/>
    <s v="JURÍDICA"/>
    <n v="185061000"/>
    <d v="2024-02-27T00:00:00"/>
    <d v="2024-03-04T00:00:00"/>
    <s v="SUBGERENCIA TÉCNICA"/>
    <s v="PABLO ANDRES VARGAS NIÑO"/>
    <s v="SI"/>
  </r>
  <r>
    <s v="2024-0090"/>
    <x v="3"/>
    <x v="0"/>
    <x v="2"/>
    <s v="FEBRERO"/>
    <s v="EJECUTADO"/>
    <s v="NATURAL "/>
    <n v="36282067"/>
    <d v="2024-02-29T00:00:00"/>
    <d v="2024-08-15T00:00:00"/>
    <s v="SUBGERENCIA TÉCNICA"/>
    <s v="IVÁN ARMANDO LEAL BAQUERO"/>
    <s v="SI"/>
  </r>
  <r>
    <s v="2024-0091"/>
    <x v="12"/>
    <x v="0"/>
    <x v="2"/>
    <s v="FEBRERO"/>
    <s v="EJECUTADO"/>
    <s v="NATURAL "/>
    <n v="39950000"/>
    <s v="01 de marzo de 2024"/>
    <s v="30 de junio de 2024"/>
    <s v="SUBGERENCIA TÉCNICA"/>
    <s v="IVÁN ARMANDO LEAL BAQUERO"/>
    <s v="SI"/>
  </r>
  <r>
    <s v="2024-0092"/>
    <x v="3"/>
    <x v="0"/>
    <x v="3"/>
    <s v="MARZO"/>
    <s v="EJECUTADO"/>
    <s v="NATURAL "/>
    <n v="10500000"/>
    <d v="2024-03-06T00:00:00"/>
    <d v="2024-03-27T00:00:00"/>
    <s v="OFICINA ASESORA JURÍDICA"/>
    <s v="KAREN LIZETH CUCHIGAY ESLAVA"/>
    <s v="SI"/>
  </r>
  <r>
    <s v="2024-0093"/>
    <x v="3"/>
    <x v="0"/>
    <x v="3"/>
    <s v="MARZO"/>
    <s v="EJECUTADO"/>
    <s v="NATURAL "/>
    <n v="17046000"/>
    <d v="2024-03-01T00:00:00"/>
    <d v="2024-06-30T00:00:00"/>
    <s v="SUBGERENCIA ADMINISTRATIVA Y FINANCIERA"/>
    <s v="MIRIAM HANNA RODRIGUEZ REY"/>
    <s v="SI"/>
  </r>
  <r>
    <s v="2024-0094"/>
    <x v="3"/>
    <x v="0"/>
    <x v="2"/>
    <s v="MARZO"/>
    <s v="EJECUTADO"/>
    <s v="NATURAL "/>
    <n v="32583333"/>
    <d v="2024-03-01T00:00:00"/>
    <d v="2024-05-31T00:00:00"/>
    <s v="SUBGERENCIA TÉCNICA"/>
    <s v="IVÁN ARMANDO LEAL BAQUERO"/>
    <s v="SI"/>
  </r>
  <r>
    <s v="2024-0095"/>
    <x v="4"/>
    <x v="0"/>
    <x v="7"/>
    <s v="MARZO"/>
    <s v="EJECUTADO"/>
    <s v="JURÍDICA"/>
    <n v="75337149"/>
    <d v="2024-03-18T00:00:00"/>
    <d v="2024-09-17T00:00:00"/>
    <s v="SUBGERENCIA TÉCNICA"/>
    <s v="BRAYAN EDUARDO ROJAS OCAMPO"/>
    <s v="SI"/>
  </r>
  <r>
    <s v="2024-0096"/>
    <x v="3"/>
    <x v="0"/>
    <x v="2"/>
    <s v="MARZO"/>
    <s v="EJECUTADO"/>
    <s v="NATURAL "/>
    <n v="65570000"/>
    <d v="2024-03-04T00:00:00"/>
    <d v="2024-06-25T00:00:00"/>
    <s v="SUBGERENCIA TÉCNICA"/>
    <s v="IVÁN ARMANDO LEAL BAQUERO"/>
    <s v="SI"/>
  </r>
  <r>
    <s v="2024-0097"/>
    <x v="3"/>
    <x v="0"/>
    <x v="2"/>
    <s v="MARZO"/>
    <s v="EJECUTADO"/>
    <s v="NATURAL "/>
    <n v="76500000"/>
    <d v="2024-03-07T00:00:00"/>
    <d v="2024-05-06T00:00:00"/>
    <s v="SUBGERENCIA TÉCNICA"/>
    <s v="IVÁN ARMANDO LEAL BAQUERO"/>
    <s v="SI"/>
  </r>
  <r>
    <s v="2024-0098"/>
    <x v="9"/>
    <x v="0"/>
    <x v="2"/>
    <s v="MARZO"/>
    <s v="EJECUTADO"/>
    <s v="NATURAL "/>
    <n v="19140000"/>
    <d v="2024-03-04T00:00:00"/>
    <d v="2025-01-03T00:00:00"/>
    <s v="SUBGERENCIA TÉCNICA"/>
    <s v="GEOVANNY REYES MUR"/>
    <s v="SI"/>
  </r>
  <r>
    <s v="2024-0099"/>
    <x v="3"/>
    <x v="0"/>
    <x v="2"/>
    <s v="MARZO"/>
    <s v="EN EJECUCIÓN"/>
    <s v="NATURAL "/>
    <n v="1700000"/>
    <d v="2024-03-04T00:00:00"/>
    <d v="2025-01-03T00:00:00"/>
    <s v="SUBGERENCIA TÉCNICA"/>
    <s v="SHIRLEY ANDREA ZAMORA MORA"/>
    <s v="NO APLICA"/>
  </r>
  <r>
    <s v="2024-0100"/>
    <x v="9"/>
    <x v="0"/>
    <x v="2"/>
    <s v="MARZO"/>
    <s v="EJECUTADO"/>
    <s v="NATURAL "/>
    <n v="1700000"/>
    <d v="2024-03-01T00:00:00"/>
    <d v="2024-06-21T00:00:00"/>
    <s v="SUBGERENCIA TÉCNICA"/>
    <s v="SHIRLEY ANDREA ZAMORA MORA"/>
    <s v="NO APLICA"/>
  </r>
  <r>
    <s v="2024-0101"/>
    <x v="12"/>
    <x v="0"/>
    <x v="3"/>
    <s v="MARZO"/>
    <s v="EJECUTADO"/>
    <s v="NATURAL "/>
    <n v="1700000"/>
    <d v="2024-03-01T00:00:00"/>
    <d v="2024-03-08T00:00:00"/>
    <s v="SUBGERENCIA TÉCNICA"/>
    <s v="SHIRLEY ANDREA ZAMORA MORA"/>
    <s v="NO APLICA"/>
  </r>
  <r>
    <s v="2024-0102"/>
    <x v="12"/>
    <x v="0"/>
    <x v="3"/>
    <s v="MARZO"/>
    <s v="EJECUTADO"/>
    <s v="NATURAL "/>
    <n v="1700000"/>
    <d v="2024-03-01T00:00:00"/>
    <d v="2024-03-08T00:00:00"/>
    <s v="SUBGERENCIA TÉCNICA"/>
    <s v="SHIRLEY ANDREA ZAMORA MORA"/>
    <s v="NO APLICA"/>
  </r>
  <r>
    <s v="2024-0103"/>
    <x v="12"/>
    <x v="0"/>
    <x v="3"/>
    <s v="MARZO"/>
    <s v="EJECUTADO"/>
    <s v="NATURAL "/>
    <n v="1700000"/>
    <d v="2024-03-01T00:00:00"/>
    <d v="2024-03-08T00:00:00"/>
    <s v="SUBGERENCIA TÉCNICA"/>
    <s v="SHIRLEY ANDREA ZAMORA MORA"/>
    <s v="NO APLICA"/>
  </r>
  <r>
    <s v="2024-0104"/>
    <x v="12"/>
    <x v="0"/>
    <x v="3"/>
    <s v="MARZO"/>
    <s v="EJECUTADO"/>
    <s v="NATURAL "/>
    <n v="1700000"/>
    <d v="2024-03-01T00:00:00"/>
    <d v="2024-03-08T00:00:00"/>
    <s v="SUBGERENCIA TÉCNICA"/>
    <s v="SHIRLEY ANDREA ZAMORA MORA"/>
    <s v="NO APLICA"/>
  </r>
  <r>
    <s v="2024-0105"/>
    <x v="3"/>
    <x v="0"/>
    <x v="2"/>
    <s v="MARZO"/>
    <s v="EJECUTADO"/>
    <s v="NATURAL "/>
    <n v="6500000"/>
    <d v="2024-03-01T00:00:00"/>
    <d v="2024-03-08T00:00:00"/>
    <s v="SUBGERENCIA TÉCNICA"/>
    <s v="IVÁN ARMANDO LEAL BAQUERO"/>
    <s v="SI"/>
  </r>
  <r>
    <s v="2024-0106"/>
    <x v="3"/>
    <x v="0"/>
    <x v="2"/>
    <s v="MARZO"/>
    <s v="EJECUTADO"/>
    <s v="NATURAL "/>
    <n v="48000000"/>
    <d v="2024-03-01T00:00:00"/>
    <d v="2024-03-08T00:00:00"/>
    <s v="OFICINA ASESORA JURÍDICA"/>
    <s v="KAREN LIZETH CUCHIGAY ESLAVA"/>
    <s v="SI"/>
  </r>
  <r>
    <s v="2024-0107"/>
    <x v="12"/>
    <x v="0"/>
    <x v="2"/>
    <s v="MARZO"/>
    <s v="EJECUTADO"/>
    <s v="NATURAL "/>
    <n v="22000000"/>
    <d v="2024-03-06T00:00:00"/>
    <d v="2024-04-06T00:00:00"/>
    <s v="SUBGERENCIA TÉCNICA"/>
    <s v="SHIRLEY ANDREA ZAMORA MORA"/>
    <s v="SI"/>
  </r>
  <r>
    <s v="2024-0108"/>
    <x v="3"/>
    <x v="0"/>
    <x v="2"/>
    <s v="MARZO"/>
    <s v="EJECUTADO"/>
    <s v="NATURAL "/>
    <n v="9000000"/>
    <d v="2024-03-08T00:00:00"/>
    <d v="2024-09-08T00:00:00"/>
    <s v="SUBGERENCIA TÉCNICA"/>
    <s v="IVÁN ARMANDO LEAL BAQUERO"/>
    <s v="SI"/>
  </r>
  <r>
    <s v="2024-0109"/>
    <x v="12"/>
    <x v="0"/>
    <x v="2"/>
    <s v="MARZO"/>
    <s v="EJECUTADO"/>
    <s v="NATURAL "/>
    <n v="36800000"/>
    <d v="2024-03-08T00:00:00"/>
    <d v="2024-07-07T00:00:00"/>
    <s v="SUBGERENCIA TÉCNICA"/>
    <s v="SHIRLEY ANDREA ZAMORA MORA"/>
    <s v="SI"/>
  </r>
  <r>
    <s v="2024-0110"/>
    <x v="12"/>
    <x v="0"/>
    <x v="3"/>
    <s v="MARZO"/>
    <s v="EJECUTADO"/>
    <s v="NATURAL "/>
    <n v="22054921"/>
    <d v="2024-03-08T00:00:00"/>
    <d v="2024-04-23T00:00:00"/>
    <s v="SUBGERENCIA TÉCNICA"/>
    <s v="SHIRLEY ANDREA ZAMORA MORA"/>
    <s v="SI"/>
  </r>
  <r>
    <s v="2024-0111"/>
    <x v="12"/>
    <x v="0"/>
    <x v="2"/>
    <s v="MARZO"/>
    <s v="EJECUTADO"/>
    <s v="NATURAL "/>
    <n v="28200000"/>
    <d v="2024-03-08T00:00:00"/>
    <d v="2024-07-08T00:00:00"/>
    <s v="SUBGERENCIA TÉCNICA"/>
    <s v="SHIRLEY ANDREA ZAMORA MORA"/>
    <s v="SI"/>
  </r>
  <r>
    <s v="2024-0112"/>
    <x v="5"/>
    <x v="0"/>
    <x v="2"/>
    <s v="MARZO"/>
    <s v="EJECUTADO"/>
    <s v="NATURAL "/>
    <n v="15000000"/>
    <d v="2024-03-08T00:00:00"/>
    <d v="2024-07-07T00:00:00"/>
    <s v="SUBGERENCIA TÉCNICA"/>
    <s v="IVÁN ARMANDO LEAL BAQUERO"/>
    <s v="SI"/>
  </r>
  <r>
    <s v="2024-0113"/>
    <x v="12"/>
    <x v="0"/>
    <x v="6"/>
    <s v="MARZO"/>
    <s v="EJECUTADO"/>
    <s v="NATURAL "/>
    <n v="10800000"/>
    <d v="2024-03-08T00:00:00"/>
    <d v="2024-07-08T00:00:00"/>
    <s v="SUBGERENCIA TÉCNICA"/>
    <s v="SHIRLEY ANDREA ZAMORA MORA"/>
    <s v="SI"/>
  </r>
  <r>
    <s v="2024-0114"/>
    <x v="12"/>
    <x v="0"/>
    <x v="6"/>
    <s v="MARZO"/>
    <s v="EJECUTADO"/>
    <s v="NATURAL "/>
    <n v="10800000"/>
    <d v="2024-03-08T00:00:00"/>
    <d v="2024-05-25T00:00:00"/>
    <s v="SUBGERENCIA TÉCNICA"/>
    <s v="SHIRLEY ANDREA ZAMORA MORA"/>
    <s v="SI"/>
  </r>
  <r>
    <s v="2024-0115"/>
    <x v="3"/>
    <x v="0"/>
    <x v="2"/>
    <s v="MARZO"/>
    <s v="EJECUTADO"/>
    <s v="NATURAL "/>
    <n v="74931266"/>
    <d v="2024-03-08T00:00:00"/>
    <d v="2024-07-08T00:00:00"/>
    <s v="SUBGERENCIA TÉCNICA"/>
    <s v="IVÁN ARMANDO LEAL BAQUERO"/>
    <s v="SI"/>
  </r>
  <r>
    <s v="2024-0116"/>
    <x v="3"/>
    <x v="0"/>
    <x v="2"/>
    <s v="MARZO"/>
    <s v="EJECUTADO"/>
    <s v="NATURAL "/>
    <n v="20000000"/>
    <d v="2024-03-08T00:00:00"/>
    <d v="2024-07-07T00:00:00"/>
    <s v="SUBGERENCIA TÉCNICA"/>
    <s v="JIMENA ASTRID OSPINA CANO"/>
    <s v="SI"/>
  </r>
  <r>
    <s v="2024-0117"/>
    <x v="3"/>
    <x v="0"/>
    <x v="2"/>
    <s v="MARZO"/>
    <s v="EJECUTADO"/>
    <s v="NATURAL "/>
    <n v="20000000"/>
    <d v="2024-03-13T00:00:00"/>
    <d v="2024-11-13T00:00:00"/>
    <s v="SUBGERENCIA TÉCNICA"/>
    <s v="JIMENA ASTRID OSPINA CANO"/>
    <s v="SI"/>
  </r>
  <r>
    <s v="2024-0118"/>
    <x v="3"/>
    <x v="0"/>
    <x v="2"/>
    <s v="MARZO"/>
    <s v="EJECUTADO"/>
    <s v="NATURAL "/>
    <n v="36000000"/>
    <d v="2024-03-11T00:00:00"/>
    <d v="2024-06-28T00:00:00"/>
    <s v="SUBGERENCIA TECNICA"/>
    <s v="SUBGERENTE TECNICO"/>
    <s v="SI"/>
  </r>
  <r>
    <s v="2024-0119"/>
    <x v="9"/>
    <x v="0"/>
    <x v="2"/>
    <s v="MARZO"/>
    <s v="EJECUTADO"/>
    <s v="NATURAL "/>
    <n v="19182485"/>
    <d v="2024-03-13T00:00:00"/>
    <d v="2024-07-08T00:00:00"/>
    <s v="SUBGERENCIA TÉCNICA"/>
    <s v="GEOVANNY REYEZ MUR"/>
    <s v="SI"/>
  </r>
  <r>
    <s v="2024-0120"/>
    <x v="9"/>
    <x v="0"/>
    <x v="2"/>
    <s v="MARZO"/>
    <s v="EJECUTADO"/>
    <s v="NATURAL "/>
    <n v="19182485"/>
    <d v="2024-03-12T00:00:00"/>
    <d v="2024-07-11T00:00:00"/>
    <s v="SUBGERENCIA TÉCNICA"/>
    <s v="GEOVANNY REYEZ MUR"/>
    <s v="SI"/>
  </r>
  <r>
    <s v="2024-0121"/>
    <x v="9"/>
    <x v="0"/>
    <x v="2"/>
    <s v="MARZO"/>
    <s v="EJECUTADO"/>
    <s v="NATURAL "/>
    <n v="19182485"/>
    <d v="2024-03-15T00:00:00"/>
    <d v="2024-06-29T00:00:00"/>
    <s v="SUBGERENCIA TÉCNICA"/>
    <s v="GEOVANNY REYEZ MUR"/>
    <s v="SI"/>
  </r>
  <r>
    <s v="2024-0122"/>
    <x v="9"/>
    <x v="0"/>
    <x v="2"/>
    <s v="MARZO"/>
    <s v="EJECUTADO"/>
    <s v="NATURAL "/>
    <n v="19182485"/>
    <d v="2024-03-15T00:00:00"/>
    <d v="2024-06-29T00:00:00"/>
    <s v="SUBGERENCIA TÉCNICA"/>
    <s v="GEOVANNY REYEZ MUR"/>
    <s v="SI"/>
  </r>
  <r>
    <s v="2024-0123"/>
    <x v="3"/>
    <x v="0"/>
    <x v="2"/>
    <s v="MARZO"/>
    <s v="EJECUTADO"/>
    <s v="JURÍDICA"/>
    <n v="119000000"/>
    <d v="2024-03-15T00:00:00"/>
    <d v="2024-06-29T00:00:00"/>
    <s v="OFICINA ASESORA JURÍDICA"/>
    <s v="KAREN LIZETH CUCHIGAY ESLAVA"/>
    <s v="SI"/>
  </r>
  <r>
    <s v="2024-0124"/>
    <x v="9"/>
    <x v="0"/>
    <x v="2"/>
    <s v="MARZO"/>
    <s v="EJECUTADO"/>
    <s v="NATURAL "/>
    <n v="19182485"/>
    <d v="2024-03-15T00:00:00"/>
    <d v="2024-06-29T00:00:00"/>
    <s v="SUBGERENCIA TÉCNICA"/>
    <s v="GEOVANNY REYEZ MUR"/>
    <s v="SI"/>
  </r>
  <r>
    <s v="2024-0125"/>
    <x v="9"/>
    <x v="0"/>
    <x v="2"/>
    <s v="MARZO"/>
    <s v="EJECUTADO"/>
    <s v="NATURAL "/>
    <n v="19182485"/>
    <d v="2024-03-13T00:00:00"/>
    <d v="2024-07-12T00:00:00"/>
    <s v="SUBGERENCIA TÉCNICA"/>
    <s v="GEOVANNY REYEZ MUR"/>
    <s v="SI"/>
  </r>
  <r>
    <s v="2024-0126"/>
    <x v="9"/>
    <x v="0"/>
    <x v="2"/>
    <s v="MARZO"/>
    <s v="EJECUTADO"/>
    <s v="NATURAL "/>
    <n v="19182485"/>
    <d v="2024-03-15T00:00:00"/>
    <d v="2024-06-29T00:00:00"/>
    <s v="SUBGERENCIA TÉCNICA"/>
    <s v="GEOVANNY REYEZ MUR"/>
    <s v="SI"/>
  </r>
  <r>
    <s v="2024-0127"/>
    <x v="9"/>
    <x v="0"/>
    <x v="2"/>
    <s v="MARZO"/>
    <s v="EJECUTADO"/>
    <s v="NATURAL "/>
    <n v="19182485"/>
    <d v="2024-03-15T00:00:00"/>
    <d v="2024-06-29T00:00:00"/>
    <s v="SUBGERENCIA TÉCNICA"/>
    <s v="GEOVANNY REYEZ MUR"/>
    <s v="SI"/>
  </r>
  <r>
    <s v="2024-0128"/>
    <x v="9"/>
    <x v="0"/>
    <x v="2"/>
    <s v="MARZO"/>
    <s v="EJECUTADO"/>
    <s v="NATURAL "/>
    <n v="19182485"/>
    <d v="2024-03-15T00:00:00"/>
    <d v="2024-06-29T00:00:00"/>
    <s v="SUBGERENCIA TÉCNICA"/>
    <s v="GEOVANNY REYEZ MUR"/>
    <s v="SI"/>
  </r>
  <r>
    <s v="2024-0129"/>
    <x v="3"/>
    <x v="0"/>
    <x v="2"/>
    <s v="MARZO"/>
    <s v="EJECUTADO"/>
    <s v="NATURAL "/>
    <n v="30000000"/>
    <d v="2024-03-15T00:00:00"/>
    <d v="2024-06-29T00:00:00"/>
    <s v="OFICINA ASESORA JURÍDICA"/>
    <s v="KAREN LIZETH CUCHIGAY ESLAVA"/>
    <s v="SI"/>
  </r>
  <r>
    <s v="2024-0130"/>
    <x v="4"/>
    <x v="0"/>
    <x v="2"/>
    <s v="MARZO"/>
    <s v="EJECUTADO"/>
    <s v="NATURAL "/>
    <n v="14666666"/>
    <d v="2024-03-15T00:00:00"/>
    <d v="2024-06-29T00:00:00"/>
    <s v="SUBGERENCIA TÉCNICA"/>
    <s v="MARIO FERNANDO RODRIGUEZ MORENO"/>
    <s v="SI"/>
  </r>
  <r>
    <s v="2024-0131"/>
    <x v="3"/>
    <x v="0"/>
    <x v="2"/>
    <s v="MARZO"/>
    <s v="EJECUTADO"/>
    <s v="NATURAL "/>
    <n v="19960900"/>
    <d v="2024-03-12T00:00:00"/>
    <d v="2024-03-21T00:00:00"/>
    <s v="SUBGERENCIA TÉCNICA"/>
    <s v="JIMENA ASTRID OSPINA CANO"/>
    <s v="SI"/>
  </r>
  <r>
    <s v="2024-0132"/>
    <x v="9"/>
    <x v="0"/>
    <x v="2"/>
    <s v="MARZO"/>
    <s v="EJECUTADO"/>
    <s v="NATURAL "/>
    <n v="19182485"/>
    <d v="2024-03-13T00:00:00"/>
    <d v="2024-06-10T00:00:00"/>
    <s v="SUBGERENCIA TÉCNICA"/>
    <s v="GEOVANNY REYEZ MUR"/>
    <s v="SI"/>
  </r>
  <r>
    <s v="2024-0133"/>
    <x v="9"/>
    <x v="0"/>
    <x v="2"/>
    <s v="MARZO"/>
    <s v="EJECUTADO"/>
    <s v="NATURAL "/>
    <n v="6000000"/>
    <d v="2024-03-13T00:00:00"/>
    <d v="2024-07-30T00:00:00"/>
    <s v="SUBGERENCIA TÉCNICA"/>
    <s v="SHIRLEY ANDREA ZAMORA MORA"/>
    <s v="SI"/>
  </r>
  <r>
    <s v="2024-0134 "/>
    <x v="16"/>
    <x v="0"/>
    <x v="2"/>
    <s v="MARZO"/>
    <s v="EJECUTADO"/>
    <s v="JURÍDICA"/>
    <n v="778979749"/>
    <d v="2024-03-15T00:00:00"/>
    <d v="2024-06-29T00:00:00"/>
    <s v="SUBGERENCIA TÉCNICA"/>
    <s v="JUAN DAVID PATIÑO PAEZ"/>
    <s v="SI"/>
  </r>
  <r>
    <s v="2024-0135"/>
    <x v="3"/>
    <x v="0"/>
    <x v="2"/>
    <s v="MARZO"/>
    <s v="EJECUTADO"/>
    <s v="NATURAL "/>
    <n v="20000000"/>
    <d v="2024-03-14T00:00:00"/>
    <d v="2024-04-13T00:00:00"/>
    <s v="SUBGERENCIA TÉCNICA"/>
    <s v="IVÁN ARMANDO LEAL BAQUERO"/>
    <s v="SI"/>
  </r>
  <r>
    <s v="2024-0136"/>
    <x v="5"/>
    <x v="0"/>
    <x v="2"/>
    <s v="MARZO"/>
    <s v="EJECUTADO"/>
    <s v="NATURAL "/>
    <n v="13500000"/>
    <d v="2024-03-18T00:00:00"/>
    <d v="2024-04-18T00:00:00"/>
    <s v="SUBGERENCIA TÉCNICA"/>
    <s v="JIMENA ASTRID OSPINA CANO"/>
    <s v="SI"/>
  </r>
  <r>
    <s v="2024-0137"/>
    <x v="3"/>
    <x v="0"/>
    <x v="2"/>
    <s v="MARZO"/>
    <s v="EJECUTADO"/>
    <s v="NATURAL "/>
    <n v="35000000"/>
    <d v="2024-03-19T00:00:00"/>
    <d v="2024-10-18T00:00:00"/>
    <s v="SUBGERENCIA TÉCNICA"/>
    <s v="SUBGERENTE TECNICO"/>
    <s v="SI"/>
  </r>
  <r>
    <s v="2024-0138"/>
    <x v="12"/>
    <x v="0"/>
    <x v="6"/>
    <s v="MARZO"/>
    <s v="EJECUTADO"/>
    <s v="NATURAL "/>
    <n v="3000000"/>
    <d v="2024-03-19T00:00:00"/>
    <d v="2024-06-02T00:00:00"/>
    <s v="SUBGERENCIA TÉCNICA"/>
    <s v="SHIRLEY ANDREA ZAMORA MORA"/>
    <s v="SI"/>
  </r>
  <r>
    <s v="2024-0139"/>
    <x v="3"/>
    <x v="0"/>
    <x v="2"/>
    <s v="MARZO"/>
    <s v="EJECUTADO"/>
    <s v="NATURAL "/>
    <n v="3850000"/>
    <d v="2024-03-20T00:00:00"/>
    <d v="2024-04-19T00:00:00"/>
    <s v="OFICINA ASESORA JURÍDICA"/>
    <s v="JEFE OFICINA ASESORA JURIDICA"/>
    <s v="SI"/>
  </r>
  <r>
    <s v="2024-0140"/>
    <x v="12"/>
    <x v="0"/>
    <x v="6"/>
    <s v="MARZO"/>
    <s v="EJECUTADO"/>
    <s v="JURÍDICA"/>
    <n v="10000000"/>
    <d v="2024-04-01T00:00:00"/>
    <d v="2024-04-20T00:00:00"/>
    <s v="SUBGERENCIA TÉCNICA"/>
    <s v="SHIRLEY ANDREA ZAMORA MORA"/>
    <s v="SI"/>
  </r>
  <r>
    <s v="2024-0141"/>
    <x v="3"/>
    <x v="0"/>
    <x v="2"/>
    <s v="MARZO"/>
    <s v="EJECUTADO"/>
    <s v="NATURAL "/>
    <n v="42600000"/>
    <d v="2024-03-22T00:00:00"/>
    <d v="2024-09-21T00:00:00"/>
    <s v="SUBGERENCIA TÉCNICA"/>
    <s v="SUBGERENTE TECNICO"/>
    <s v="SI"/>
  </r>
  <r>
    <s v="2024-0142"/>
    <x v="17"/>
    <x v="0"/>
    <x v="2"/>
    <s v="MARZO"/>
    <s v="EJECUTADO"/>
    <s v="NATURAL "/>
    <n v="39000000"/>
    <d v="2024-03-22T00:00:00"/>
    <d v="2024-08-21T00:00:00"/>
    <s v="SUBGERENCIA TÉCNICA"/>
    <s v="SUBGERENTE TECNICO"/>
    <s v="SI"/>
  </r>
  <r>
    <s v="2024-0143"/>
    <x v="3"/>
    <x v="1"/>
    <x v="5"/>
    <s v="MARZO"/>
    <s v="EJECUTADO"/>
    <s v="JURÍDICA"/>
    <n v="80121380.25"/>
    <d v="2024-04-02T00:00:00"/>
    <d v="2024-05-01T00:00:00"/>
    <s v="SUBGERENCIA ADMINISTRATIVA"/>
    <s v="SUBGERENCIA ADMINISTRATIVA "/>
    <s v="SI"/>
  </r>
  <r>
    <s v="2024-0144"/>
    <x v="3"/>
    <x v="0"/>
    <x v="2"/>
    <s v="ABRIL"/>
    <s v="EN EJECUCIÓN"/>
    <s v="NATURAL "/>
    <n v="90000000"/>
    <d v="2024-04-01T00:00:00"/>
    <d v="2024-12-31T00:00:00"/>
    <s v="OFICINA ASESORA JURÍDICA"/>
    <s v="JEFE OFICINA ASESORA JURIDICA"/>
    <s v="SI"/>
  </r>
  <r>
    <s v="2024-0145"/>
    <x v="3"/>
    <x v="0"/>
    <x v="2"/>
    <s v="ABRIL"/>
    <s v="EJECUTADO"/>
    <s v="NATURAL "/>
    <n v="30000000"/>
    <d v="2024-04-02T00:00:00"/>
    <d v="2024-10-01T00:00:00"/>
    <s v="SUBGERENCIA ADMINISTRATIVA Y FINANCIERA"/>
    <s v="PROFESIONAL DE TESORERÍA "/>
    <s v="SI"/>
  </r>
  <r>
    <s v="2024-0146"/>
    <x v="5"/>
    <x v="0"/>
    <x v="7"/>
    <s v="ABRIL"/>
    <s v="EJECUTADO"/>
    <s v="JURÍDICA"/>
    <n v="573025278.24000001"/>
    <d v="2024-04-08T00:00:00"/>
    <d v="2024-05-22T00:00:00"/>
    <s v="SUBGERENCIA TÉCNICA"/>
    <s v="GERENTE DEL CONTRATO 23-020"/>
    <s v="SI"/>
  </r>
  <r>
    <s v="2024-0147"/>
    <x v="3"/>
    <x v="0"/>
    <x v="3"/>
    <s v="ABRIL"/>
    <s v="EJECUTADO"/>
    <s v="NATURAL "/>
    <n v="22800000"/>
    <d v="2024-04-02T00:00:00"/>
    <d v="2024-10-01T00:00:00"/>
    <s v="SUBGERENCIA ADMINISTRATIVA Y FINANCIERA"/>
    <s v="PROFESIONAL ESPECIALIZADO DE CONTABILIDAD"/>
    <s v="SI"/>
  </r>
  <r>
    <s v="2024-0148"/>
    <x v="3"/>
    <x v="0"/>
    <x v="2"/>
    <s v="ABRIL"/>
    <s v="EJECUTADO"/>
    <s v="NATURAL "/>
    <n v="36000000"/>
    <d v="2024-04-02T00:00:00"/>
    <d v="2024-10-01T00:00:00"/>
    <s v="SUBGERENCIA ADMINISTRATIVA Y FINANCIERA"/>
    <s v="PROFESIONAL ESPECIALIZADO DE CONTABILIDAD"/>
    <s v="SI"/>
  </r>
  <r>
    <s v="2024-0149"/>
    <x v="3"/>
    <x v="0"/>
    <x v="2"/>
    <s v="ABRIL"/>
    <s v="EJECUTADO"/>
    <s v="NATURAL "/>
    <n v="42000000"/>
    <d v="2024-04-02T00:00:00"/>
    <d v="2024-10-01T00:00:00"/>
    <s v="SUBGERENCIA ADMINISTRATIVA Y FINANCIERA"/>
    <s v="SUBGERENTE ADMINISTRATIVA Y FINANCIERA"/>
    <s v="SI"/>
  </r>
  <r>
    <s v="2024-0150"/>
    <x v="3"/>
    <x v="0"/>
    <x v="2"/>
    <s v="ABRIL"/>
    <s v="EJECUTADO"/>
    <s v="NATURAL "/>
    <n v="23400000"/>
    <d v="2024-04-02T00:00:00"/>
    <d v="2024-10-01T00:00:00"/>
    <s v="SUBGERENCIA ADMINISTRATIVA Y FINANCIERA"/>
    <s v="Profesional Especializado Código 222 Grado 06"/>
    <s v="SI"/>
  </r>
  <r>
    <s v="2024-0151"/>
    <x v="3"/>
    <x v="0"/>
    <x v="2"/>
    <s v="ABRIL"/>
    <s v="EJECUTADO"/>
    <s v="NATURAL "/>
    <n v="36000000"/>
    <d v="2024-04-02T00:00:00"/>
    <d v="2024-10-01T00:00:00"/>
    <s v="SUBGERENCIA ADMINISTRATIVA Y FINANCIERA"/>
    <s v="SUBGERENTE ADMINISTRATIVA Y FINANCIERA"/>
    <s v="SI"/>
  </r>
  <r>
    <s v="2024-0152"/>
    <x v="3"/>
    <x v="0"/>
    <x v="2"/>
    <s v="ABRIL"/>
    <s v="EJECUTADO"/>
    <s v="NATURAL "/>
    <n v="36000000"/>
    <d v="2024-04-02T00:00:00"/>
    <d v="2024-10-01T00:00:00"/>
    <s v="SUBGERENCIA ADMINISTRATIVA Y FINANCIERA"/>
    <s v="PROFESIONAL TALENTO HUMANO"/>
    <s v="SI"/>
  </r>
  <r>
    <s v="2024-0153"/>
    <x v="3"/>
    <x v="0"/>
    <x v="6"/>
    <s v="ABRIL"/>
    <s v="EJECUTADO"/>
    <m/>
    <m/>
    <s v="NA"/>
    <s v="NA"/>
    <m/>
    <m/>
    <m/>
  </r>
  <r>
    <s v="2024-0154"/>
    <x v="3"/>
    <x v="0"/>
    <x v="3"/>
    <s v="ABRIL"/>
    <s v="EJECUTADO"/>
    <s v="NATURAL "/>
    <n v="2882933"/>
    <d v="2024-04-03T00:00:00"/>
    <d v="2024-05-12T00:00:00"/>
    <s v="SUBGERENCIA TÉCNICA"/>
    <s v="SUBGERENTE TECNICO"/>
    <s v="SI"/>
  </r>
  <r>
    <s v="2024-0155"/>
    <x v="11"/>
    <x v="0"/>
    <x v="2"/>
    <s v="ABRIL"/>
    <s v="EJECUTADO"/>
    <s v="NATURAL "/>
    <n v="33000000"/>
    <d v="2024-04-02T00:00:00"/>
    <d v="2024-06-27T00:00:00"/>
    <s v="SUBGERENCIA TÉCNICA"/>
    <s v="SUBGERENTE TECNICO"/>
    <s v="SI"/>
  </r>
  <r>
    <s v="2024-0156"/>
    <x v="11"/>
    <x v="0"/>
    <x v="2"/>
    <s v="ABRIL"/>
    <s v="EJECUTADO"/>
    <s v="NATURAL "/>
    <n v="13800000"/>
    <d v="2024-04-02T00:00:00"/>
    <d v="2024-06-27T00:00:00"/>
    <s v="SUBGERENCIA TÉCNICA"/>
    <s v="GERENTE CONTRATO 23-010"/>
    <s v="SI"/>
  </r>
  <r>
    <s v="2024-0157"/>
    <x v="11"/>
    <x v="0"/>
    <x v="2"/>
    <s v="ABRIL"/>
    <s v="EJECUTADO"/>
    <s v="NATURAL "/>
    <n v="12000000"/>
    <d v="2024-04-02T00:00:00"/>
    <d v="2024-06-27T00:00:00"/>
    <s v="SUBGERENCIA TÉCNICA"/>
    <s v="GERENTE CONTRATO 23-010"/>
    <s v="SI"/>
  </r>
  <r>
    <s v="2024-0158"/>
    <x v="11"/>
    <x v="0"/>
    <x v="2"/>
    <s v="ABRIL"/>
    <s v="EJECUTADO"/>
    <s v="NATURAL "/>
    <n v="13200000"/>
    <d v="2024-04-02T00:00:00"/>
    <d v="2024-06-27T00:00:00"/>
    <s v="SUBGERENCIA TÉCNICA"/>
    <s v="GERENTE CONTRATO 23-010"/>
    <s v="SI"/>
  </r>
  <r>
    <s v="2024-0159"/>
    <x v="11"/>
    <x v="0"/>
    <x v="3"/>
    <s v="ABRIL"/>
    <s v="EJECUTADO"/>
    <s v="NATURAL "/>
    <n v="10500000"/>
    <d v="2024-04-02T00:00:00"/>
    <d v="2024-06-27T00:00:00"/>
    <s v="SUBGERENCIA TÉCNICA"/>
    <s v="GERENTE CONTRATO 23-010"/>
    <s v="SI"/>
  </r>
  <r>
    <s v="2024-0160"/>
    <x v="11"/>
    <x v="0"/>
    <x v="3"/>
    <s v="ABRIL"/>
    <s v="EJECUTADO"/>
    <s v="NATURAL "/>
    <n v="10500000"/>
    <d v="2024-04-02T00:00:00"/>
    <d v="2024-06-27T00:00:00"/>
    <s v="SUBGERENCIA TÉCNICA"/>
    <s v="GERENTE CONTRATO 23-010"/>
    <s v="SI"/>
  </r>
  <r>
    <s v="2024-0161"/>
    <x v="3"/>
    <x v="0"/>
    <x v="2"/>
    <s v="ABRIL"/>
    <s v="EJECUTADO"/>
    <s v="NATURAL "/>
    <n v="36000000"/>
    <d v="2024-04-04T00:00:00"/>
    <d v="2024-07-03T00:00:00"/>
    <s v="SUBGERENCIA TÉCNICA"/>
    <s v="SUBGERENTE TECNICO"/>
    <s v="SI"/>
  </r>
  <r>
    <s v="2024-0162"/>
    <x v="3"/>
    <x v="0"/>
    <x v="2"/>
    <s v="ABRIL"/>
    <s v="EJECUTADO"/>
    <s v="NATURAL "/>
    <n v="15000000"/>
    <d v="2024-04-03T00:00:00"/>
    <d v="2024-07-01T00:00:00"/>
    <s v="SUBGERENCIA TÉCNICA"/>
    <s v="SUBGERENTE TECNICO"/>
    <s v="SI"/>
  </r>
  <r>
    <s v="2024-0163"/>
    <x v="11"/>
    <x v="0"/>
    <x v="2"/>
    <s v="ABRIL"/>
    <s v="EJECUTADO"/>
    <s v="NATURAL "/>
    <n v="12000000"/>
    <d v="2024-04-03T00:00:00"/>
    <d v="2024-06-27T00:00:00"/>
    <s v="SUBGERENCIA TÉCNICA"/>
    <s v="GERENTE CONTRATO 23-010"/>
    <s v="SI"/>
  </r>
  <r>
    <s v="2024-0164"/>
    <x v="11"/>
    <x v="0"/>
    <x v="2"/>
    <s v="ABRIL"/>
    <s v="EJECUTADO"/>
    <s v="NATURAL "/>
    <n v="19170000"/>
    <d v="2024-04-03T00:00:00"/>
    <d v="2024-06-27T00:00:00"/>
    <s v="SUBGERENCIA TÉCNICA"/>
    <s v="GERENTE CONTRATO 23-010"/>
    <s v="SI"/>
  </r>
  <r>
    <s v="2024-0165"/>
    <x v="11"/>
    <x v="0"/>
    <x v="3"/>
    <s v="ABRIL"/>
    <s v="EJECUTADO"/>
    <s v="NATURAL "/>
    <n v="7500000"/>
    <d v="2024-04-04T00:00:00"/>
    <d v="2024-06-27T00:00:00"/>
    <s v="SUBGERENCIA TÉCNICA"/>
    <s v="GERENTE CONTRATO 23-010"/>
    <s v="SI"/>
  </r>
  <r>
    <s v="2024-0166"/>
    <x v="11"/>
    <x v="0"/>
    <x v="2"/>
    <s v="ABRIL"/>
    <s v="EJECUTADO"/>
    <s v="NATURAL "/>
    <n v="12000000"/>
    <d v="2024-04-03T00:00:00"/>
    <d v="2024-06-27T00:00:00"/>
    <s v="SUBGERENCIA TÉCNICA"/>
    <s v="GERENTE CONTRATO 23-010"/>
    <s v="SI"/>
  </r>
  <r>
    <s v="2024-0167"/>
    <x v="11"/>
    <x v="0"/>
    <x v="3"/>
    <s v="ABRIL"/>
    <s v="EJECUTADO"/>
    <s v="NATURAL "/>
    <n v="10500000"/>
    <d v="2024-04-03T00:00:00"/>
    <d v="2024-06-27T00:00:00"/>
    <s v="SUBGERENCIA TÉCNICA"/>
    <s v="GERENTE CONTRATO 23-010"/>
    <s v="SI"/>
  </r>
  <r>
    <s v="2024-0168"/>
    <x v="11"/>
    <x v="0"/>
    <x v="3"/>
    <s v="ABRIL"/>
    <s v="EJECUTADO"/>
    <s v="NATURAL "/>
    <n v="10500000"/>
    <d v="2024-04-03T00:00:00"/>
    <d v="2024-06-27T00:00:00"/>
    <s v="SUBGERENCIA TÉCNICA"/>
    <s v="GERENTE CONTRATO 23-010"/>
    <s v="SI"/>
  </r>
  <r>
    <s v="2024-0169"/>
    <x v="3"/>
    <x v="0"/>
    <x v="3"/>
    <s v="ABRIL"/>
    <s v="EJECUTADO"/>
    <s v="NATURAL "/>
    <n v="16000000"/>
    <d v="2024-04-04T00:00:00"/>
    <d v="2024-08-03T00:00:00"/>
    <s v="SUBGERENCIA TÉCNICA"/>
    <s v="SUBGERENTE TECNICO"/>
    <s v="SI"/>
  </r>
  <r>
    <s v="2024-0170"/>
    <x v="3"/>
    <x v="0"/>
    <x v="3"/>
    <s v="ABRIL"/>
    <s v="EJECUTADO"/>
    <s v="NATURAL "/>
    <n v="18000000"/>
    <d v="2024-04-04T00:00:00"/>
    <d v="2024-10-03T00:00:00"/>
    <s v="SUBGERENCIA ADMINISTRATIVA Y FINANCIERA"/>
    <s v="PROFESIONAL ESPECIALIZADO DE CONTABILIDAD"/>
    <s v="SI"/>
  </r>
  <r>
    <s v="2024-0171"/>
    <x v="17"/>
    <x v="0"/>
    <x v="2"/>
    <s v="ABRIL"/>
    <s v="EJECUTADO"/>
    <s v="NATURAL "/>
    <n v="37500000"/>
    <d v="2024-04-04T00:00:00"/>
    <d v="2024-09-04T00:00:00"/>
    <s v="SUBGERENCIA TÉCNICA"/>
    <s v="JOHANNA ALEJANDRA QUIMBAY MALAGON"/>
    <s v="SI"/>
  </r>
  <r>
    <s v="2024-0172"/>
    <x v="1"/>
    <x v="0"/>
    <x v="2"/>
    <s v="ABRIL"/>
    <s v="EJECUTADO"/>
    <s v="NATURAL "/>
    <n v="49980000"/>
    <d v="2024-04-05T00:00:00"/>
    <d v="2024-08-31T00:00:00"/>
    <s v="SUBGERENCIA TÉCNICA"/>
    <s v="SUBGERENTE TECNICO"/>
    <s v="SI"/>
  </r>
  <r>
    <s v="2024-0173"/>
    <x v="1"/>
    <x v="0"/>
    <x v="2"/>
    <s v="ABRIL"/>
    <s v="EJECUTADO"/>
    <s v="NATURAL "/>
    <n v="27489000"/>
    <d v="2024-04-05T00:00:00"/>
    <d v="2024-08-31T00:00:00"/>
    <s v="SUBGERENCIA TÉCNICA"/>
    <s v="GERENTE DE PROYECTO 22-011"/>
    <s v="SI"/>
  </r>
  <r>
    <s v="2024-0174"/>
    <x v="9"/>
    <x v="0"/>
    <x v="8"/>
    <s v="ABRIL"/>
    <s v="EJECUTADO"/>
    <s v="JURÍDICA"/>
    <n v="72115135.439999998"/>
    <d v="2024-04-15T00:00:00"/>
    <d v="2024-06-23T00:00:00"/>
    <s v="SUBGERENCIA TÉCNICA"/>
    <s v="GERENTE DE PROYECTO 23-017"/>
    <s v="SI"/>
  </r>
  <r>
    <s v="2024-0175"/>
    <x v="9"/>
    <x v="0"/>
    <x v="8"/>
    <s v="ABRIL"/>
    <s v="EJECUTADO"/>
    <s v="JURÍDICA"/>
    <n v="69283734"/>
    <d v="2024-04-15T00:00:00"/>
    <d v="2024-06-23T00:00:00"/>
    <s v="SUBGERENCIA TÉCNICA"/>
    <s v="GERENTE DE PROYECTO 23-017"/>
    <s v="SI"/>
  </r>
  <r>
    <s v="2024-0176"/>
    <x v="9"/>
    <x v="0"/>
    <x v="8"/>
    <s v="ABRIL"/>
    <s v="EJECUTADO"/>
    <s v="JURÍDICA"/>
    <n v="51119205.340000004"/>
    <d v="2024-04-15T00:00:00"/>
    <d v="2024-06-23T00:00:00"/>
    <s v="SUBGERENCIA TÉCNICA"/>
    <s v="GERENTE DE PROYECTO 23-017"/>
    <s v="SI"/>
  </r>
  <r>
    <s v="2024-0177"/>
    <x v="9"/>
    <x v="0"/>
    <x v="8"/>
    <s v="ABRIL"/>
    <s v="EJECUTADO"/>
    <s v="JURÍDICA"/>
    <n v="25585658.329999998"/>
    <d v="2024-04-15T00:00:00"/>
    <d v="2024-06-23T00:00:00"/>
    <s v="SUBGERENCIA TÉCNICA"/>
    <s v="GERENTE DE PROYECTO 23-017"/>
    <s v="SI"/>
  </r>
  <r>
    <s v="2024-0178"/>
    <x v="9"/>
    <x v="0"/>
    <x v="8"/>
    <s v="ABRIL"/>
    <s v="EJECUTADO"/>
    <s v="JURÍDICA"/>
    <n v="50898785.509999998"/>
    <d v="2024-04-15T00:00:00"/>
    <d v="2024-06-23T00:00:00"/>
    <s v="SUBGERENCIA TÉCNICA"/>
    <s v="GERENTE DE PROYECTO 23-017"/>
    <s v="SI"/>
  </r>
  <r>
    <s v="2024-0179"/>
    <x v="17"/>
    <x v="0"/>
    <x v="3"/>
    <s v="ABRIL"/>
    <s v="EJECUTADO"/>
    <s v="NATURAL "/>
    <n v="21500000"/>
    <d v="2024-04-05T00:00:00"/>
    <d v="2024-09-04T00:00:00"/>
    <s v="SUBGERENCIA TÉCNICA"/>
    <s v="JOHANNA ALEJANDRA QUIMBAY MALAGON"/>
    <s v="SI"/>
  </r>
  <r>
    <s v="2024-0180"/>
    <x v="9"/>
    <x v="0"/>
    <x v="8"/>
    <s v="ABRIL"/>
    <s v="EJECUTADO"/>
    <s v="JURÍDICA"/>
    <n v="59154880.350000001"/>
    <d v="2024-04-15T00:00:00"/>
    <d v="2024-06-23T00:00:00"/>
    <s v="SUBGERENCIA TÉCNICA"/>
    <s v="GERENTE DE PROYECTO 23-017"/>
    <s v="SI"/>
  </r>
  <r>
    <s v="2024-0181"/>
    <x v="9"/>
    <x v="0"/>
    <x v="8"/>
    <s v="ABRIL"/>
    <s v="EJECUTADO"/>
    <s v="JURÍDICA"/>
    <n v="76646954.319999993"/>
    <d v="2024-04-15T00:00:00"/>
    <d v="2024-06-23T00:00:00"/>
    <s v="SUBGERENCIA TÉCNICA"/>
    <s v="GERENTE DE PROYECTO 23-017"/>
    <s v="SI"/>
  </r>
  <r>
    <s v="2024-0182"/>
    <x v="4"/>
    <x v="0"/>
    <x v="7"/>
    <s v="ABRIL"/>
    <s v="EJECUTADO"/>
    <s v="JURÍDICA"/>
    <n v="636744555"/>
    <d v="2024-04-10T00:00:00"/>
    <d v="2024-06-09T00:00:00"/>
    <s v="SUBGERENCIA TÉCNICA"/>
    <s v="HECTOR ELIECER BACARES SIERRA"/>
    <s v="SI"/>
  </r>
  <r>
    <s v="2024-0183"/>
    <x v="14"/>
    <x v="0"/>
    <x v="5"/>
    <s v="ABRIL"/>
    <s v="EJECUTADO"/>
    <s v="JURÍDICA"/>
    <n v="75424000"/>
    <d v="2024-04-15T00:00:00"/>
    <d v="2024-04-27T00:00:00"/>
    <s v="SUBGERENCIA TÉCNICA"/>
    <s v="CAMILO ALEJANDRO CALDERO CASALLAS"/>
    <s v="SI"/>
  </r>
  <r>
    <s v="2024-0184"/>
    <x v="3"/>
    <x v="0"/>
    <x v="2"/>
    <s v="ABRIL"/>
    <s v="EJECUTADO"/>
    <s v="NATURAL "/>
    <n v="33600000"/>
    <d v="2024-04-09T00:00:00"/>
    <d v="2024-10-08T00:00:00"/>
    <s v="SUBGERENCIA ADMINISTRATIVA Y FINANCIERA"/>
    <s v="SUBGERENTE ADMINISTRATIVA"/>
    <s v="SI"/>
  </r>
  <r>
    <s v="2024-0185"/>
    <x v="17"/>
    <x v="0"/>
    <x v="0"/>
    <s v="ABRIL"/>
    <s v="EJECUTADO"/>
    <s v="JURÍDICA"/>
    <n v="6773858280"/>
    <d v="2024-04-10T00:00:00"/>
    <d v="2024-09-05T00:00:00"/>
    <s v="SUBGERENCIA TÉCNICA"/>
    <s v="JOHANNA ALEJANDRA QUIMBAY MALAGON"/>
    <s v="SI"/>
  </r>
  <r>
    <s v="2024-0186"/>
    <x v="9"/>
    <x v="0"/>
    <x v="8"/>
    <s v="ABRIL"/>
    <s v="EJECUTADO"/>
    <s v="JURÍDICA"/>
    <n v="31458018.600000001"/>
    <d v="2024-04-15T00:00:00"/>
    <d v="2024-06-23T00:00:00"/>
    <s v="SUBGERENCIA TÉCNICA"/>
    <s v="GERENTE DE PROYECTO 23-017"/>
    <s v="SI"/>
  </r>
  <r>
    <s v="2024-0187"/>
    <x v="3"/>
    <x v="0"/>
    <x v="2"/>
    <s v="ABRIL"/>
    <s v="EJECUTADO"/>
    <s v="NATURAL "/>
    <n v="18000000"/>
    <d v="2024-04-08T00:00:00"/>
    <d v="2024-07-07T00:00:00"/>
    <s v="OFICINA ASESORA JURÍDICA"/>
    <s v="JEFE OFICINA ASESORA JURIDICA"/>
    <s v="SI"/>
  </r>
  <r>
    <s v="2024-0188"/>
    <x v="3"/>
    <x v="0"/>
    <x v="2"/>
    <s v="ABRIL"/>
    <s v="EJECUTADO"/>
    <s v="NATURAL "/>
    <n v="32784000"/>
    <d v="2024-04-09T00:00:00"/>
    <d v="2024-10-08T00:00:00"/>
    <s v="SUBGERENCIA ADMINISTRATIVA Y FINANCIERA"/>
    <s v="PROFESIONAL DE PRESUPUESTO"/>
    <s v="SI"/>
  </r>
  <r>
    <s v="2024-0189"/>
    <x v="5"/>
    <x v="0"/>
    <x v="2"/>
    <s v="ABRIL"/>
    <s v="EJECUTADO"/>
    <s v="NATURAL "/>
    <n v="6600000"/>
    <d v="2024-04-10T00:00:00"/>
    <d v="2024-06-06T00:00:00"/>
    <s v="SUBGERENCIA TÉCNICA"/>
    <s v="SOFIA RODRIGUEZ LOZANO_x000d_"/>
    <s v="SI"/>
  </r>
  <r>
    <s v="2024-0190"/>
    <x v="17"/>
    <x v="0"/>
    <x v="2"/>
    <s v="ABRIL"/>
    <s v="EJECUTADO"/>
    <s v="NATURAL "/>
    <n v="27500000"/>
    <d v="2024-04-09T00:00:00"/>
    <d v="2024-09-08T00:00:00"/>
    <s v="SUBGERENCIA TÉCNICA"/>
    <s v="JOHANNA ALEJANDRA QUIMBAY MALAGON"/>
    <s v="SI"/>
  </r>
  <r>
    <s v="2024-0191"/>
    <x v="9"/>
    <x v="0"/>
    <x v="8"/>
    <s v="ABRIL"/>
    <s v="EJECUTADO"/>
    <s v="JURÍDICA"/>
    <n v="65932930"/>
    <d v="2024-04-15T00:00:00"/>
    <d v="2024-06-23T00:00:00"/>
    <s v="SUBGERENCIA TÉCNICA"/>
    <s v="GERENTE DE PROYECTO 23-017"/>
    <s v="SI"/>
  </r>
  <r>
    <s v="2024-0192"/>
    <x v="9"/>
    <x v="0"/>
    <x v="8"/>
    <s v="ABRIL"/>
    <s v="EJECUTADO"/>
    <s v="JURÍDICA"/>
    <n v="87903946.670000002"/>
    <d v="2024-04-15T00:00:00"/>
    <d v="2024-06-23T00:00:00"/>
    <s v="SUBGERENCIA TÉCNICA"/>
    <s v="GERENTE DE PROYECTO 23-017"/>
    <s v="SI"/>
  </r>
  <r>
    <s v="2024-0193"/>
    <x v="9"/>
    <x v="0"/>
    <x v="8"/>
    <s v="ABRIL"/>
    <s v="EJECUTADO"/>
    <s v="JURÍDICA"/>
    <n v="75753371.790000007"/>
    <d v="2024-04-15T00:00:00"/>
    <d v="2024-06-23T00:00:00"/>
    <s v="SUBGERENCIA TÉCNICA"/>
    <s v="GERENTE DE PROYECTO 23-017"/>
    <s v="SI"/>
  </r>
  <r>
    <s v="2024-0194"/>
    <x v="9"/>
    <x v="0"/>
    <x v="8"/>
    <s v="ABRIL"/>
    <s v="EJECUTADO"/>
    <s v="JURÍDICA"/>
    <n v="67374079"/>
    <d v="2024-04-15T00:00:00"/>
    <d v="2024-06-23T00:00:00"/>
    <s v="SUBGERENCIA TÉCNICA"/>
    <s v="GERENTE DE PROYECTO 23-017"/>
    <s v="SI"/>
  </r>
  <r>
    <s v="2024-0195"/>
    <x v="9"/>
    <x v="0"/>
    <x v="8"/>
    <s v="ABRIL"/>
    <s v="EJECUTADO"/>
    <s v="JURÍDICA"/>
    <n v="51065599.789999999"/>
    <d v="2024-04-15T00:00:00"/>
    <d v="2024-06-23T00:00:00"/>
    <s v="SUBGERENCIA TÉCNICA"/>
    <s v="GERENTE DE PROYECTO 23-017"/>
    <s v="SI"/>
  </r>
  <r>
    <s v="2024-0196"/>
    <x v="9"/>
    <x v="0"/>
    <x v="8"/>
    <s v="ABRIL"/>
    <s v="EJECUTADO"/>
    <s v="JURÍDICA"/>
    <n v="56818100"/>
    <d v="2024-04-15T00:00:00"/>
    <d v="2024-06-23T00:00:00"/>
    <s v="SUBGERENCIA TÉCNICA"/>
    <s v="GERENTE DE PROYECTO 23-017"/>
    <s v="SI"/>
  </r>
  <r>
    <s v="2024-0197"/>
    <x v="9"/>
    <x v="0"/>
    <x v="8"/>
    <s v="ABRIL"/>
    <s v="EJECUTADO"/>
    <s v="JURÍDICA"/>
    <n v="47384159"/>
    <d v="2024-04-15T00:00:00"/>
    <d v="2024-06-23T00:00:00"/>
    <s v="SUBGERENCIA TÉCNICA"/>
    <s v="GERENTE DE PROYECTO 23-017"/>
    <s v="SI"/>
  </r>
  <r>
    <s v="2024-0198"/>
    <x v="3"/>
    <x v="0"/>
    <x v="2"/>
    <s v="ABRIL"/>
    <s v="EJECUTADO"/>
    <s v="NATURAL "/>
    <n v="24000000"/>
    <d v="2024-04-09T00:00:00"/>
    <d v="2024-10-08T00:00:00"/>
    <s v="SUBGERENCIA TÉCNICA"/>
    <s v="SUBGERENTE TECNICO"/>
    <s v="SI"/>
  </r>
  <r>
    <s v="2024-0199"/>
    <x v="3"/>
    <x v="0"/>
    <x v="2"/>
    <s v="ABRIL"/>
    <s v="EJECUTADO"/>
    <s v="NATURAL "/>
    <n v="15000000"/>
    <d v="2024-04-10T00:00:00"/>
    <d v="2024-07-09T00:00:00"/>
    <s v="SUBGERENCIA TÉCNICA"/>
    <s v="SUBGERENTE TECNICO"/>
    <s v="SI"/>
  </r>
  <r>
    <s v="2024-0200"/>
    <x v="3"/>
    <x v="0"/>
    <x v="3"/>
    <s v="ABRIL"/>
    <s v="EJECUTADO"/>
    <s v="NATURAL "/>
    <n v="16200000"/>
    <d v="2024-04-10T00:00:00"/>
    <d v="2024-10-09T00:00:00"/>
    <s v="SUBGERENCIA ADMINISTRATIVA Y FINANCIERA"/>
    <s v="PROFESIONAL ESPECIALIZADO DE CONTABILIDAD"/>
    <s v="SI"/>
  </r>
  <r>
    <s v="2024-0201"/>
    <x v="4"/>
    <x v="2"/>
    <x v="4"/>
    <s v="ABRIL"/>
    <s v="EN EJECUCIÓN"/>
    <s v="JURÍDICA"/>
    <n v="2209849976.4499998"/>
    <d v="2024-08-20T00:00:00"/>
    <d v="2024-11-19T00:00:00"/>
    <s v="SUBGERENCIA TÉCNICA"/>
    <s v="GERENTE CONTRATO 22-37"/>
    <s v="SI"/>
  </r>
  <r>
    <s v="2024-0202"/>
    <x v="1"/>
    <x v="0"/>
    <x v="2"/>
    <s v="ABRIL"/>
    <s v="EJECUTADO"/>
    <s v="NATURAL "/>
    <n v="47333333.329999998"/>
    <d v="2024-04-10T00:00:00"/>
    <d v="2024-08-31T00:00:00"/>
    <s v="SUBGERENCIA TÉCNICA"/>
    <s v="JOSE LUIS FERNANDEZ ORJUELA"/>
    <s v="SI"/>
  </r>
  <r>
    <s v="2024-0203"/>
    <x v="1"/>
    <x v="0"/>
    <x v="3"/>
    <s v="ABRIL"/>
    <s v="EJECUTADO"/>
    <s v="NATURAL "/>
    <n v="16898000"/>
    <d v="2024-04-10T00:00:00"/>
    <d v="2024-08-31T00:00:00"/>
    <s v="SUBGERENCIA TÉCNICA"/>
    <s v="JOSE LUIS FERNANDEZ ORJUELA "/>
    <s v="SI"/>
  </r>
  <r>
    <s v="2024-0204"/>
    <x v="9"/>
    <x v="0"/>
    <x v="8"/>
    <s v="ABRIL"/>
    <s v="EJECUTADO"/>
    <s v="JURÍDICA"/>
    <n v="119137364"/>
    <s v="15 de abril de 2024"/>
    <s v="23 de junio de 2024"/>
    <s v="SUBGERENCIA TECNICA"/>
    <s v="GEOVANNY REYES MUR"/>
    <s v="SI"/>
  </r>
  <r>
    <s v="2024-0205"/>
    <x v="9"/>
    <x v="0"/>
    <x v="8"/>
    <s v="ABRIL"/>
    <s v="EJECUTADO"/>
    <s v="JURÍDICA"/>
    <n v="44109408"/>
    <s v="15 de abril de 2024"/>
    <s v="23 de junio de 2024"/>
    <s v="SUBGERENCIA TECNICA"/>
    <s v="GEOVANNY REYES MUR"/>
    <s v="SI"/>
  </r>
  <r>
    <s v="2024-0206"/>
    <x v="1"/>
    <x v="0"/>
    <x v="2"/>
    <s v="ABRIL"/>
    <s v="EJECUTADO"/>
    <m/>
    <n v="26367000"/>
    <s v="11 de abril de 2024"/>
    <s v="31 de agosto de 2024"/>
    <s v="SUBGERENCIA TECNICA"/>
    <s v="JOSE LUIS FERNANDEZ ORJUELA"/>
    <s v="SI"/>
  </r>
  <r>
    <s v="2024-0207"/>
    <x v="3"/>
    <x v="0"/>
    <x v="2"/>
    <s v="ABRIL"/>
    <s v="EJECUTADO"/>
    <s v="NATURAL "/>
    <n v="42000000"/>
    <s v="11 de abril de 2024"/>
    <s v="10 de octubre de 2024"/>
    <s v="SUBGERENCIA ADMINISTRATIVA"/>
    <s v="ANGELA ANDREA FORERO "/>
    <s v="SI"/>
  </r>
  <r>
    <s v="2024-0208"/>
    <x v="3"/>
    <x v="0"/>
    <x v="2"/>
    <s v="ABRIL"/>
    <s v="EN EJECUCIÓN"/>
    <s v="NATURAL "/>
    <n v="49500000"/>
    <s v="12 de abril de 2024"/>
    <s v="11 de enero de 2025"/>
    <s v="SUBGERENCIA TECNICA"/>
    <s v="IVAN ARMANDO LEAL BAQUERO"/>
    <s v="SI"/>
  </r>
  <r>
    <s v="2024-0209"/>
    <x v="3"/>
    <x v="3"/>
    <x v="6"/>
    <s v="ABRIL"/>
    <s v="EN EJECUCIÓN"/>
    <s v="JURÍDICA"/>
    <n v="5210000"/>
    <s v="17 de abril de 2024"/>
    <s v="31 de diciembre de 2024"/>
    <s v="SUBGERENCIA ADMINISTRATIVA"/>
    <s v="ANGELA ANDREA FORERO "/>
    <s v="SI"/>
  </r>
  <r>
    <s v="2024-0210"/>
    <x v="4"/>
    <x v="0"/>
    <x v="7"/>
    <s v="ABRIL"/>
    <s v="EJECUTADO"/>
    <s v="JURÍDICA"/>
    <n v="419856699"/>
    <s v="24 de abril de 2024"/>
    <s v="23 de junio de 2024"/>
    <s v="SUBGERENCIA TECNICA"/>
    <s v="PAULA ANDREA CASTIBLANCO LADINO"/>
    <s v="SI"/>
  </r>
  <r>
    <s v="2024-0211"/>
    <x v="9"/>
    <x v="0"/>
    <x v="8"/>
    <s v="ABRIL"/>
    <s v="EJECUTADO"/>
    <s v="JURÍDICA"/>
    <n v="64825401.579999998"/>
    <s v="30 de abril de 2024"/>
    <s v="23 de junio de 2024"/>
    <s v="SUBGERENCIA TECNICA"/>
    <s v=" GEOVANNY REYES MUR"/>
    <s v="SI"/>
  </r>
  <r>
    <s v="2024-0212"/>
    <x v="9"/>
    <x v="0"/>
    <x v="8"/>
    <s v="ABRIL"/>
    <s v="EJECUTADO"/>
    <s v="JURÍDICA"/>
    <n v="34433714.369999997"/>
    <s v="15 de abril de 2024"/>
    <s v="23 de junio de 2024"/>
    <s v="SUBGERENCIA TECNICA"/>
    <s v=" GEOVANNY REYES MUR"/>
    <s v="SI"/>
  </r>
  <r>
    <s v="2024-0213"/>
    <x v="9"/>
    <x v="0"/>
    <x v="8"/>
    <s v="ABRIL"/>
    <s v="EJECUTADO"/>
    <s v="JURÍDICA"/>
    <n v="57098168.359999999"/>
    <s v="26 de abril de 2024"/>
    <s v="23 de junio de 2024"/>
    <s v="SUBGERENCIA TECNICA"/>
    <s v=" IVAN ARMANDO LEAL BAQUERO"/>
    <s v="SI"/>
  </r>
  <r>
    <s v="2024-0214"/>
    <x v="3"/>
    <x v="0"/>
    <x v="3"/>
    <s v="ABRIL"/>
    <s v="EJECUTADO"/>
    <s v="NATURAL "/>
    <n v="15600000"/>
    <s v="12 de abril de 2024"/>
    <s v="11 de octubre de 2024"/>
    <s v="SUBGERENCIA ADMINISTRATIVA"/>
    <s v=" "/>
    <s v="SI"/>
  </r>
  <r>
    <s v="2024-0215"/>
    <x v="3"/>
    <x v="0"/>
    <x v="2"/>
    <s v="ABRIL"/>
    <s v="EJECUTADO"/>
    <s v="NATURAL "/>
    <n v="24000000"/>
    <s v="12 de abril de 2024"/>
    <s v="11 de octubre de 2024"/>
    <s v="SUBGERENCIA TECNICA"/>
    <s v="YENNI CAROLINA ACOSTA"/>
    <s v="SI"/>
  </r>
  <r>
    <s v="2024-0216"/>
    <x v="3"/>
    <x v="0"/>
    <x v="2"/>
    <s v="ABRIL"/>
    <s v="EJECUTADO"/>
    <s v="NATURAL "/>
    <n v="16000000"/>
    <s v="12 de abril de 2024"/>
    <s v="11 de junio de 2024"/>
    <s v="SUBGERENCIA TECNICA"/>
    <s v="IVAN ARMANDO LEAL BAQUERO"/>
    <s v="SI"/>
  </r>
  <r>
    <s v="2024-0217"/>
    <x v="3"/>
    <x v="0"/>
    <x v="3"/>
    <s v="ABRIL"/>
    <s v="EJECUTADO"/>
    <s v="NATURAL "/>
    <n v="7800000"/>
    <s v="12 de abril de 2024"/>
    <s v="11 de junio de 2024"/>
    <s v="SUBGERENCIA TECNICA"/>
    <s v="IVAN ARMANDO LEAL BAQUERO"/>
    <s v="SI"/>
  </r>
  <r>
    <s v="2024-0218"/>
    <x v="2"/>
    <x v="0"/>
    <x v="2"/>
    <s v="ABRIL"/>
    <s v="EJECUTADO"/>
    <s v="NATURAL "/>
    <n v="3610222"/>
    <s v="15 de abril de 2024"/>
    <s v="30 de abril de 2024"/>
    <s v="SUBGERENCIA TECNICA"/>
    <s v="IVAN ARMANDO LEAL BAQUERO"/>
    <s v="SI"/>
  </r>
  <r>
    <s v="2024-0219"/>
    <x v="9"/>
    <x v="0"/>
    <x v="2"/>
    <s v="ABRIL"/>
    <s v="EJECUTADO"/>
    <s v="NATURAL "/>
    <n v="17029999"/>
    <s v="15 de abril de 2024"/>
    <s v="23 de junio de 2024"/>
    <s v="SUBGERENCIA TECNICA"/>
    <s v="GEOVANNY REYES MUR"/>
    <s v="SI"/>
  </r>
  <r>
    <s v="2024-0220"/>
    <x v="9"/>
    <x v="0"/>
    <x v="2"/>
    <s v="ABRIL"/>
    <s v="EJECUTADO"/>
    <s v="NATURAL "/>
    <n v="17029999"/>
    <s v="15 de abril de 2024"/>
    <s v="23 de junio de 2024"/>
    <s v="SUBGERENCIA TECNICA"/>
    <s v="GEOVANNY REYES MUR"/>
    <s v="SI"/>
  </r>
  <r>
    <s v="2024-0221"/>
    <x v="9"/>
    <x v="0"/>
    <x v="2"/>
    <s v="ABRIL"/>
    <s v="EJECUTADO"/>
    <s v="NATURAL "/>
    <n v="17029999"/>
    <s v="9 de abril de 2024"/>
    <s v="23 de junio de 2024"/>
    <s v="SUBGERENCIA TECNICA"/>
    <s v="GEOVANNY REYES MUR"/>
    <s v="SI"/>
  </r>
  <r>
    <s v="2024-0222"/>
    <x v="9"/>
    <x v="0"/>
    <x v="2"/>
    <s v="ABRIL"/>
    <s v="EJECUTADO"/>
    <s v="NATURAL "/>
    <n v="17029999"/>
    <s v="16 de abril de 2024"/>
    <s v="23 de junio de 2024"/>
    <s v="SUBGERENCIA TECNICA"/>
    <s v="GEOVANNY REYES MUR"/>
    <s v="SI"/>
  </r>
  <r>
    <s v="2024-0223"/>
    <x v="9"/>
    <x v="0"/>
    <x v="2"/>
    <s v="ABRIL"/>
    <s v="EJECUTADO"/>
    <s v="NATURAL "/>
    <n v="17029999"/>
    <s v="16 de abril de 2024"/>
    <s v="23 de junio de 2024"/>
    <s v="SUBGERENCIA TECNICA"/>
    <s v="GEOVANNY REYES MUR"/>
    <s v="SI"/>
  </r>
  <r>
    <s v="2024-0224"/>
    <x v="3"/>
    <x v="0"/>
    <x v="2"/>
    <s v="ABRIL"/>
    <s v="EJECUTADO"/>
    <s v="NATURAL "/>
    <n v="60000000"/>
    <s v="16 de abril de 2024"/>
    <s v="15 de octubre de 2024"/>
    <s v="OFICINA ASESORA JURIDICA"/>
    <s v="KAREN LIZETH CUCHIGAY ESLAVA"/>
    <s v="SI"/>
  </r>
  <r>
    <s v="2024-0225"/>
    <x v="3"/>
    <x v="0"/>
    <x v="3"/>
    <s v="ABRIL"/>
    <s v="EJECUTADO"/>
    <s v="NATURAL "/>
    <n v="18000000"/>
    <s v="16 de abril de 2024"/>
    <s v="14 de octubre de 2024"/>
    <s v="SUBGERENCIA TECNICA"/>
    <s v="IVAN ARMANDO LEAL BAQUERO"/>
    <s v="SI"/>
  </r>
  <r>
    <s v="2024-0226"/>
    <x v="18"/>
    <x v="0"/>
    <x v="2"/>
    <s v="ABRIL"/>
    <s v="EN EJECUCIÓN"/>
    <s v="NATURAL "/>
    <n v="64000000"/>
    <s v="15 de abril de 2024"/>
    <s v="14 de diciembre de 2024"/>
    <s v="SUBGERENCIA TECNICA"/>
    <s v="MARIO FERNANDO RODRIGUEZ"/>
    <s v="SI"/>
  </r>
  <r>
    <s v="2024-0227"/>
    <x v="18"/>
    <x v="0"/>
    <x v="2"/>
    <s v="ABRIL"/>
    <s v="EN EJECUCIÓN"/>
    <s v="NATURAL "/>
    <n v="28000000"/>
    <s v="15 de abril de 2024"/>
    <s v="14 de diciembre de 2024"/>
    <s v="SUBGERENCIA TECNICA"/>
    <s v="MARIO FERNANDO RODRIGUEZ"/>
    <s v="SI"/>
  </r>
  <r>
    <s v="2024-0228"/>
    <x v="18"/>
    <x v="0"/>
    <x v="2"/>
    <s v="ABRIL"/>
    <s v="EN EJECUCIÓN"/>
    <s v="NATURAL "/>
    <n v="56000000"/>
    <s v="16 de abril de 2024"/>
    <s v="15 de diciembre de 2024"/>
    <s v="SUBGERENCIA TECNICA"/>
    <s v="MARIO FERNANDO RODRIGUEZ"/>
    <s v="SI"/>
  </r>
  <r>
    <s v="2024-0229"/>
    <x v="18"/>
    <x v="0"/>
    <x v="2"/>
    <s v="ABRIL"/>
    <s v="EN EJECUCIÓN"/>
    <s v="NATURAL "/>
    <n v="56000000"/>
    <s v="15 de abril de 2024"/>
    <s v="14 de diciembre de 2024"/>
    <s v="SUBGERENCIA TECNICA"/>
    <s v="MARIO FERNANDO RODRIGUEZ"/>
    <s v="SI"/>
  </r>
  <r>
    <s v="2024-0230"/>
    <x v="18"/>
    <x v="0"/>
    <x v="3"/>
    <s v="ABRIL"/>
    <s v="EN EJECUCIÓN"/>
    <s v="NATURAL "/>
    <n v="26366667"/>
    <s v="15 de abril de 2024"/>
    <s v="30 de noviembre de 2024"/>
    <s v="SUBGERENCIA TECNICA"/>
    <s v="MARIO FERNANDO RODRIGUEZ"/>
    <s v="SI"/>
  </r>
  <r>
    <s v="2024-0231"/>
    <x v="18"/>
    <x v="0"/>
    <x v="2"/>
    <s v="ABRIL"/>
    <s v="EN EJECUCIÓN"/>
    <s v="NATURAL "/>
    <n v="60266667"/>
    <s v="15 de abril de 2024"/>
    <s v="30 de noviembre de 2024"/>
    <s v="SUBGERENCIA TECNICA"/>
    <s v="MARIO FERNANDO RODRIGUEZ"/>
    <s v="SI"/>
  </r>
  <r>
    <s v="2024-0232"/>
    <x v="18"/>
    <x v="0"/>
    <x v="2"/>
    <s v="ABRIL"/>
    <s v="EN EJECUCIÓN"/>
    <s v="NATURAL "/>
    <n v="40000000"/>
    <s v="15 de abril de 2024"/>
    <s v="14 de diciembre de 2024"/>
    <s v="SUBGERENCIA TECNICA"/>
    <s v="MARIO FERNANDO RODRIGUEZ"/>
    <s v="SI"/>
  </r>
  <r>
    <s v="2024-0233"/>
    <x v="18"/>
    <x v="0"/>
    <x v="2"/>
    <s v="ABRIL"/>
    <s v="EN EJECUCIÓN"/>
    <s v="NATURAL "/>
    <n v="45200000"/>
    <s v="15 de abril de 2024"/>
    <s v="30 de noviembre de 2024"/>
    <s v="SUBGERENCIA TECNICA"/>
    <s v="MARIO FERNANDO RODRIGUEZ"/>
    <s v="SI"/>
  </r>
  <r>
    <s v="2024-0234"/>
    <x v="18"/>
    <x v="0"/>
    <x v="2"/>
    <s v="ABRIL"/>
    <s v="EN EJECUCIÓN"/>
    <s v="NATURAL "/>
    <n v="37666667"/>
    <s v="15 de abril de 2024"/>
    <s v="30 de noviembre de 2024"/>
    <s v="SUBGERENCIA TECNICA"/>
    <s v="MARIO FERNANDO RODRIGUEZ"/>
    <s v="SI"/>
  </r>
  <r>
    <s v="2024-0235"/>
    <x v="18"/>
    <x v="0"/>
    <x v="2"/>
    <s v="ABRIL"/>
    <s v="EN EJECUCIÓN"/>
    <s v="NATURAL "/>
    <n v="37666667"/>
    <s v="15 de abril de 2024"/>
    <s v="30 de noviembre de 2024"/>
    <s v="SUBGERENCIA TECNICA"/>
    <s v="MARIO FERNANDO RODRIGUEZ"/>
    <s v="SI"/>
  </r>
  <r>
    <s v="2024-0236"/>
    <x v="18"/>
    <x v="0"/>
    <x v="2"/>
    <s v="ABRIL"/>
    <s v="EN EJECUCIÓN"/>
    <s v="NATURAL "/>
    <n v="37666667"/>
    <s v="15 de abril de 2024"/>
    <s v="30 de noviembre de 2024"/>
    <s v="SUBGERENCIA TECNICA"/>
    <s v="MARIO FERNANDO RODRIGUEZ"/>
    <s v="SI"/>
  </r>
  <r>
    <s v="2024-0237"/>
    <x v="3"/>
    <x v="0"/>
    <x v="3"/>
    <s v="ABRIL"/>
    <s v="EJECUTADO"/>
    <s v="NATURAL "/>
    <n v="10000000"/>
    <s v="22 de abril de 2024"/>
    <s v="21 de agosto de 2024"/>
    <s v="SUBGERENCIA TECNICA"/>
    <s v="JIMENA ASTRID OSPINA"/>
    <s v="SI"/>
  </r>
  <r>
    <s v="2024-0238"/>
    <x v="9"/>
    <x v="0"/>
    <x v="2"/>
    <s v="ABRIL"/>
    <s v="EJECUTADO"/>
    <s v="NATURAL "/>
    <n v="15877333"/>
    <s v="17 de abril de 2024"/>
    <s v="23 de junio de 2024"/>
    <s v="SUBGERENCIA TECNICA"/>
    <s v="GEOVANNY REYES MUR"/>
    <s v="SI"/>
  </r>
  <r>
    <s v="2024-0239"/>
    <x v="9"/>
    <x v="0"/>
    <x v="2"/>
    <s v="ABRIL"/>
    <s v="EJECUTADO"/>
    <s v="NATURAL "/>
    <n v="12349000"/>
    <s v="17 de abril de 2024"/>
    <s v="23 de junio de 2024"/>
    <s v="SUBGERENCIA TECNICA"/>
    <s v="GEOVANNY REYES MUR"/>
    <s v="SI"/>
  </r>
  <r>
    <s v="2024-0240"/>
    <x v="3"/>
    <x v="0"/>
    <x v="3"/>
    <s v="ABRIL"/>
    <s v="EJECUTADO"/>
    <s v="NATURAL "/>
    <n v="17550000"/>
    <s v="19 de abril de 2024"/>
    <s v="3 de septiembre de 2024"/>
    <s v="SUBGERENCIA TECNICA"/>
    <s v="IVAN ARMANDO LEAL BAQUERO"/>
    <s v="SI"/>
  </r>
  <r>
    <s v="2024-0241"/>
    <x v="9"/>
    <x v="0"/>
    <x v="8"/>
    <s v="ABRIL"/>
    <s v="EJECUTADO"/>
    <s v="JURÍDICA"/>
    <n v="52131844"/>
    <s v="29 de abril de 2024"/>
    <s v="23 de junio de 2024"/>
    <s v="SUBGERENCIA TECNICA"/>
    <s v="GEOVANNY REYES MUR"/>
    <s v="SI"/>
  </r>
  <r>
    <s v="2024-0242"/>
    <x v="3"/>
    <x v="0"/>
    <x v="3"/>
    <s v="ABRIL"/>
    <s v="EJECUTADO"/>
    <s v="NATURAL "/>
    <n v="16200000"/>
    <s v="no se incio"/>
    <s v=" "/>
    <s v="SUBGERENCIA ADMINISTRATIVA"/>
    <s v="AURA MARINA GUEVARA LADINO"/>
    <s v=" "/>
  </r>
  <r>
    <s v="2024-0243"/>
    <x v="19"/>
    <x v="0"/>
    <x v="6"/>
    <s v="ABRIL"/>
    <s v="EJECUTADO"/>
    <s v="JURÍDICA"/>
    <n v="199500000"/>
    <s v="23 de abril de 2024"/>
    <s v="23 de julio de 2024"/>
    <s v="SUBGERENCIA TECNICA"/>
    <s v="LEONARDO ARTURO VALERO"/>
    <s v="SI"/>
  </r>
  <r>
    <s v="2024-0244"/>
    <x v="4"/>
    <x v="0"/>
    <x v="7"/>
    <s v="ABRIL"/>
    <s v="EJECUTADO"/>
    <s v="JURÍDICA"/>
    <n v="659832854"/>
    <s v="23 de julio de 2024"/>
    <s v="23 de septiembre de 2024"/>
    <s v="SUBGERENCIA TECNICA"/>
    <s v="HECTOR ELIECER BACARES"/>
    <s v="SI"/>
  </r>
  <r>
    <s v="2024-0245"/>
    <x v="1"/>
    <x v="0"/>
    <x v="2"/>
    <s v="ABRIL"/>
    <s v="EJECUTADO"/>
    <s v="JURÍDICA"/>
    <n v="37385040"/>
    <s v="19 de abril de 2024"/>
    <s v="31 de agosto de 2024"/>
    <s v="SUBGERENCIA TECNICA"/>
    <s v="JOSE LUIS FERNANDEZ ORJUELA"/>
    <s v="SI"/>
  </r>
  <r>
    <s v="2024-0246"/>
    <x v="20"/>
    <x v="0"/>
    <x v="0"/>
    <s v="ABRIL"/>
    <s v="EN EJECUCIÓN"/>
    <s v="JURÍDICA"/>
    <n v="1302000000"/>
    <s v="19 de abril de 2024"/>
    <s v="18 de diciembre de 2024"/>
    <s v="SUBGERENCIA TECNICA"/>
    <s v="HOLMAN ENRIQUE TRIVIÑO BARRAGÁN"/>
    <s v="SI"/>
  </r>
  <r>
    <s v="2024-0247"/>
    <x v="1"/>
    <x v="0"/>
    <x v="2"/>
    <s v="ABRIL"/>
    <s v="EJECUTADO"/>
    <s v="NATURAL "/>
    <n v="24684000"/>
    <s v="19 de abril de 2024"/>
    <s v="31 de agosto de 2024"/>
    <s v="SUBGERENCIA TECNICA"/>
    <s v="JOSE LUIS FERNANDEZ ORJUELA"/>
    <s v="SI"/>
  </r>
  <r>
    <s v="2024-0248"/>
    <x v="4"/>
    <x v="0"/>
    <x v="5"/>
    <s v="ABRIL"/>
    <s v="EJECUTADO"/>
    <s v="JURÍDICA"/>
    <n v="682549465"/>
    <s v="25 de julio de 2024"/>
    <s v="23 de septiembre de 2024"/>
    <s v="SUBGERENCIA TECNICA"/>
    <s v="HECTOR ELIECER BACARES"/>
    <s v="SI"/>
  </r>
  <r>
    <s v="2024-0249"/>
    <x v="1"/>
    <x v="0"/>
    <x v="2"/>
    <s v="ABRIL"/>
    <s v="EJECUTADO"/>
    <s v="NATURAL "/>
    <n v="17952000"/>
    <s v="22 de abril de 2024"/>
    <s v="31 de agosto de 2024"/>
    <s v="SUBGERENCIA TECNICA"/>
    <s v="JOSE LUIS FERNANDEZ ORJUELA"/>
    <s v="SI"/>
  </r>
  <r>
    <s v="2024-0250"/>
    <x v="1"/>
    <x v="0"/>
    <x v="2"/>
    <s v="ABRIL"/>
    <s v="EJECUTADO"/>
    <s v="NATURAL "/>
    <n v="24684000"/>
    <s v="22 de abril de 2024"/>
    <s v="31 de agosto de 2024"/>
    <s v="SUBGERENCIA TECNICA"/>
    <s v="JOSE LUIS FERNANDEZ ORJUELA"/>
    <s v="SI"/>
  </r>
  <r>
    <s v="2024-0251"/>
    <x v="1"/>
    <x v="0"/>
    <x v="2"/>
    <s v="ABRIL"/>
    <s v="EJECUTADO"/>
    <s v="NATURAL "/>
    <n v="24684000"/>
    <s v="22 de abril de 2024"/>
    <s v="31 de agosto de 2024"/>
    <s v="SUBGERENCIA TECNICA"/>
    <s v="JOSE LUIS FERNANDEZ ORJUELA"/>
    <s v="SI"/>
  </r>
  <r>
    <s v="2024-0252"/>
    <x v="3"/>
    <x v="0"/>
    <x v="3"/>
    <s v="ABRIL"/>
    <s v="EJECUTADO"/>
    <s v="NATURAL "/>
    <n v="14400000"/>
    <s v="23 de abril de 2024"/>
    <s v="22 de octubre de 2024"/>
    <s v="SUBGERENCIA TECNICA"/>
    <s v="JOSE LUIS FERNANDEZ ORJUELA"/>
    <s v="SI"/>
  </r>
  <r>
    <s v="2024-0253"/>
    <x v="3"/>
    <x v="0"/>
    <x v="2"/>
    <s v="ABRIL"/>
    <s v="EJECUTADO"/>
    <s v="NATURAL "/>
    <n v="70000000"/>
    <s v="23 de abril de 2024"/>
    <s v="23 de septiembre de 2024"/>
    <s v="SUBGERENCIA TECNICA"/>
    <s v="IVAN ARMANDO LEAL BAQUERO"/>
    <s v="SI"/>
  </r>
  <r>
    <s v="2024-0254"/>
    <x v="3"/>
    <x v="0"/>
    <x v="2"/>
    <s v="ABRIL"/>
    <s v="EJECUTADO"/>
    <s v="NATURAL "/>
    <n v="32784000"/>
    <s v="23 de abril de 2024"/>
    <d v="2024-12-30T00:00:00"/>
    <s v="SUBGERENCIA ADMINISTRATIVA"/>
    <s v="MARCELA RUEDA"/>
    <s v="SI"/>
  </r>
  <r>
    <s v="2024-0255"/>
    <x v="18"/>
    <x v="0"/>
    <x v="2"/>
    <s v="ABRIL"/>
    <s v="EN EJECUCIÓN"/>
    <s v="NATURAL "/>
    <n v="36500000"/>
    <s v="23 de abril de 2024"/>
    <s v="30 de noviembre de 2024"/>
    <s v="SUBGERENCIA TECNICA"/>
    <s v="MARIO FERNANDO RODRIGUEZ"/>
    <s v="SI"/>
  </r>
  <r>
    <s v="2024-0256"/>
    <x v="18"/>
    <x v="0"/>
    <x v="2"/>
    <s v="ABRIL"/>
    <s v="EJECUTADO"/>
    <s v="NATURAL "/>
    <n v="36000000"/>
    <s v="23 de abril de 2024"/>
    <s v="23 de octubre de 2024"/>
    <s v="SUBGERENCIA TECNICA"/>
    <s v="MARIO FERNANDO RODRIGUEZ"/>
    <s v="SI"/>
  </r>
  <r>
    <s v="2024-0257"/>
    <x v="3"/>
    <x v="0"/>
    <x v="2"/>
    <s v="ABRIL"/>
    <s v="EJECUTADO"/>
    <s v="NATURAL "/>
    <n v="21000000"/>
    <s v="24 de abril de 2024"/>
    <s v="23 de junio de 2024"/>
    <s v="SUBGERENCIA TECNICA"/>
    <s v="IVAN ARMANDO LEAL BAQUERO"/>
    <s v="SI"/>
  </r>
  <r>
    <s v="2024-0258"/>
    <x v="3"/>
    <x v="0"/>
    <x v="2"/>
    <s v="ABRIL"/>
    <s v="EJECUTADO"/>
    <s v="NATURAL "/>
    <n v="18000000"/>
    <s v="23 de abril de 2024"/>
    <s v="22 de julio de 2024"/>
    <s v="OFICINA ASESORA JURIDICA"/>
    <s v="KAREN LIZETH CUCHIGAY ESLAVA"/>
    <s v="SI"/>
  </r>
  <r>
    <s v="2024-0259"/>
    <x v="9"/>
    <x v="0"/>
    <x v="8"/>
    <s v="ABRIL"/>
    <s v="EJECUTADO"/>
    <s v="JURÍDICA"/>
    <n v="92149816"/>
    <s v="24 de abril de 2024"/>
    <s v="23 de junio de 2024"/>
    <s v="SUBGERENCIA TECNICA"/>
    <s v="GEOVANNY REYES MUR"/>
    <s v="SI"/>
  </r>
  <r>
    <s v="2024-0260"/>
    <x v="3"/>
    <x v="0"/>
    <x v="2"/>
    <s v="ABRIL"/>
    <s v="EJECUTADO"/>
    <s v="NATURAL "/>
    <n v="12000000"/>
    <s v="24 de abril de 2024"/>
    <s v="22 de junio de 2024"/>
    <s v="SUBGERENCIA ADMINISTRATIVA"/>
    <s v="ANGELA ANDREA FORERO "/>
    <s v="SI"/>
  </r>
  <r>
    <s v="2024-0261"/>
    <x v="3"/>
    <x v="0"/>
    <x v="2"/>
    <s v="ABRIL"/>
    <s v="EJECUTADO"/>
    <s v="NATURAL "/>
    <n v="6500000"/>
    <s v="25 de abril de 2024"/>
    <s v="24 de mayo de 2024"/>
    <s v="SUBGERENCIA TECNICA"/>
    <s v="IVAN ARMANDO LEAL BAQUERO"/>
    <s v="SI"/>
  </r>
  <r>
    <s v="2024-0262"/>
    <x v="3"/>
    <x v="0"/>
    <x v="2"/>
    <s v="ABRIL"/>
    <s v="EJECUTADO"/>
    <s v="NATURAL "/>
    <n v="7700000"/>
    <s v="25 de abril de 2024"/>
    <s v="24 de junio de 2024"/>
    <s v="OFICINA ASESORA JURIDICA"/>
    <s v="KAREN LIZETH CUCHIGAY ESLAVA"/>
    <s v="SI"/>
  </r>
  <r>
    <s v="2024-0263"/>
    <x v="3"/>
    <x v="0"/>
    <x v="2"/>
    <s v="ABRIL"/>
    <s v="EJECUTADO"/>
    <s v="NATURAL "/>
    <n v="16500000"/>
    <s v="24 de abril de 2024"/>
    <s v="23 de julio de 2024"/>
    <s v="OFICINA ASESORA JURIDICA"/>
    <s v="KAREN LIZETH CUCHIGAY ESLAVA"/>
    <s v="SI"/>
  </r>
  <r>
    <s v="2024-0264"/>
    <x v="18"/>
    <x v="0"/>
    <x v="2"/>
    <s v="ABRIL"/>
    <s v="EJECUTADO"/>
    <s v="NATURAL "/>
    <n v="30000000"/>
    <s v="24 de abril de 2024"/>
    <s v="24 de octubre de 2024"/>
    <s v="SUBGERENCIA TECNICA"/>
    <s v="MARIO FERNANDO RODRIGUEZ"/>
    <s v="SI"/>
  </r>
  <r>
    <s v="2024-0265"/>
    <x v="3"/>
    <x v="0"/>
    <x v="2"/>
    <s v="ABRIL"/>
    <s v="EJECUTADO"/>
    <s v="NATURAL "/>
    <n v="45000000"/>
    <s v="26 de abril de 2024"/>
    <s v="25 de octubre de 2024"/>
    <s v="SUBGERENCIA TECNICA"/>
    <s v="IVAN ARMANDO LEAL BAQUERO"/>
    <s v="SI"/>
  </r>
  <r>
    <s v="2024-0266"/>
    <x v="9"/>
    <x v="0"/>
    <x v="8"/>
    <s v="ABRIL"/>
    <s v="EN EJECUCIÓN"/>
    <s v="JURÍDICA"/>
    <n v="39223822.049999997"/>
    <d v="2024-06-21T00:00:00"/>
    <d v="2024-09-04T00:00:00"/>
    <s v="SUBGERENCIA TECNICA"/>
    <s v="GEOVANNY REYES MUR"/>
    <s v="SI"/>
  </r>
  <r>
    <s v="2024-0267"/>
    <x v="9"/>
    <x v="0"/>
    <x v="8"/>
    <s v="ABRIL"/>
    <s v="EJECUTADO"/>
    <s v="JURÍDICA"/>
    <n v="57911259"/>
    <s v="26 de abril de 2024"/>
    <s v="23 de junio de 2024"/>
    <s v="SUBGERENCIA TECNICA"/>
    <s v="GEOVANNY REYES MUR"/>
    <s v="SI"/>
  </r>
  <r>
    <s v="2024-0268"/>
    <x v="3"/>
    <x v="0"/>
    <x v="2"/>
    <s v="ABRIL"/>
    <s v="EJECUTADO"/>
    <s v="NATURAL "/>
    <n v="16000000"/>
    <s v="25 de abril de 2024"/>
    <s v="24 de junio de 2024"/>
    <s v="SUBGERENCIA TECNICA"/>
    <s v="IVAN ARMANDO LEAL BAQUERO"/>
    <s v="SI"/>
  </r>
  <r>
    <s v="2024-0269"/>
    <x v="3"/>
    <x v="0"/>
    <x v="2"/>
    <s v="MAYO"/>
    <s v="EJECUTADO"/>
    <s v="NATURAL "/>
    <n v="26200000"/>
    <s v="3 de mayo de 2024"/>
    <s v="1 de septiembre de 2024"/>
    <s v="SUBGERENCIA TECNICA"/>
    <s v="IVAN ARMANDO LEAL BAQUERO"/>
    <s v="SI"/>
  </r>
  <r>
    <s v="2024-0270"/>
    <x v="3"/>
    <x v="0"/>
    <x v="3"/>
    <s v="MAYO"/>
    <s v="EJECUTADO"/>
    <s v="NATURAL "/>
    <n v="10000000"/>
    <s v="3 de mayo de 2024"/>
    <s v="2 de septiembre de 2024"/>
    <s v="SUBGERENCIA TECNICA"/>
    <s v="IVAN ARMANDO LEAL BAQUERO"/>
    <s v="SI"/>
  </r>
  <r>
    <s v="2024-0271"/>
    <x v="3"/>
    <x v="0"/>
    <x v="6"/>
    <s v="MAYO"/>
    <s v="EN EJECUCIÓN"/>
    <s v="JURÍDICA"/>
    <n v="69760000"/>
    <s v="3 de mayo de 2024"/>
    <s v="31 de diciembre de 2024"/>
    <s v="SUBGERENCIA ADMINISTRATIVA"/>
    <s v="MIGUEL ANTONIO RAMIREZ_x000a_MARCELA RUEDA_x000a_AURA MARINA GUEVARA_x000a_YENI SILVA"/>
    <s v="SI"/>
  </r>
  <r>
    <s v="2024-0272"/>
    <x v="3"/>
    <x v="0"/>
    <x v="2"/>
    <s v="MAYO"/>
    <s v="EJECUTADO"/>
    <s v="NATURAL "/>
    <n v="10500000"/>
    <d v="2024-05-08T00:00:00"/>
    <d v="2024-08-07T00:00:00"/>
    <s v="SUBGERENCIA TÉCNICA"/>
    <s v="SUBGERENTE TECNICO"/>
    <s v="SI"/>
  </r>
  <r>
    <s v="2024-0273"/>
    <x v="1"/>
    <x v="0"/>
    <x v="3"/>
    <s v="MAYO"/>
    <s v="EJECUTADO"/>
    <s v="NATURAL "/>
    <n v="11328800"/>
    <d v="2024-05-06T00:00:00"/>
    <d v="2024-08-31T00:00:00"/>
    <s v="SUBGERENCIA TÉCNICA"/>
    <s v="GERENTE DE PROYECTO"/>
    <s v="SI"/>
  </r>
  <r>
    <s v="2024-0274"/>
    <x v="9"/>
    <x v="0"/>
    <x v="8"/>
    <s v="MAYO"/>
    <s v="EJECUTADO"/>
    <s v="JURIDICA"/>
    <n v="40630265"/>
    <d v="2024-05-07T00:00:00"/>
    <d v="2024-06-23T00:00:00"/>
    <s v="SUBGERENCIA TÉCNICA"/>
    <s v="GERENTE DE PROYECTO"/>
    <s v="SI"/>
  </r>
  <r>
    <s v="2024-0275"/>
    <x v="3"/>
    <x v="0"/>
    <x v="3"/>
    <s v="MAYO"/>
    <s v="EN EJECUCIÓN"/>
    <s v="NATURAL "/>
    <n v="24076666"/>
    <d v="2024-05-07T00:00:00"/>
    <d v="2024-12-31T00:00:00"/>
    <s v="SUBGERENCIA ADMINISTRATIVA Y FINANCIERA"/>
    <s v="SUBGRENTE ADMINISTRATIVO"/>
    <s v="SI"/>
  </r>
  <r>
    <s v="2024-0276"/>
    <x v="9"/>
    <x v="0"/>
    <x v="8"/>
    <s v="MAYO"/>
    <s v="EJECUTADO"/>
    <s v="JURIDICA"/>
    <n v="35967867"/>
    <d v="2024-05-08T00:00:00"/>
    <d v="2024-06-23T00:00:00"/>
    <s v="SUBGERENCIA TÉCNICA"/>
    <s v="GERENTE DE PROYECTO"/>
    <s v="SI"/>
  </r>
  <r>
    <s v="2024-0277"/>
    <x v="1"/>
    <x v="0"/>
    <x v="6"/>
    <s v="MAYO"/>
    <s v="EJECUTADO"/>
    <s v="JURÍDICA"/>
    <n v="990000"/>
    <d v="2024-05-08T00:00:00"/>
    <d v="2024-08-08T00:00:00"/>
    <s v="SUBGERENCIA TÉCNICA"/>
    <s v="GERENTE DE PROYECTO"/>
    <s v="NO"/>
  </r>
  <r>
    <s v="2024-0278"/>
    <x v="3"/>
    <x v="0"/>
    <x v="2"/>
    <s v="MAYO"/>
    <s v="EJECUTADO"/>
    <s v="NATURAL "/>
    <n v="13500000"/>
    <d v="2024-05-09T00:00:00"/>
    <d v="2024-08-08T00:00:00"/>
    <s v="OFICINA ASESORA JURÍDICA"/>
    <s v="JEFE OFICINA ASESORA JURIDICA"/>
    <s v="SI"/>
  </r>
  <r>
    <s v="2024-0279"/>
    <x v="3"/>
    <x v="0"/>
    <x v="2"/>
    <s v="MAYO"/>
    <s v="EJECUTADO"/>
    <s v="NATURAL "/>
    <n v="15000000"/>
    <d v="2024-05-09T00:00:00"/>
    <d v="2024-10-08T00:00:00"/>
    <s v="OFICINA ASESORA JURÍDICA"/>
    <s v="JEFE OFICINA ASESORA JURIDICA"/>
    <s v="SI"/>
  </r>
  <r>
    <s v="2024-0280"/>
    <x v="17"/>
    <x v="0"/>
    <x v="2"/>
    <s v="MAYO"/>
    <s v="EJECUTADO"/>
    <s v="NATURAL "/>
    <n v="40216666"/>
    <d v="2024-05-10T00:00:00"/>
    <d v="2024-09-15T00:00:00"/>
    <s v="SUBGERENCIA TÉCNICA"/>
    <s v="GERENTE DE PROYECTO"/>
    <s v="SI"/>
  </r>
  <r>
    <s v="2024-0281"/>
    <x v="17"/>
    <x v="0"/>
    <x v="2"/>
    <s v="MAYO"/>
    <s v="EJECUTADO"/>
    <s v="NATURAL "/>
    <n v="40216666"/>
    <d v="2024-05-10T00:00:00"/>
    <d v="2024-09-15T00:00:00"/>
    <s v="SUBGERENCIA TÉCNICA"/>
    <s v="GERENTE DE PROYECTO"/>
    <s v="SI"/>
  </r>
  <r>
    <s v="2024-0282"/>
    <x v="17"/>
    <x v="0"/>
    <x v="2"/>
    <s v="MAYO"/>
    <s v="EJECUTADO"/>
    <s v="NATURAL "/>
    <n v="40216666"/>
    <d v="2024-05-10T00:00:00"/>
    <d v="2024-09-15T00:00:00"/>
    <s v="SUBGERENCIA TÉCNICA"/>
    <s v="GERENTE DE PROYECTO"/>
    <s v="SI"/>
  </r>
  <r>
    <s v="2024-0283"/>
    <x v="17"/>
    <x v="0"/>
    <x v="2"/>
    <s v="MAYO"/>
    <s v="EJECUTADO"/>
    <s v="NATURAL "/>
    <n v="40216666"/>
    <d v="2024-05-10T00:00:00"/>
    <d v="2024-09-15T00:00:00"/>
    <s v="SUBGERENCIA TÉCNICA"/>
    <s v="GERENTE DE PROYECTO"/>
    <s v="SI"/>
  </r>
  <r>
    <s v="2024-0284"/>
    <x v="21"/>
    <x v="0"/>
    <x v="3"/>
    <s v="MAYO"/>
    <s v="EJECUTADO"/>
    <s v="NATURAL "/>
    <n v="11424000"/>
    <d v="2024-05-10T00:00:00"/>
    <d v="2024-08-31T00:00:00"/>
    <s v="SUBGERENCIA TÉCNICA"/>
    <s v="GERENTE DE PROYECTO"/>
    <s v="SI"/>
  </r>
  <r>
    <s v="2024-0285"/>
    <x v="22"/>
    <x v="3"/>
    <x v="6"/>
    <s v="MAYO"/>
    <s v="EJECUTADO"/>
    <s v="JURÍDICA"/>
    <n v="58493283"/>
    <d v="2024-05-10T00:00:00"/>
    <d v="2024-08-19T00:00:00"/>
    <s v="ADMINISTRATIVA"/>
    <s v="PROFESIONAL DE TALENTO HUMANO"/>
    <s v="NO"/>
  </r>
  <r>
    <s v="2024-0285-A"/>
    <x v="9"/>
    <x v="0"/>
    <x v="2"/>
    <s v="MAYO"/>
    <s v="EJECUTADO"/>
    <s v="NO APLICATURAL "/>
    <n v="5250000"/>
    <d v="2024-05-10T00:00:00"/>
    <d v="2024-06-23T00:00:00"/>
    <s v="SUBGERENCIA TÉCNICA"/>
    <s v="GERENTE DE PROYECTO"/>
    <s v="SI"/>
  </r>
  <r>
    <s v="2024-0286"/>
    <x v="3"/>
    <x v="0"/>
    <x v="2"/>
    <s v="MAYO"/>
    <s v="EJECUTADO"/>
    <s v="NATURAL "/>
    <n v="30050000"/>
    <d v="2024-05-13T00:00:00"/>
    <d v="2024-10-09T00:00:00"/>
    <s v="SUBGERENCIA TÉCNICA"/>
    <s v="SUBGERENTE TECNICO"/>
    <s v="SI"/>
  </r>
  <r>
    <s v="2024-0287"/>
    <x v="3"/>
    <x v="0"/>
    <x v="2"/>
    <s v="MAYO"/>
    <s v="EN EJECUCIÓN"/>
    <s v="NATURAL "/>
    <n v="45400000"/>
    <d v="2024-05-14T00:00:00"/>
    <d v="2024-12-31T00:00:00"/>
    <s v="SUBGERENCIA ADMINISTRATIVA Y FINANCIERA"/>
    <s v="SUBGERENTE ADMINISTRATIVA"/>
    <s v="SI"/>
  </r>
  <r>
    <s v="2024-0288"/>
    <x v="3"/>
    <x v="0"/>
    <x v="2"/>
    <s v="MAYO"/>
    <s v="EJECUTADO"/>
    <s v="NATURAL "/>
    <n v="9000000"/>
    <d v="2024-05-15T00:00:00"/>
    <d v="2024-07-14T00:00:00"/>
    <s v="OFICINA ASESORA JURÍDICA"/>
    <s v="JEFE OFICINA ASESORA JURIDICA"/>
    <s v="SI"/>
  </r>
  <r>
    <s v="2024-0289"/>
    <x v="23"/>
    <x v="0"/>
    <x v="2"/>
    <s v="MAYO"/>
    <s v="EN EJECUCIÓN"/>
    <s v="NATURAL "/>
    <n v="35666666"/>
    <d v="2024-05-20T00:00:00"/>
    <d v="2024-12-21T00:00:00"/>
    <s v="SUBGERENCIA TÉCNICA"/>
    <s v="GERENTE DE PROYECTO"/>
    <s v="SI"/>
  </r>
  <r>
    <s v="2024-0290"/>
    <x v="9"/>
    <x v="0"/>
    <x v="8"/>
    <s v="MAYO"/>
    <s v="EJECUTADO"/>
    <s v="NO APLICATURAL "/>
    <n v="54912783"/>
    <d v="2024-05-20T00:00:00"/>
    <d v="2024-06-23T00:00:00"/>
    <s v="SUBGERENCIA TÉCNICA"/>
    <s v="GERENTE DE PROYECTO"/>
    <s v="SI"/>
  </r>
  <r>
    <s v="2024-0291"/>
    <x v="17"/>
    <x v="0"/>
    <x v="6"/>
    <s v="MAYO"/>
    <s v="EJECUTADO"/>
    <s v="JURÍDICA"/>
    <n v="779983200"/>
    <d v="2024-05-21T00:00:00"/>
    <d v="2024-09-09T00:00:00"/>
    <s v="SUBGERENCIA TÉCNICA"/>
    <s v="GERENTE DE PROYECTO"/>
    <s v="SI"/>
  </r>
  <r>
    <s v="2024-0292"/>
    <x v="23"/>
    <x v="0"/>
    <x v="2"/>
    <s v="MAYO"/>
    <s v="EN EJECUCIÓN"/>
    <s v="NATURAL "/>
    <n v="21000000"/>
    <d v="2024-05-21T00:00:00"/>
    <d v="2024-12-21T00:00:00"/>
    <s v="SUBGERENCIA TÉCNICA"/>
    <s v="GERENTE DE PROYECTO"/>
    <s v="SI"/>
  </r>
  <r>
    <s v="2024-0293"/>
    <x v="24"/>
    <x v="2"/>
    <x v="6"/>
    <s v="MAYO"/>
    <s v="EJECUTADO"/>
    <s v="JURÍDICA"/>
    <n v="3754000"/>
    <d v="2024-05-27T00:00:00"/>
    <d v="2024-06-26T00:00:00"/>
    <s v="SUBGERENCIA TÉCNICA"/>
    <s v="GERENTE DE PROYECTO"/>
    <s v="SI"/>
  </r>
  <r>
    <s v="2024-0294"/>
    <x v="3"/>
    <x v="0"/>
    <x v="3"/>
    <s v="MAYO"/>
    <s v="EJECUTADO"/>
    <s v="NO APLICATURAL "/>
    <n v="6000000"/>
    <d v="2024-05-22T00:00:00"/>
    <d v="2024-07-21T00:00:00"/>
    <s v="SUBGERENCIA TÉCNICA"/>
    <s v="SUBGERENTE TECNICO"/>
    <s v="SI"/>
  </r>
  <r>
    <s v="2024-0295"/>
    <x v="3"/>
    <x v="0"/>
    <x v="2"/>
    <s v="MAYO"/>
    <s v="EN EJECUCIÓN"/>
    <s v="NATURAL "/>
    <n v="60000000"/>
    <d v="2024-05-22T00:00:00"/>
    <d v="2024-11-21T00:00:00"/>
    <s v="OFICINA ASESORA JURÍDICA"/>
    <s v="JEFE OFICINA ASESORA JURIDICA"/>
    <s v="SI"/>
  </r>
  <r>
    <s v="2024-0296"/>
    <x v="3"/>
    <x v="0"/>
    <x v="2"/>
    <s v="MAYO"/>
    <s v="EN EJECUCIÓN"/>
    <s v="NATURAL "/>
    <n v="60000000"/>
    <d v="2024-05-23T00:00:00"/>
    <d v="2024-11-22T00:00:00"/>
    <s v="OFICINA ASESORA JURÍDICA"/>
    <s v="JEFE OFICINA ASESORA JURIDICA"/>
    <s v="SI"/>
  </r>
  <r>
    <s v="2024-0297"/>
    <x v="15"/>
    <x v="0"/>
    <x v="6"/>
    <s v="MAYO"/>
    <s v="EJECUTADO"/>
    <s v="JURÍDICA"/>
    <n v="20000000"/>
    <d v="2024-05-24T00:00:00"/>
    <d v="2024-05-31T00:00:00"/>
    <s v="SUBGERENCIA TÉCNICA"/>
    <s v="GERENTE DE PROYECTO"/>
    <s v="SI"/>
  </r>
  <r>
    <s v="2024-0298"/>
    <x v="9"/>
    <x v="0"/>
    <x v="3"/>
    <s v="MAYO"/>
    <s v="EJECUTADO"/>
    <s v="NO APLICATURAL "/>
    <n v="13950000"/>
    <d v="2024-05-24T00:00:00"/>
    <d v="2024-06-23T00:00:00"/>
    <s v="SUBGERENCIA TÉCNICA"/>
    <s v="GERENTE DE PROYECTO"/>
    <s v="SI"/>
  </r>
  <r>
    <s v="2024-0299"/>
    <x v="3"/>
    <x v="0"/>
    <x v="3"/>
    <s v="MAYO"/>
    <s v="EJECUTADO"/>
    <s v="NATURAL "/>
    <n v="7800000"/>
    <d v="2024-05-24T00:00:00"/>
    <d v="2024-08-23T00:00:00"/>
    <s v="OFICINA ASESORA JURÍDICA"/>
    <s v="JEFE OFICINA ASESORA JURIDICA"/>
    <s v="SI"/>
  </r>
  <r>
    <s v="2024-0300"/>
    <x v="7"/>
    <x v="0"/>
    <x v="5"/>
    <s v="MAYO"/>
    <s v="EN EJECUCIÓN"/>
    <s v="JURÍDICA"/>
    <n v="30000000"/>
    <d v="2024-06-06T00:00:00"/>
    <d v="2024-12-06T00:00:00"/>
    <s v="SUBGERENCIA TÉCNICA"/>
    <s v="GERENTE DE PROYECTO"/>
    <s v="SI"/>
  </r>
  <r>
    <s v="2024-0301"/>
    <x v="3"/>
    <x v="0"/>
    <x v="3"/>
    <s v="MAYO"/>
    <s v="EJECUTADO"/>
    <s v="NATURAL "/>
    <n v="7050000"/>
    <d v="2024-05-29T00:00:00"/>
    <d v="2024-08-28T00:00:00"/>
    <s v="SUBGERENCIA TÉCNICA"/>
    <s v="SUBGERENTE TECNICO"/>
    <s v="SI"/>
  </r>
  <r>
    <s v="2024-0302"/>
    <x v="9"/>
    <x v="0"/>
    <x v="3"/>
    <s v="MAYO"/>
    <s v="EJECUTADO"/>
    <s v="NO APLICATURAL "/>
    <n v="3190000"/>
    <d v="2024-05-28T00:00:00"/>
    <d v="2024-06-23T00:00:00"/>
    <s v="SUBGERENCIA TÉCNICA"/>
    <s v="GERENTE DE PROYECTO"/>
    <s v="SI"/>
  </r>
  <r>
    <s v="2024-0303"/>
    <x v="9"/>
    <x v="0"/>
    <x v="3"/>
    <s v="MAYO"/>
    <s v="EJECUTADO"/>
    <s v="NO APLICATURAL "/>
    <n v="3190000"/>
    <d v="2024-05-28T00:00:00"/>
    <d v="2024-06-23T00:00:00"/>
    <s v="SUBGERENCIA TÉCNICA"/>
    <s v="GERENTE DE PROYECTOS"/>
    <s v="SI"/>
  </r>
  <r>
    <s v="2024-0304"/>
    <x v="9"/>
    <x v="0"/>
    <x v="3"/>
    <s v="MAYO"/>
    <s v="EJECUTADO"/>
    <s v="NO APLICATURAL "/>
    <n v="3190000"/>
    <d v="2024-05-28T00:00:00"/>
    <d v="2024-06-23T00:00:00"/>
    <s v="SUBGERENCIA TÉCNICA"/>
    <s v="GERENTE DE PROYECTO"/>
    <s v="SI"/>
  </r>
  <r>
    <s v="2024-0305"/>
    <x v="9"/>
    <x v="0"/>
    <x v="3"/>
    <s v="MAYO"/>
    <s v="EJECUTADO"/>
    <s v="NATURAL"/>
    <n v="3190000"/>
    <d v="2024-05-28T00:00:00"/>
    <d v="2024-06-23T00:00:00"/>
    <s v="SUBGERENCIA TÉCNICA"/>
    <s v="GERENTE DE PROYECTO"/>
    <s v="SI"/>
  </r>
  <r>
    <s v="2024-0306"/>
    <x v="19"/>
    <x v="0"/>
    <x v="6"/>
    <s v="MAYO"/>
    <s v="EJECUTADO"/>
    <s v="JURÍDICA"/>
    <n v="43500000"/>
    <d v="2024-05-30T00:00:00"/>
    <d v="2024-07-28T00:00:00"/>
    <s v="SUBGERENCIA TÉCNICA"/>
    <s v="GERENTE DE PROYECTO"/>
    <s v="SI"/>
  </r>
  <r>
    <s v="2024-0307"/>
    <x v="23"/>
    <x v="0"/>
    <x v="6"/>
    <s v="MAYO"/>
    <s v="EN EJECUCIÓN"/>
    <s v="JURÍDICA"/>
    <n v="731340030"/>
    <d v="2024-05-31T00:00:00"/>
    <d v="2024-12-21T00:00:00"/>
    <s v="SUBGERENCIA TÉCNICA"/>
    <s v="GERENTE DE PROYECTO"/>
    <s v="SI"/>
  </r>
  <r>
    <s v="2024-0308"/>
    <x v="3"/>
    <x v="0"/>
    <x v="3"/>
    <s v="JUNIO"/>
    <s v="EN EJECUCIÓN"/>
    <s v="NATURAL "/>
    <n v="23400000"/>
    <d v="2024-06-04T00:00:00"/>
    <d v="2024-12-03T00:00:00"/>
    <s v="OFICINA ASESORA JURÍDICA"/>
    <s v="JEFE OFICINA ASESORA JURIDICA"/>
    <s v="SI"/>
  </r>
  <r>
    <s v="2024-0309"/>
    <x v="5"/>
    <x v="0"/>
    <x v="2"/>
    <s v="JUNIO"/>
    <s v="EJECUTADO"/>
    <s v="NATURAL "/>
    <n v="14500000"/>
    <d v="2024-06-04T00:00:00"/>
    <d v="2024-08-30T00:00:00"/>
    <s v="SUBGERENCIA TÉCNICA"/>
    <s v="GERENTE DE PROYECTO"/>
    <s v="SI"/>
  </r>
  <r>
    <s v="2024-0310"/>
    <x v="3"/>
    <x v="0"/>
    <x v="3"/>
    <s v="JUNIO"/>
    <s v="EJECUTADO"/>
    <s v="NATURAL "/>
    <n v="7500000"/>
    <d v="2024-06-06T00:00:00"/>
    <d v="2024-09-05T00:00:00"/>
    <s v="SUBGERENCIA TÉCNICA"/>
    <s v="SUBGERENTE TECNICO"/>
    <s v="SI"/>
  </r>
  <r>
    <s v="2024-0311"/>
    <x v="9"/>
    <x v="0"/>
    <x v="8"/>
    <s v="JUNIO"/>
    <s v="EJECUTADO"/>
    <s v="JURÍDICA"/>
    <n v="63691199"/>
    <d v="2024-06-05T00:00:00"/>
    <d v="2024-06-23T00:00:00"/>
    <s v="SUBGERENCIA TÉCNICA"/>
    <s v="GERENTE DE PROYECTO"/>
    <s v="SI"/>
  </r>
  <r>
    <s v="2024-0312"/>
    <x v="9"/>
    <x v="0"/>
    <x v="3"/>
    <s v="JUNIO"/>
    <s v="EJECUTADO"/>
    <s v="NO APLICATURAL "/>
    <n v="2750000"/>
    <d v="2024-06-05T00:00:00"/>
    <d v="2024-06-23T00:00:00"/>
    <s v="SUBGERENCIA TÉCNICA"/>
    <s v="GERENTE DE PROYECTO"/>
    <s v="SI"/>
  </r>
  <r>
    <s v="2024-0313"/>
    <x v="3"/>
    <x v="0"/>
    <x v="3"/>
    <s v="JUNIO"/>
    <s v="EJECUTADO"/>
    <s v="NATURAL "/>
    <n v="12000000"/>
    <d v="2024-06-05T00:00:00"/>
    <d v="2024-10-04T00:00:00"/>
    <s v="SUBGERENCIA TÉCNICA"/>
    <s v="SUBGERENTE TECNICO"/>
    <s v="SI"/>
  </r>
  <r>
    <s v="2024-0314"/>
    <x v="23"/>
    <x v="0"/>
    <x v="5"/>
    <s v="JUNIO"/>
    <s v="EJECUTADO"/>
    <s v="JURÍDICA"/>
    <n v="80437021"/>
    <d v="2024-06-12T00:00:00"/>
    <d v="2024-10-12T00:00:00"/>
    <s v="SUBGERENCIA TÉCNICA"/>
    <s v="GERENTE DE PROYECTO"/>
    <s v="SI"/>
  </r>
  <r>
    <s v="2024-0315"/>
    <x v="3"/>
    <x v="0"/>
    <x v="2"/>
    <s v="JUNIO"/>
    <s v="EJECUTADO"/>
    <s v="NATURAL "/>
    <n v="30000000"/>
    <d v="2024-06-11T00:00:00"/>
    <d v="2024-09-10T00:00:00"/>
    <s v="SUBGERENCIA TÉCNICA"/>
    <s v="SUBGERENTE TECNICO"/>
    <s v="SI"/>
  </r>
  <r>
    <s v="2024-0316"/>
    <x v="5"/>
    <x v="0"/>
    <x v="2"/>
    <s v="JUNIO"/>
    <s v="EJECUTADO"/>
    <s v="NATURAL "/>
    <n v="12600000"/>
    <d v="2024-06-07T00:00:00"/>
    <d v="2024-08-30T00:00:00"/>
    <s v="SUBGERENCIA TÉCNICA"/>
    <s v="GERENTE DE PROYECTO"/>
    <s v="SI"/>
  </r>
  <r>
    <s v="2024-0317"/>
    <x v="16"/>
    <x v="2"/>
    <x v="6"/>
    <s v="JUNIO"/>
    <s v="EJECUTADO"/>
    <s v="JURÍDICA"/>
    <n v="1181757607"/>
    <d v="2024-06-12T00:00:00"/>
    <d v="2024-08-12T00:00:00"/>
    <s v="SUBGERENCIA TÉCNICA"/>
    <s v="GERENTE DE PROYECTO"/>
    <s v="SI"/>
  </r>
  <r>
    <s v="2024-0318"/>
    <x v="16"/>
    <x v="4"/>
    <x v="4"/>
    <s v="JUNIO"/>
    <s v="EJECUTADO"/>
    <s v="JURÍDICA"/>
    <n v="144624584"/>
    <d v="2024-06-13T00:00:00"/>
    <d v="2024-08-13T00:00:00"/>
    <s v="SUBGERENCIA TÉCNICA"/>
    <s v="GERENTE DE PROYECTO"/>
    <s v="SI"/>
  </r>
  <r>
    <s v="2024-0319"/>
    <x v="3"/>
    <x v="0"/>
    <x v="2"/>
    <s v="JUNIO"/>
    <s v="EN EJECUCIÓN"/>
    <s v="NATURAL "/>
    <n v="59016000"/>
    <d v="2024-06-13T00:00:00"/>
    <d v="2024-12-12T00:00:00"/>
    <s v="SUBGERENCIA TÉCNICA"/>
    <s v="SUBGERENTE TECNICO"/>
    <s v="SI"/>
  </r>
  <r>
    <s v="2024-0320"/>
    <x v="3"/>
    <x v="0"/>
    <x v="3"/>
    <s v="JUNIO"/>
    <s v="EN EJECUCIÓN"/>
    <s v="NATURAL "/>
    <n v="23400000"/>
    <d v="2024-06-14T00:00:00"/>
    <d v="2024-12-13T00:00:00"/>
    <s v="SUBGERENCIA TÉCNICA"/>
    <s v="SUBGERENTE TECNICO"/>
    <s v="SI"/>
  </r>
  <r>
    <s v="2024-0321"/>
    <x v="25"/>
    <x v="0"/>
    <x v="6"/>
    <s v="JUNIO"/>
    <s v="EJECUTADO"/>
    <s v="JURÍDICA"/>
    <n v="593000000"/>
    <d v="2024-06-17T00:00:00"/>
    <d v="2024-09-14T00:00:00"/>
    <s v="SUBGERENCIA TÉCNICA"/>
    <s v="GERENTE DE PROYECTO"/>
    <s v="SI"/>
  </r>
  <r>
    <s v="2024-0322"/>
    <x v="3"/>
    <x v="0"/>
    <x v="2"/>
    <s v="JUNIO"/>
    <s v="EJECUTADO"/>
    <s v="NATURAL "/>
    <n v="33000000"/>
    <d v="2024-06-18T00:00:00"/>
    <d v="2024-09-17T00:00:00"/>
    <s v="SUBGERENCIA TÉCNICA"/>
    <s v="SUBGERENTE TECNICO"/>
    <s v="SI"/>
  </r>
  <r>
    <s v="2024-0323"/>
    <x v="26"/>
    <x v="0"/>
    <x v="2"/>
    <s v="JUNIO"/>
    <s v="EN EJECUCIÓN"/>
    <s v="NATURAL "/>
    <n v="27333333"/>
    <d v="2024-06-18T00:00:00"/>
    <d v="2024-11-30T00:00:00"/>
    <s v="SUBGERENCIA TÉCNICA"/>
    <s v="GERENTE DE PROYECTO"/>
    <s v="SI"/>
  </r>
  <r>
    <s v="2024-0324"/>
    <x v="26"/>
    <x v="0"/>
    <x v="2"/>
    <s v="JUNIO"/>
    <s v="EN EJECUCIÓN"/>
    <s v="NATURAL "/>
    <n v="27333333"/>
    <d v="2024-06-18T00:00:00"/>
    <d v="2024-11-30T00:00:00"/>
    <s v="SUBGERENCIA TÉCNICA"/>
    <s v="GERENTE DE PROYECTO"/>
    <s v="SI"/>
  </r>
  <r>
    <s v="2024-0325"/>
    <x v="25"/>
    <x v="0"/>
    <x v="6"/>
    <s v="JUNIO"/>
    <s v="EJECUTADO"/>
    <s v="JURÍDICA"/>
    <n v="488730000"/>
    <d v="2024-06-19T00:00:00"/>
    <d v="2024-09-12T00:00:00"/>
    <s v="SUBGERENCIA TÉCNICA"/>
    <s v="GERENTE DE PROYECTO"/>
    <s v="SI"/>
  </r>
  <r>
    <s v="2024-0326"/>
    <x v="5"/>
    <x v="0"/>
    <x v="3"/>
    <s v="JUNIO"/>
    <s v="EJECUTADO"/>
    <s v="NATURAL "/>
    <n v="8400000"/>
    <d v="2024-06-21T00:00:00"/>
    <d v="2024-08-30T00:00:00"/>
    <s v="SUBGERENCIA TÉCNICA"/>
    <s v="GERENTE DE PROYECTO"/>
    <s v="SI"/>
  </r>
  <r>
    <s v="2024-0327"/>
    <x v="27"/>
    <x v="4"/>
    <x v="4"/>
    <s v="JUNIO"/>
    <s v="EN EJECUCIÓN"/>
    <s v="JURÍDICA"/>
    <n v="154999472"/>
    <d v="2024-08-20T00:00:00"/>
    <d v="2024-11-19T00:00:00"/>
    <s v="SUBGERENCIA TÉCNICA"/>
    <s v="GERENTE DE PROYECTO"/>
    <s v="SI"/>
  </r>
  <r>
    <s v="2024-0328"/>
    <x v="28"/>
    <x v="4"/>
    <x v="6"/>
    <s v="JUNIO"/>
    <s v="EJECUTADO"/>
    <s v="JURÍDICA"/>
    <n v="850000000"/>
    <d v="2024-06-20T00:00:00"/>
    <d v="2024-09-15T00:00:00"/>
    <s v="SUBGERENCIA TÉCNICA"/>
    <s v="GERENTE DE PROYECTO"/>
    <s v="SI"/>
  </r>
  <r>
    <s v="2024-0329"/>
    <x v="25"/>
    <x v="0"/>
    <x v="6"/>
    <s v="JUNIO"/>
    <s v="EJECUTADO"/>
    <s v="JURÍDICA"/>
    <n v="512050000"/>
    <d v="2024-06-21T00:00:00"/>
    <d v="2024-09-15T00:00:00"/>
    <s v="SUBGERENCIA TÉCNICA"/>
    <s v="GERENTE DE PROYECTO"/>
    <s v="SI"/>
  </r>
  <r>
    <s v="2024-0330"/>
    <x v="3"/>
    <x v="0"/>
    <x v="2"/>
    <s v="JUNIO"/>
    <s v="EN EJECUCIÓN"/>
    <s v="NATURAL "/>
    <n v="79166667"/>
    <d v="2024-06-20T00:00:00"/>
    <d v="2024-12-29T00:00:00"/>
    <s v="SUBGERENCIA TÉCNICA"/>
    <s v="SUBGERENTE TECNICO"/>
    <s v="SI"/>
  </r>
  <r>
    <s v="2024-0331"/>
    <x v="29"/>
    <x v="3"/>
    <x v="6"/>
    <s v="JUNIO"/>
    <s v="EN EJECUCIÓN"/>
    <s v="JURÍDICA"/>
    <n v="16053623"/>
    <d v="2024-06-27T00:00:00"/>
    <d v="2025-02-01T00:00:00"/>
    <s v="SUBGERENCIA TÉCNICA"/>
    <s v="PROFESIONA TALENTO HUMANO"/>
    <s v="SI"/>
  </r>
  <r>
    <s v="2024-0332"/>
    <x v="30"/>
    <x v="4"/>
    <x v="4"/>
    <s v="JUNIO"/>
    <s v="EJECUTADO"/>
    <s v="JURÍDICA"/>
    <n v="134190226"/>
    <d v="2024-07-25T00:00:00"/>
    <d v="2024-09-24T00:00:00"/>
    <s v="SUBGERENCIA TÉCNICA"/>
    <s v="GERENTE DE PROYECTO"/>
    <s v="SI"/>
  </r>
  <r>
    <s v="2024-0333"/>
    <x v="3"/>
    <x v="0"/>
    <x v="2"/>
    <s v="JUNIO"/>
    <s v="EJECUTADO"/>
    <s v="NATURAL "/>
    <n v="45600000"/>
    <d v="2024-06-25T00:00:00"/>
    <d v="2024-09-24T00:00:00"/>
    <s v="SUBGERENCIA TÉCNICA"/>
    <s v="SUBGERENTE TECNICO"/>
    <s v="SI"/>
  </r>
  <r>
    <s v="2024-0334"/>
    <x v="3"/>
    <x v="0"/>
    <x v="2"/>
    <s v="JUNIO"/>
    <s v="EN EJECUCIÓN"/>
    <s v="NATURAL "/>
    <n v="20020000"/>
    <d v="2024-06-25T00:00:00"/>
    <d v="2024-11-30T00:00:00"/>
    <s v="OFICINA ASESORA JURÍDICA"/>
    <s v="JEFE OFICINA ASESORA JURIDICA"/>
    <s v="SI"/>
  </r>
  <r>
    <s v="2024-0335"/>
    <x v="1"/>
    <x v="0"/>
    <x v="0"/>
    <s v="JUNIO"/>
    <s v="EJECUTADO"/>
    <s v="JURÍDICA"/>
    <n v="167862400"/>
    <d v="2024-06-28T00:00:00"/>
    <d v="2024-08-31T00:00:00"/>
    <s v="SUBGERENCIA TÉCNICA"/>
    <s v="GERENTE DE PROYECTO"/>
    <s v="SI"/>
  </r>
  <r>
    <s v="2024-0336"/>
    <x v="3"/>
    <x v="0"/>
    <x v="9"/>
    <s v="JUNIO"/>
    <s v="EN EJECUCIÓN"/>
    <s v="JURÍDICA"/>
    <n v="167291496"/>
    <d v="2024-06-28T00:00:00"/>
    <d v="2024-12-31T00:00:00"/>
    <s v="SUBGERENCIA ADMINISTRATIVA Y FINANCIERA"/>
    <s v="PROFESIONA TALENTO HUMANO"/>
    <s v="NO"/>
  </r>
  <r>
    <s v="2024-0337"/>
    <x v="3"/>
    <x v="0"/>
    <x v="2"/>
    <s v="JUNIO"/>
    <s v="EJECUTADO"/>
    <s v="NATURAL "/>
    <n v="4600000"/>
    <d v="2024-06-28T00:00:00"/>
    <d v="2024-07-27T00:00:00"/>
    <s v="SUBGERENCIA TÉCNICA"/>
    <s v="SUBGERENTE TECNICO"/>
    <s v="SI"/>
  </r>
  <r>
    <s v="2024-0338"/>
    <x v="25"/>
    <x v="0"/>
    <x v="6"/>
    <s v="JULIO"/>
    <s v="EJECUTADO"/>
    <s v="JURÍDICA"/>
    <n v="76500000"/>
    <d v="2024-07-03T00:00:00"/>
    <d v="2024-09-12T00:00:00"/>
    <s v="SUBGERENCIA TÉCNICA"/>
    <s v="GERENTE DE PROYECTO"/>
    <s v="SI"/>
  </r>
  <r>
    <s v="2024-0339"/>
    <x v="3"/>
    <x v="0"/>
    <x v="2"/>
    <s v="JULIO"/>
    <s v="EJECUTADO"/>
    <s v="NATURAL "/>
    <n v="22500000"/>
    <d v="2024-07-04T00:00:00"/>
    <d v="2024-10-03T00:00:00"/>
    <s v="SUBGERENCIA TECNICA"/>
    <s v="SUBGERENTE TECNICO"/>
    <s v="SI"/>
  </r>
  <r>
    <s v="2024-0340"/>
    <x v="3"/>
    <x v="0"/>
    <x v="2"/>
    <s v="JULIO"/>
    <s v="EJECUTADO"/>
    <s v="NATURAL "/>
    <n v="36000000"/>
    <d v="2024-07-08T00:00:00"/>
    <d v="2024-09-23T00:00:00"/>
    <s v="SUBGERENCIA TÉCNICA"/>
    <s v="SUBGERENTE TECNICO"/>
    <s v="SI"/>
  </r>
  <r>
    <s v="2024-0341"/>
    <x v="9"/>
    <x v="0"/>
    <x v="2"/>
    <s v="JULIO"/>
    <s v="EJECUTADO"/>
    <s v="NATURAL "/>
    <n v="15770000"/>
    <d v="2024-07-05T00:00:00"/>
    <d v="2024-10-05T00:00:00"/>
    <s v="SUBGERENCIA TÉCNICA"/>
    <s v="GERENTE DE PROYECTO"/>
    <s v="SI"/>
  </r>
  <r>
    <s v="2024-0342"/>
    <x v="9"/>
    <x v="0"/>
    <x v="2"/>
    <s v="JULIO"/>
    <s v="EJECUTADO"/>
    <s v="NATURAL "/>
    <n v="10533333"/>
    <d v="2024-07-08T00:00:00"/>
    <d v="2024-09-23T00:00:00"/>
    <s v="SUBGERENCIA TÉCNICA"/>
    <s v="GERENTE DE PROYECTO"/>
    <s v="SI"/>
  </r>
  <r>
    <s v="2024-0343"/>
    <x v="9"/>
    <x v="0"/>
    <x v="3"/>
    <s v="JULIO"/>
    <s v="EJECUTADO"/>
    <s v="NATURAL "/>
    <n v="10006666"/>
    <d v="2024-07-08T00:00:00"/>
    <d v="2024-09-23T00:00:00"/>
    <s v="SUBGERENCIA TÉCNICA"/>
    <s v="GERENTE DE PROYECTO"/>
    <s v="SI"/>
  </r>
  <r>
    <s v="2024-0344"/>
    <x v="3"/>
    <x v="0"/>
    <x v="2"/>
    <s v="JULIO"/>
    <s v="EJECUTADO"/>
    <s v="NATURAL "/>
    <n v="14000000"/>
    <d v="2024-07-09T00:00:00"/>
    <d v="2024-09-08T00:00:00"/>
    <s v="SUBGERENCIA TÉCNICA"/>
    <s v="SUBGERENTE TECNICO"/>
    <s v="SI"/>
  </r>
  <r>
    <s v="2024-0345"/>
    <x v="3"/>
    <x v="0"/>
    <x v="2"/>
    <s v="JULIO"/>
    <s v="EJECUTADO"/>
    <s v="NATURAL "/>
    <n v="13200000"/>
    <d v="2024-07-10T00:00:00"/>
    <d v="2024-10-09T00:00:00"/>
    <s v="SUBGERENCIA TÉCNICA"/>
    <s v="SUBGERENTE TECNICO"/>
    <s v="SI"/>
  </r>
  <r>
    <s v="2024-0346"/>
    <x v="3"/>
    <x v="0"/>
    <x v="3"/>
    <s v="JULIO"/>
    <s v="EJECUTADO"/>
    <s v="NATURAL "/>
    <n v="10500000"/>
    <d v="2024-07-10T00:00:00"/>
    <d v="2024-10-09T00:00:00"/>
    <s v="SUBGERENCIA TÉCNICA"/>
    <s v="SUBGERENTE TECNICO"/>
    <s v="SI"/>
  </r>
  <r>
    <s v="2024-0347"/>
    <x v="3"/>
    <x v="0"/>
    <x v="3"/>
    <s v="JULIO"/>
    <s v="EJECUTADO"/>
    <s v="NATURAL "/>
    <n v="11400000"/>
    <d v="2024-07-10T00:00:00"/>
    <d v="2024-10-09T00:00:00"/>
    <s v="SUBGERENCIA TÉCNICA"/>
    <s v="SUBGERENTE TECNICO"/>
    <s v="SI"/>
  </r>
  <r>
    <s v="2024-0348"/>
    <x v="3"/>
    <x v="0"/>
    <x v="3"/>
    <s v="JULIO"/>
    <s v="EJECUTADO"/>
    <s v="NATURAL "/>
    <n v="7000000"/>
    <d v="2024-07-10T00:00:00"/>
    <d v="2024-09-09T00:00:00"/>
    <s v="SUBGERENCIA TÉCNICA"/>
    <s v="SUBGERENTE TECNICO"/>
    <s v="SI"/>
  </r>
  <r>
    <s v="2024-0349"/>
    <x v="3"/>
    <x v="0"/>
    <x v="2"/>
    <s v="JULIO"/>
    <s v="EJECUTADO"/>
    <s v="NATURAL "/>
    <n v="12000000"/>
    <d v="2024-07-10T00:00:00"/>
    <d v="2024-10-09T00:00:00"/>
    <s v="SUBGERENCIA TÉCNICA"/>
    <s v="SUBGERENTE TECNICO"/>
    <s v="SI"/>
  </r>
  <r>
    <s v="2024-0350"/>
    <x v="3"/>
    <x v="0"/>
    <x v="3"/>
    <s v="JULIO"/>
    <s v="EJECUTADO"/>
    <s v="NATURAL "/>
    <n v="5000000"/>
    <d v="2024-07-11T00:00:00"/>
    <d v="2024-09-10T00:00:00"/>
    <s v="SUBGERENCIA TÉCNICA"/>
    <s v="SUBGERENTE TECNICO"/>
    <s v="SI"/>
  </r>
  <r>
    <s v="2024-0351"/>
    <x v="12"/>
    <x v="0"/>
    <x v="6"/>
    <s v="JULIO"/>
    <s v="EJECUTADO"/>
    <s v="JURÍDICA"/>
    <n v="25138750"/>
    <d v="2024-07-14T00:00:00"/>
    <d v="2024-07-23T00:00:00"/>
    <s v="SUBGERENCIA TÉCNICA"/>
    <s v="GERENTE DE PROYECTO"/>
    <s v="SI"/>
  </r>
  <r>
    <s v="2024-0352"/>
    <x v="9"/>
    <x v="0"/>
    <x v="3"/>
    <s v="JULIO"/>
    <s v="EJECUTADO"/>
    <s v="NATURAL "/>
    <n v="8030000"/>
    <d v="2024-07-11T00:00:00"/>
    <d v="2024-09-24T00:00:00"/>
    <s v="SUBGERENCIA TÉCNICA"/>
    <s v="GERENTE DE PROYECTO"/>
    <s v="SI"/>
  </r>
  <r>
    <s v="2024-0353"/>
    <x v="9"/>
    <x v="0"/>
    <x v="3"/>
    <s v="JULIO"/>
    <s v="EJECUTADO"/>
    <s v="NATURAL "/>
    <n v="8030000"/>
    <d v="2024-07-11T00:00:00"/>
    <d v="2024-09-24T00:00:00"/>
    <s v="SUBGERENCIA TÉCNICA"/>
    <s v="GERENTE DE PROYECTO"/>
    <s v="SI"/>
  </r>
  <r>
    <s v="2024-0354"/>
    <x v="9"/>
    <x v="0"/>
    <x v="2"/>
    <s v="JULIO"/>
    <s v="EJECUTADO"/>
    <s v="NATURAL "/>
    <n v="15042000"/>
    <d v="2024-07-11T00:00:00"/>
    <d v="2024-09-30T00:00:00"/>
    <s v="SUBGERENCIA TÉCNICA"/>
    <s v="GERENTE DE PROYECTO"/>
    <s v="SI"/>
  </r>
  <r>
    <s v="2024-0355"/>
    <x v="9"/>
    <x v="0"/>
    <x v="2"/>
    <s v="JULIO"/>
    <s v="EJECUTADO"/>
    <s v="NATURAL "/>
    <n v="5395000"/>
    <d v="2024-07-11T00:00:00"/>
    <d v="2024-08-11T00:00:00"/>
    <s v="SUBGERENCIA TÉCNICA"/>
    <s v="GERENTE DE PROYECTO"/>
    <s v="SI"/>
  </r>
  <r>
    <s v="2024-0356"/>
    <x v="23"/>
    <x v="0"/>
    <x v="9"/>
    <s v="JULIO"/>
    <s v="EN EJECUCIÓN"/>
    <s v="JURÍDICA"/>
    <n v="57600000"/>
    <d v="2024-07-11T00:00:00"/>
    <d v="2024-12-31T00:00:00"/>
    <s v="SUBGERENCIA TÉCNICA"/>
    <s v="GERENTE DE PROYECTO"/>
    <s v="SI"/>
  </r>
  <r>
    <s v="2024-0357"/>
    <x v="3"/>
    <x v="0"/>
    <x v="2"/>
    <s v="JULIO"/>
    <s v="EJECUTADO"/>
    <s v="NATURAL "/>
    <n v="2750000"/>
    <d v="2024-07-12T00:00:00"/>
    <d v="2024-07-26T00:00:00"/>
    <s v="SUBGERENCIA TÉCNICA"/>
    <s v="SUBGERENTE TECNICO"/>
    <s v="SI"/>
  </r>
  <r>
    <s v="2024-0358"/>
    <x v="3"/>
    <x v="0"/>
    <x v="9"/>
    <s v="JULIO"/>
    <s v="EN EJECUCIÓN"/>
    <s v="JURÍDICA"/>
    <n v="20149660.699999999"/>
    <d v="2024-07-15T00:00:00"/>
    <d v="2024-12-31T00:00:00"/>
    <s v="SUBGERENCIA ADMINISTRATIVA Y FINANCIERA"/>
    <s v="Profesional Especializado de Talento Humano"/>
    <s v="NO"/>
  </r>
  <r>
    <s v="2024-0359"/>
    <x v="3"/>
    <x v="0"/>
    <x v="2"/>
    <s v="JULIO"/>
    <s v="EN EJECUCIÓN"/>
    <s v="NATURAL "/>
    <n v="37156000"/>
    <d v="2024-07-16T00:00:00"/>
    <d v="2024-10-16T00:00:00"/>
    <s v="SUBGERENCIA TÉCNICA"/>
    <s v="SUBGERENTE TECNICO"/>
    <s v="SI"/>
  </r>
  <r>
    <s v="2024-0360"/>
    <x v="31"/>
    <x v="0"/>
    <x v="6"/>
    <s v="JULIO"/>
    <s v="EJECUTADO"/>
    <s v="JURÍDICA"/>
    <n v="32974900"/>
    <d v="2024-07-16T00:00:00"/>
    <d v="2024-11-16T00:00:00"/>
    <s v="SUBGERENCIA TECNICA"/>
    <s v="GERENTE DE PROYECTO"/>
    <s v="SI"/>
  </r>
  <r>
    <s v="2024-0361"/>
    <x v="32"/>
    <x v="0"/>
    <x v="0"/>
    <s v="JULIO"/>
    <s v="EJECUTADO"/>
    <s v="JURÍDICA"/>
    <n v="22312500"/>
    <d v="2024-07-16T00:00:00"/>
    <d v="2024-07-16T00:00:00"/>
    <s v="SUBGERENCIA TÉCNICA"/>
    <s v="GERENTE DE PROYECTO"/>
    <s v="SI"/>
  </r>
  <r>
    <s v="2024-0362"/>
    <x v="3"/>
    <x v="0"/>
    <x v="2"/>
    <s v="JULIO"/>
    <s v="EN EJECUCIÓN"/>
    <s v="JURÍDICA"/>
    <n v="163625000"/>
    <d v="2024-07-18T00:00:00"/>
    <d v="2024-12-31T00:00:00"/>
    <s v="OFICINA ASESORA JURÍDICA"/>
    <s v="JEFE OFICINA ASESORA JURIDICA"/>
    <s v="SI"/>
  </r>
  <r>
    <s v="2024-0363"/>
    <x v="3"/>
    <x v="0"/>
    <x v="2"/>
    <s v="JULIO"/>
    <s v="EN EJECUCIÓN"/>
    <s v="NATURAL "/>
    <n v="22000000"/>
    <d v="2024-07-17T00:00:00"/>
    <d v="2024-12-31T00:00:00"/>
    <s v="OFICINA ASESORA JURÍDICA"/>
    <s v="JEFE OFICINA ASESORA JURÍDICA"/>
    <s v="SI"/>
  </r>
  <r>
    <s v="2024-0364"/>
    <x v="3"/>
    <x v="0"/>
    <x v="2"/>
    <s v="JULIO"/>
    <s v="EN EJECUCIÓN"/>
    <s v="NATURAL "/>
    <n v="24900000"/>
    <d v="2024-07-17T00:00:00"/>
    <d v="2024-12-31T00:00:00"/>
    <s v="OFICINA ASESORA JURÍDICA"/>
    <s v="JEFE OFICINA ASESORA JURÍDICA"/>
    <s v="SI"/>
  </r>
  <r>
    <s v="2024-0365"/>
    <x v="3"/>
    <x v="0"/>
    <x v="2"/>
    <s v="JULIO"/>
    <s v="EN EJECUCIÓN"/>
    <s v="NATURAL "/>
    <n v="27500000"/>
    <d v="2024-07-18T00:00:00"/>
    <d v="2024-12-31T00:00:00"/>
    <s v="SUBGERENCIA TÉCNICA"/>
    <s v="SUBGERENTE TECNICO"/>
    <s v="SI"/>
  </r>
  <r>
    <s v="2024-0366"/>
    <x v="33"/>
    <x v="5"/>
    <x v="10"/>
    <s v="JULIO"/>
    <s v="EN EJECUCIÓN"/>
    <s v="JURÍDICA"/>
    <n v="110493285"/>
    <d v="2024-07-19T00:00:00"/>
    <d v="2025-02-18T00:00:00"/>
    <s v="SUBGERENCIA ADMINISTRATIVA"/>
    <s v="SUBGERENTE ADMINISTRATIVO"/>
    <s v="SI"/>
  </r>
  <r>
    <s v="2024-0367"/>
    <x v="9"/>
    <x v="0"/>
    <x v="2"/>
    <s v="JULIO"/>
    <s v="EJECUTADO"/>
    <s v="NATURAL "/>
    <n v="21840000"/>
    <d v="2024-07-18T00:00:00"/>
    <d v="2024-09-23T00:00:00"/>
    <s v="SUBGERENCIA TÉCNICA"/>
    <s v="SUBGERENTE TECNICO"/>
    <s v="SI"/>
  </r>
  <r>
    <s v="2024-0368"/>
    <x v="9"/>
    <x v="0"/>
    <x v="2"/>
    <s v="JULIO"/>
    <s v="EJECUTADO"/>
    <s v="NATURAL "/>
    <n v="13200000"/>
    <d v="2024-07-18T00:00:00"/>
    <d v="2024-09-24T00:00:00"/>
    <s v="SUBGERENCIA TÉCNICA"/>
    <s v="GERENTE DE PROYECTO"/>
    <s v="SI"/>
  </r>
  <r>
    <s v="2024-0369"/>
    <x v="9"/>
    <x v="0"/>
    <x v="2"/>
    <s v="JULIO"/>
    <s v="EJECUTADO"/>
    <s v="NATURAL "/>
    <n v="7233333"/>
    <d v="2024-07-23T00:00:00"/>
    <d v="2024-08-25T00:00:00"/>
    <s v="SUBGERENCIA TÉCNICA"/>
    <s v="GERENTE DE PROYECTO"/>
    <s v="SI"/>
  </r>
  <r>
    <s v="2024-0370"/>
    <x v="3"/>
    <x v="0"/>
    <x v="2"/>
    <s v="JULIO"/>
    <s v="EN EJECUCIÓN"/>
    <s v="NATURAL "/>
    <n v="26228000"/>
    <d v="2024-07-25T00:00:00"/>
    <d v="2024-11-24T00:00:00"/>
    <s v="SUBGERENCIA TÉCNICA"/>
    <s v="SUBGERENTE TECNICO"/>
    <s v="SI"/>
  </r>
  <r>
    <s v="2024-0371"/>
    <x v="3"/>
    <x v="0"/>
    <x v="2"/>
    <s v="JULIO"/>
    <s v="EN EJECUCIÓN"/>
    <s v="NATURAL "/>
    <n v="31800000"/>
    <d v="2024-07-24T00:00:00"/>
    <d v="2024-12-31T00:00:00"/>
    <s v="OFICINA ASESORA JURÍDICA"/>
    <s v="JEFE OFICINA ASESORA JURÍDICA"/>
    <s v="SI"/>
  </r>
  <r>
    <s v="2024-0372"/>
    <x v="3"/>
    <x v="0"/>
    <x v="2"/>
    <s v="JULIO"/>
    <s v="EN EJECUCIÓN"/>
    <s v="NATURAL "/>
    <n v="28966667"/>
    <d v="2024-07-24T00:00:00"/>
    <d v="2024-12-31T00:00:00"/>
    <s v="OFICINA ASESORA JURÍDICA"/>
    <s v="JEFE OFICINA ASESORA JURÍDICA"/>
    <s v="SI"/>
  </r>
  <r>
    <s v="2024-0373"/>
    <x v="9"/>
    <x v="0"/>
    <x v="5"/>
    <s v="JULIO"/>
    <s v="EJECUTADO"/>
    <s v="JURÍDICA"/>
    <n v="59992140"/>
    <d v="2024-07-26T00:00:00"/>
    <d v="2024-08-03T00:00:00"/>
    <s v="SUBGERENCIA TÉCNICA"/>
    <s v="SUBGERENTE TECNICO"/>
    <s v="SI"/>
  </r>
  <r>
    <s v="2024-0374"/>
    <x v="3"/>
    <x v="0"/>
    <x v="2"/>
    <s v="JULIO"/>
    <s v="EJECUTADO"/>
    <s v="NATURAL"/>
    <n v="13800000"/>
    <d v="2024-07-29T00:00:00"/>
    <d v="2024-10-28T00:00:00"/>
    <s v="SUBGERENCIA TÉCNICA"/>
    <s v="SUBGERENTE TECNICO"/>
    <s v="SI"/>
  </r>
  <r>
    <s v="2024-0375"/>
    <x v="32"/>
    <x v="0"/>
    <x v="11"/>
    <s v="JULIO"/>
    <s v="EJECUTADO"/>
    <s v="JURÍDICA"/>
    <n v="107671200"/>
    <d v="2024-07-30T00:00:00"/>
    <d v="2024-10-31T00:00:00"/>
    <s v="OFICINA ASESORA JURÍDICA"/>
    <s v="GERENTE DE PROYECTO"/>
    <s v="SI"/>
  </r>
  <r>
    <s v="2024-0376"/>
    <x v="32"/>
    <x v="0"/>
    <x v="6"/>
    <s v="JULIO"/>
    <s v="EJECUTADO"/>
    <s v="JURÍDICA"/>
    <n v="719998200"/>
    <d v="2024-07-29T00:00:00"/>
    <d v="2024-12-30T00:00:00"/>
    <s v="OFICINA ASESORA JURÍDICA"/>
    <s v="GERENTE DE PROYECTO"/>
    <s v="SI"/>
  </r>
  <r>
    <s v="2024-0377"/>
    <x v="32"/>
    <x v="0"/>
    <x v="6"/>
    <s v="JULIO"/>
    <s v="EN EJECUCIÓN"/>
    <s v="JURÍDICA"/>
    <n v="556800000"/>
    <d v="2024-07-29T00:00:00"/>
    <d v="2024-12-30T00:00:00"/>
    <s v="OFICINA ASESORA JURÍDICA"/>
    <s v="GERENTE DE PROYECTO"/>
    <s v="SI"/>
  </r>
  <r>
    <s v="2024-0378"/>
    <x v="32"/>
    <x v="0"/>
    <x v="6"/>
    <s v="JULIO"/>
    <s v="EJECUTADO"/>
    <s v="JURÍDICA"/>
    <n v="283500000"/>
    <d v="2024-07-29T00:00:00"/>
    <d v="2024-09-13T00:00:00"/>
    <s v="SUBGERENCIA TÉCNICA"/>
    <s v="GERENTE DE PROYECTO"/>
    <s v="SI"/>
  </r>
  <r>
    <s v="2024-0379"/>
    <x v="9"/>
    <x v="0"/>
    <x v="2"/>
    <s v="JULIO"/>
    <s v="EJECUTADO"/>
    <s v="NATURAL"/>
    <n v="12471333"/>
    <d v="2024-07-29T00:00:00"/>
    <d v="2024-08-29T00:00:00"/>
    <s v="OFICINA ASESORA JURÍDICA"/>
    <s v="GERENTE DE PROYECTO"/>
    <s v="SI"/>
  </r>
  <r>
    <s v="2024-0380"/>
    <x v="3"/>
    <x v="0"/>
    <x v="2"/>
    <s v="JULIO"/>
    <s v="EN EJECUCIÓN"/>
    <s v="JURÍDICA"/>
    <n v="50040000"/>
    <d v="2024-08-01T00:00:00"/>
    <d v="2024-12-31T00:00:00"/>
    <s v=" Subgerencia Administrativa y Financiera"/>
    <s v="SUBGERENTE ADMINISTRATIVA Y FINANCIERA"/>
    <s v="SI"/>
  </r>
  <r>
    <s v="2024-0381"/>
    <x v="3"/>
    <x v="0"/>
    <x v="2"/>
    <s v="JULIO"/>
    <s v="EJECUTADO"/>
    <s v="NATURAL"/>
    <n v="22950000"/>
    <d v="2024-08-01T00:00:00"/>
    <d v="2024-10-21T00:00:00"/>
    <s v="SUBGERENCIA TÉCNICA"/>
    <s v="SUBGERENTE TECNICO"/>
    <s v="SI"/>
  </r>
  <r>
    <s v="2024-0382"/>
    <x v="9"/>
    <x v="0"/>
    <x v="2"/>
    <s v="JULIO"/>
    <s v="EJECUTADO"/>
    <s v="NATURAL"/>
    <n v="11916666"/>
    <d v="2024-08-01T00:00:00"/>
    <d v="2024-09-23T00:00:00"/>
    <s v="SUBGERENCIA TÉCNICA"/>
    <s v="GERENTE DE PROYECTO"/>
    <s v="SI"/>
  </r>
  <r>
    <s v="2024-0383"/>
    <x v="9"/>
    <x v="0"/>
    <x v="2"/>
    <s v="JULIO"/>
    <s v="EJECUTADO"/>
    <s v="NATURAL"/>
    <n v="11916666"/>
    <d v="2024-08-01T00:00:00"/>
    <d v="2024-09-23T00:00:00"/>
    <s v="SUBGERENCIA TÉCNICA"/>
    <s v="GERENTE DE PROYECTO"/>
    <s v="SI"/>
  </r>
  <r>
    <s v="2024-0384"/>
    <x v="9"/>
    <x v="0"/>
    <x v="2"/>
    <s v="JULIO"/>
    <s v="EJECUTADO"/>
    <s v="NATURAL"/>
    <n v="11526666"/>
    <d v="2024-08-01T00:00:00"/>
    <d v="2024-09-23T00:00:00"/>
    <s v="SUBGERENCIA TÉCNICA"/>
    <s v="SUBGERENTE TECNICO"/>
    <s v="SI"/>
  </r>
  <r>
    <s v="2024-0385"/>
    <x v="31"/>
    <x v="0"/>
    <x v="3"/>
    <s v="AGOSTO"/>
    <s v="EJECUTADO"/>
    <s v="NATURAL"/>
    <n v="2500000"/>
    <d v="2024-08-06T00:00:00"/>
    <d v="2024-08-30T00:00:00"/>
    <s v="SUBGERENCIA TÉCNICA"/>
    <s v="GERENTE DE PROYECTO"/>
    <s v="SI"/>
  </r>
  <r>
    <s v="2024-0386"/>
    <x v="31"/>
    <x v="0"/>
    <x v="2"/>
    <s v="AGOSTO"/>
    <s v="EN EJECUCIÓN"/>
    <s v="NATURAL"/>
    <n v="15510000"/>
    <d v="2024-08-08T00:00:00"/>
    <d v="2024-11-15T00:00:00"/>
    <s v="SUBGERENCIA TÉCNICA"/>
    <s v="GERENTE DE PROYECTO"/>
    <s v="SI"/>
  </r>
  <r>
    <s v="2024-0387"/>
    <x v="9"/>
    <x v="0"/>
    <x v="3"/>
    <s v="AGOSTO"/>
    <s v="EJECUTADO"/>
    <s v="NATURAL"/>
    <n v="4950000"/>
    <d v="2024-08-09T00:00:00"/>
    <d v="2024-09-23T00:00:00"/>
    <s v="SUBGERENCIA TÉCNICA"/>
    <s v="GERENTE DE PROYECTO"/>
    <s v="SI"/>
  </r>
  <r>
    <s v="2024-0388"/>
    <x v="9"/>
    <x v="0"/>
    <x v="3"/>
    <s v="AGOSTO"/>
    <s v="EJECUTADO"/>
    <s v="NATURAL"/>
    <n v="4950000"/>
    <d v="2024-08-13T00:00:00"/>
    <d v="2024-09-23T00:00:00"/>
    <s v="SUBGERENCIA TÉCNICA"/>
    <s v="GERENTE DE PROYECTO"/>
    <s v="SI"/>
  </r>
  <r>
    <s v="2024-0389"/>
    <x v="9"/>
    <x v="0"/>
    <x v="2"/>
    <s v="AGOSTO"/>
    <s v="EJECUTADO"/>
    <s v="NATURAL"/>
    <n v="15000000"/>
    <d v="2024-08-09T00:00:00"/>
    <d v="2024-09-13T00:00:00"/>
    <s v="SUBGERENCIA TÉCNICA"/>
    <s v="GERENTE DE PROYECTO"/>
    <s v="SI"/>
  </r>
  <r>
    <s v="2024-0390"/>
    <x v="3"/>
    <x v="0"/>
    <x v="2"/>
    <s v="AGOSTO"/>
    <s v="EN EJECUCIÓN"/>
    <s v="NATURAL"/>
    <n v="23833333.329999998"/>
    <d v="2024-08-09T00:00:00"/>
    <d v="2024-12-30T00:00:00"/>
    <s v="OFICINA ASESORA JURÍDICA"/>
    <s v="JEFE OFICINA ASESORA JURIDICA"/>
    <s v="SI"/>
  </r>
  <r>
    <s v="2024-0391"/>
    <x v="3"/>
    <x v="0"/>
    <x v="2"/>
    <s v="AGOSTO"/>
    <s v="EN EJECUCIÓN"/>
    <s v="NATURAL"/>
    <n v="21450000"/>
    <d v="2024-08-09T00:00:00"/>
    <d v="2024-12-30T00:00:00"/>
    <s v="OFICINA ASESORA JURÍDICA"/>
    <s v="JEFE OFICINA ASESORA JURIDICA"/>
    <s v="SI"/>
  </r>
  <r>
    <s v="2024-0392"/>
    <x v="9"/>
    <x v="0"/>
    <x v="2"/>
    <s v="AGOSTO"/>
    <s v="EJECUTADO"/>
    <s v="NATURAL"/>
    <n v="13500000"/>
    <d v="2024-08-14T00:00:00"/>
    <d v="2024-09-13T00:00:00"/>
    <s v="SUBGERENCIA TÉCNICA"/>
    <s v="GERENTE DEL PROYECTO "/>
    <s v="SI"/>
  </r>
  <r>
    <s v="2024-0393"/>
    <x v="9"/>
    <x v="0"/>
    <x v="2"/>
    <s v="AGOSTO"/>
    <s v="EJECUTADO"/>
    <s v="NATURAL"/>
    <n v="15000000"/>
    <d v="2024-08-09T00:00:00"/>
    <d v="2024-09-09T00:00:00"/>
    <s v="SUBGERENCIA TÉCNICA"/>
    <s v="GERENTE DE PROYECTO"/>
    <s v="SI"/>
  </r>
  <r>
    <s v="2024-0394"/>
    <x v="9"/>
    <x v="0"/>
    <x v="2"/>
    <s v="AGOSTO"/>
    <s v="EJECUTADO"/>
    <s v="NATURAL"/>
    <n v="15000000"/>
    <d v="2024-08-14T00:00:00"/>
    <d v="2024-09-13T00:00:00"/>
    <s v="SUBGERENCIA TÉCNICA"/>
    <s v="GERENTE DE PROYECTO"/>
    <s v="SI"/>
  </r>
  <r>
    <s v="2024-0395"/>
    <x v="26"/>
    <x v="0"/>
    <x v="11"/>
    <s v="AGOSTO"/>
    <s v="EJECUTADO"/>
    <s v="JURÍDICA"/>
    <n v="6270000"/>
    <d v="2024-08-14T00:00:00"/>
    <d v="2024-09-13T00:00:00"/>
    <s v="SUBGERENCIA TÉCNICA"/>
    <s v="GERENTE DE PROYECTO"/>
    <s v="SI"/>
  </r>
  <r>
    <s v="2024-0396"/>
    <x v="3"/>
    <x v="0"/>
    <x v="3"/>
    <s v="AGOSTO"/>
    <s v="EJECUTADO"/>
    <s v="NATURAL"/>
    <n v="8000000"/>
    <d v="2024-08-15T00:00:00"/>
    <d v="2024-10-14T00:00:00"/>
    <s v="SUBGERENCIA TÉCNICA"/>
    <s v="SUBGERENTE TÉCNICO"/>
    <s v="SI"/>
  </r>
  <r>
    <s v="2024-0397"/>
    <x v="3"/>
    <x v="0"/>
    <x v="2"/>
    <s v="AGOSTO"/>
    <s v="EJECUTADO"/>
    <s v="NATURAL"/>
    <n v="24000000"/>
    <d v="2024-08-21T00:00:00"/>
    <d v="2024-10-20T00:00:00"/>
    <s v="SUBGERENCIA TÉCNICA"/>
    <s v="SUBGERENTE TÉCNICO"/>
    <s v="SI"/>
  </r>
  <r>
    <s v="2024-0398"/>
    <x v="32"/>
    <x v="0"/>
    <x v="6"/>
    <s v="AGOSTO"/>
    <s v="EN EJECUCIÓN"/>
    <s v="JURÍDICA"/>
    <n v="476000000"/>
    <d v="2024-08-23T00:00:00"/>
    <d v="2024-12-31T00:00:00"/>
    <s v="SUBGERENCIA TÉCNICA"/>
    <s v="GERENTE DE PROYECTO"/>
    <s v="SI"/>
  </r>
  <r>
    <s v="2024-0399"/>
    <x v="3"/>
    <x v="0"/>
    <x v="3"/>
    <s v="AGOSTO"/>
    <s v="EN EJECUCIÓN"/>
    <s v="NATURAL"/>
    <n v="10000000"/>
    <d v="2024-08-23T00:00:00"/>
    <d v="2024-12-01T00:00:00"/>
    <s v="SUBGERENCIA TECNICA"/>
    <s v="SUBGERENTE TÉCNICO"/>
    <s v="SI"/>
  </r>
  <r>
    <s v="2024-0400"/>
    <x v="34"/>
    <x v="0"/>
    <x v="0"/>
    <s v="AGOSTO"/>
    <s v="EJECUTADO"/>
    <s v="JURÍDICA"/>
    <n v="35992000"/>
    <d v="2024-08-24T00:00:00"/>
    <d v="2024-09-20T00:00:00"/>
    <s v="SUBGERENCIA TECNICA"/>
    <s v="GERENTE DE PROYECTO"/>
    <s v="SI"/>
  </r>
  <r>
    <s v="2024-0401"/>
    <x v="35"/>
    <x v="0"/>
    <x v="0"/>
    <s v="AGOSTO"/>
    <s v="EN EJECUCIÓN"/>
    <s v="JURÍDICA"/>
    <n v="89128440"/>
    <d v="2024-08-28T00:00:00"/>
    <d v="2024-11-26T00:00:00"/>
    <s v="SUBGERENCIA TECNICA"/>
    <s v="SUBGERENTE TÉCNICO"/>
    <s v="SI"/>
  </r>
  <r>
    <s v="2024-0402"/>
    <x v="3"/>
    <x v="0"/>
    <x v="2"/>
    <s v="AGOSTO"/>
    <s v="EN EJECUCIÓN"/>
    <s v="NATURAL"/>
    <n v="18750000"/>
    <d v="2024-08-28T00:00:00"/>
    <d v="2024-12-31T00:00:00"/>
    <s v="SUBGERENCIA TECNICA"/>
    <s v="SUBGERENTE TÉCNICO"/>
    <s v="SI"/>
  </r>
  <r>
    <s v="2024-0403"/>
    <x v="3"/>
    <x v="0"/>
    <x v="2"/>
    <s v="AGOSTO"/>
    <s v="EN EJECUCIÓN"/>
    <s v="NATURAL"/>
    <n v="33000000"/>
    <d v="2024-08-28T00:00:00"/>
    <d v="2024-11-27T00:00:00"/>
    <s v="SUBGERENCIA TECNICA"/>
    <s v="SUBGERENTE TÉCNICO"/>
    <s v="SI"/>
  </r>
  <r>
    <s v="2024-0404"/>
    <x v="32"/>
    <x v="0"/>
    <x v="2"/>
    <s v="AGOSTO"/>
    <s v="EN EJECUCIÓN"/>
    <s v="NATURAL"/>
    <n v="20333333"/>
    <d v="2024-08-29T00:00:00"/>
    <d v="2024-12-31T00:00:00"/>
    <s v="SUBGERENCIA TECNICA"/>
    <s v="GERENTE DEL PROYECTO"/>
    <s v="SI"/>
  </r>
  <r>
    <s v="2024-0405"/>
    <x v="3"/>
    <x v="0"/>
    <x v="2"/>
    <s v="AGOSTO"/>
    <s v="EN EJECUCIÓN"/>
    <s v="NATURAL"/>
    <n v="29113030"/>
    <d v="2024-08-29T00:00:00"/>
    <d v="2024-12-31T00:00:00"/>
    <s v="SUBGERENCIA TECNICA"/>
    <s v="SUBGERENTE TÉCNICO"/>
    <s v="SI"/>
  </r>
  <r>
    <s v="2024-0406"/>
    <x v="3"/>
    <x v="0"/>
    <x v="2"/>
    <s v="AGOSTO"/>
    <s v="EN EJECUCIÓN"/>
    <s v="NATURAL"/>
    <n v="4918000"/>
    <d v="2024-08-29T00:00:00"/>
    <d v="2024-09-28T00:00:00"/>
    <s v="SUBGERENCIA TECNICA"/>
    <s v="SUBGERENTE TÉCNICO"/>
    <s v="SI"/>
  </r>
  <r>
    <s v="2024-0407"/>
    <x v="36"/>
    <x v="0"/>
    <x v="6"/>
    <s v="AGOSTO"/>
    <s v="EN EJECUCIÓN"/>
    <s v="JURÍDICA"/>
    <n v="750000000"/>
    <d v="2024-09-03T00:00:00"/>
    <d v="2024-12-10T00:00:00"/>
    <s v="SUBGERENCIA TECNICA"/>
    <s v="GERENTE DE PROYECTO"/>
    <s v="SI"/>
  </r>
  <r>
    <s v="2024-0408"/>
    <x v="32"/>
    <x v="0"/>
    <x v="6"/>
    <s v="SEPTIEMBRE "/>
    <s v="EN EJECUCIÓN"/>
    <s v="JURÍDICA"/>
    <n v="200000000"/>
    <d v="2024-09-06T00:00:00"/>
    <d v="2024-12-31T00:00:00"/>
    <s v="SUBGERENCIA TECNICA"/>
    <s v="GERENTE DE PROYECTO"/>
    <s v="SI"/>
  </r>
  <r>
    <s v="2024-0409"/>
    <x v="3"/>
    <x v="0"/>
    <x v="2"/>
    <s v="SEPTIEMBRE "/>
    <s v="EJECUTADO"/>
    <s v="NATURAL"/>
    <n v="4918000"/>
    <d v="2024-09-04T00:00:00"/>
    <d v="2024-10-03T00:00:00"/>
    <s v="SUBGERENCIA TECNICA"/>
    <s v="SUBGERENTE TÉCNICO"/>
    <s v="SI"/>
  </r>
  <r>
    <s v="2024-0410"/>
    <x v="32"/>
    <x v="0"/>
    <x v="6"/>
    <s v="SEPTIEMBRE "/>
    <s v="EN EJECUCIÓN"/>
    <s v="JURÍDICA"/>
    <n v="142800000"/>
    <d v="2024-09-06T00:00:00"/>
    <d v="2024-12-31T00:00:00"/>
    <s v="SUBGERENCIA TECNICA"/>
    <s v="GERENTE PROYECTO"/>
    <s v="SI"/>
  </r>
  <r>
    <s v="2024-0411"/>
    <x v="37"/>
    <x v="5"/>
    <x v="6"/>
    <s v="SEPTIEMBRE "/>
    <s v="EN EJECUCIÓN"/>
    <s v="JURÍDICA"/>
    <n v="99321461"/>
    <d v="2024-09-16T00:00:00"/>
    <d v="2025-03-15T00:00:00"/>
    <s v="SUBGERENCIA ADMINISTRATIVA"/>
    <s v="SUBGERENTE ADMINISTRATIVA"/>
    <s v="SI"/>
  </r>
  <r>
    <s v="2024-0412"/>
    <x v="3"/>
    <x v="0"/>
    <x v="2"/>
    <s v="SEPTIEMBRE "/>
    <s v="EJECUTADO"/>
    <s v="NATURAL"/>
    <n v="4918000"/>
    <d v="2024-09-05T00:00:00"/>
    <d v="2024-10-04T00:00:00"/>
    <s v="SUBGERENCIA TECNICA"/>
    <s v="SUBGERENTE TÉCNICO"/>
    <s v="SI"/>
  </r>
  <r>
    <s v="2024-0413"/>
    <x v="38"/>
    <x v="1"/>
    <x v="5"/>
    <s v="SEPTIEMBRE "/>
    <s v="EN EJECUCIÓN"/>
    <s v="JURÍDICA"/>
    <n v="23516475.109999999"/>
    <d v="2024-09-15T00:00:00"/>
    <d v="2025-01-15T00:00:00"/>
    <s v="SUBGERENCIA ADMINISTRATIVA"/>
    <s v="SUBGERENTE ADMINITRATIVO"/>
    <s v="SI"/>
  </r>
  <r>
    <s v="2024-0414"/>
    <x v="32"/>
    <x v="0"/>
    <x v="6"/>
    <s v="SEPTIEMBRE "/>
    <s v="EN EJECUCIÓN"/>
    <s v="JURÍDICA"/>
    <n v="59500000"/>
    <d v="2024-09-06T00:00:00"/>
    <d v="2024-12-31T00:00:00"/>
    <s v="SUBGERENCIA TECNICA"/>
    <s v="GERENTE DE PROYECTO"/>
    <s v="SI"/>
  </r>
  <r>
    <s v="2024-0415"/>
    <x v="23"/>
    <x v="0"/>
    <x v="6"/>
    <s v="SEPTIEMBRE "/>
    <s v="EN EJECUCIÓN"/>
    <s v="JURÍDICA"/>
    <n v="57740000"/>
    <d v="2024-09-11T00:00:00"/>
    <d v="2024-12-21T00:00:00"/>
    <s v="SUBGERENCIA TECNICA"/>
    <s v="GERENTE DE PROYECTO"/>
    <s v="SI"/>
  </r>
  <r>
    <s v="2024-0416"/>
    <x v="32"/>
    <x v="0"/>
    <x v="6"/>
    <s v="SEPTIEMBRE "/>
    <s v="EN EJECUCIÓN"/>
    <s v="JURÍDICA"/>
    <n v="142800000"/>
    <d v="2024-09-13T00:00:00"/>
    <d v="2024-12-12T00:00:00"/>
    <s v="SUBGERENCIA TECNICA"/>
    <s v="GERENTE DE PROYECTO"/>
    <s v="SI"/>
  </r>
  <r>
    <s v="2024-0417"/>
    <x v="26"/>
    <x v="0"/>
    <x v="5"/>
    <s v="SEPTIEMBRE "/>
    <s v="EN EJECUCIÓN"/>
    <s v="JURÍDICA"/>
    <n v="779833375.61000001"/>
    <d v="2024-09-25T00:00:00"/>
    <d v="2024-12-15T00:00:00"/>
    <s v="SUBGERENCIA TECNICA"/>
    <s v="GERENTE D EPROYECTO"/>
    <s v="SI"/>
  </r>
  <r>
    <s v="2024-0418"/>
    <x v="3"/>
    <x v="0"/>
    <x v="2"/>
    <s v="SEPTIEMBRE "/>
    <s v="EN EJECUCIÓN"/>
    <s v="NATURAL"/>
    <n v="29599986"/>
    <d v="2024-09-10T00:00:00"/>
    <d v="2024-12-31T00:00:00"/>
    <s v="OFICINA ASESORA JURÍDICA"/>
    <s v="JEFE OFICINA ASESORA JURIDICA"/>
    <s v="SI"/>
  </r>
  <r>
    <s v="2024-0419"/>
    <x v="39"/>
    <x v="5"/>
    <x v="12"/>
    <s v="SEPTIEMBRE "/>
    <s v="EN EJECUCIÓN"/>
    <s v="JURÍDICA"/>
    <n v="224083246"/>
    <d v="2024-09-17T00:00:00"/>
    <d v="2026-03-08T00:00:00"/>
    <s v="SUBGERENCIA ADMINISTRATIVA"/>
    <s v="SUBGERENTE ADMINISTRATIVA"/>
    <s v="NO"/>
  </r>
  <r>
    <s v="2024-0420"/>
    <x v="40"/>
    <x v="0"/>
    <x v="0"/>
    <s v="SEPTIEMBRE "/>
    <s v="EJECUTADO"/>
    <s v="JURÍDICA"/>
    <n v="45209243"/>
    <d v="2024-09-11T00:00:00"/>
    <d v="2024-10-11T00:00:00"/>
    <s v="SUBGERENCIA TECNICA"/>
    <s v="GERENTE DE PROYECTO"/>
    <s v="SI"/>
  </r>
  <r>
    <s v="2024-0421"/>
    <x v="3"/>
    <x v="0"/>
    <x v="2"/>
    <s v="SEPTIEMBRE "/>
    <s v="EN EJECUCIÓN"/>
    <s v="NATURAL"/>
    <n v="25899993"/>
    <d v="2024-09-10T00:00:00"/>
    <d v="2024-12-31T00:00:00"/>
    <s v="SUBGERENCIA TECNICA"/>
    <s v="SUBGERENTE TECNICO"/>
    <s v="SI"/>
  </r>
  <r>
    <s v="2024-0422"/>
    <x v="3"/>
    <x v="0"/>
    <x v="2"/>
    <s v="SEPTIEMBRE "/>
    <s v="EN EJECUCIÓN"/>
    <s v="NATURAL"/>
    <n v="47666667"/>
    <d v="2024-09-11T00:00:00"/>
    <d v="2024-12-31T00:00:00"/>
    <s v="SUBGERENCIA TECNICA"/>
    <s v="SUBGERENTE TECNICO"/>
    <s v="SI"/>
  </r>
  <r>
    <s v="2024-0423"/>
    <x v="3"/>
    <x v="0"/>
    <x v="3"/>
    <s v="SEPTIEMBRE "/>
    <s v="EJECUTADO"/>
    <s v="NATURAL"/>
    <n v="3500000"/>
    <d v="2024-09-13T00:00:00"/>
    <d v="2024-09-23T00:00:00"/>
    <s v="SUBGERENCIA TECNICA"/>
    <s v="SUBGERENTE TECNICO"/>
    <s v="SI"/>
  </r>
  <r>
    <s v="2024-0424"/>
    <x v="9"/>
    <x v="0"/>
    <x v="3"/>
    <s v="SEPTIEMBRE "/>
    <s v="EJECUTADO"/>
    <s v="NATURAL"/>
    <n v="3300000"/>
    <d v="2024-09-13T00:00:00"/>
    <d v="2024-09-23T00:00:00"/>
    <s v="SUBGERENCIA TECNICA"/>
    <s v="GERENTE DE PROYECTO"/>
    <s v="SI"/>
  </r>
  <r>
    <s v="2024-0425"/>
    <x v="32"/>
    <x v="0"/>
    <x v="6"/>
    <s v="SEPTIEMBRE "/>
    <s v="EN EJECUCIÓN"/>
    <s v="JURÍDICA"/>
    <n v="35933320"/>
    <d v="2024-09-16T00:00:00"/>
    <d v="2024-12-31T00:00:00"/>
    <s v="SUBGERENCIA TECNICA"/>
    <s v="GERENTE DE PROYECTO"/>
    <s v="SI"/>
  </r>
  <r>
    <s v="2024-0426"/>
    <x v="32"/>
    <x v="0"/>
    <x v="6"/>
    <s v="SEPTIEMBRE "/>
    <s v="EN EJECUCIÓN"/>
    <s v="JURÍDICA"/>
    <n v="140000000"/>
    <d v="2024-09-16T00:00:00"/>
    <d v="2024-11-30T00:00:00"/>
    <s v="SUBGERENCIA TECNICA"/>
    <s v="GERENTE DE PROYECTO"/>
    <s v="SI"/>
  </r>
  <r>
    <s v="2024-0427"/>
    <x v="32"/>
    <x v="0"/>
    <x v="6"/>
    <s v="SEPTIEMBRE "/>
    <s v="EN EJECUCIÓN"/>
    <s v="JURÍDICA"/>
    <n v="142800000"/>
    <d v="2024-09-17T00:00:00"/>
    <d v="2024-12-31T00:00:00"/>
    <s v="SUBGERENCIA TECNICA"/>
    <s v="GERENTE DE PROYECTO"/>
    <s v="SI"/>
  </r>
  <r>
    <s v="2024-0428"/>
    <x v="3"/>
    <x v="0"/>
    <x v="3"/>
    <s v="SEPTIEMBRE "/>
    <s v="EN EJECUCIÓN"/>
    <s v="NATURAL"/>
    <n v="14170000"/>
    <d v="2024-09-13T00:00:00"/>
    <d v="2024-12-30T00:00:00"/>
    <s v="SUBGERENCIA TECNICA"/>
    <s v="SUBGERENTE TECNICO"/>
    <s v="SI"/>
  </r>
  <r>
    <s v="2024-0429"/>
    <x v="32"/>
    <x v="0"/>
    <x v="6"/>
    <s v="SEPTIEMBRE "/>
    <s v="EN EJECUCIÓN"/>
    <s v="JURÍDICA"/>
    <n v="52800000"/>
    <d v="2024-09-13T00:00:00"/>
    <d v="2024-12-31T00:00:00"/>
    <s v="SUBGERENCIA TECNICA"/>
    <s v="GERENTE DE PROYECTOS"/>
    <s v="SI"/>
  </r>
  <r>
    <s v="2024-0430"/>
    <x v="9"/>
    <x v="0"/>
    <x v="3"/>
    <s v="SEPTIEMBRE "/>
    <s v="EJECUTADO"/>
    <s v="NATURAL"/>
    <n v="8300000"/>
    <d v="2024-09-13T00:00:00"/>
    <d v="2024-09-23T00:00:00"/>
    <s v="SUBGERENCIA TECNICA"/>
    <s v="GERENTE DE PROYECTO"/>
    <s v="SI"/>
  </r>
  <r>
    <s v="2024-0431"/>
    <x v="35"/>
    <x v="0"/>
    <x v="5"/>
    <s v="SEPTIEMBRE "/>
    <s v="EN EJECUCIÓN"/>
    <s v="JURÍDICA"/>
    <n v="15321101"/>
    <d v="2024-09-18T00:00:00"/>
    <d v="2024-12-16T00:00:00"/>
    <s v="SUBGERENCIA TECNICA"/>
    <s v="GERENTE DE PROYECTO"/>
    <s v="SI"/>
  </r>
  <r>
    <s v="2024-0432"/>
    <x v="3"/>
    <x v="0"/>
    <x v="2"/>
    <s v="SEPTIEMBRE "/>
    <s v="EN EJECUCIÓN"/>
    <s v="NATURAL"/>
    <n v="14098266.699999999"/>
    <d v="2024-09-16T00:00:00"/>
    <d v="2024-12-11T00:00:00"/>
    <s v="SUBGERENCIA TECNICA"/>
    <s v="SUBGERENTE TECNICO"/>
    <s v="SI"/>
  </r>
  <r>
    <s v="2024-0433"/>
    <x v="3"/>
    <x v="0"/>
    <x v="2"/>
    <s v="SEPTIEMBRE "/>
    <s v="EN EJECUCIÓN"/>
    <s v="NATURAL"/>
    <n v="17500000"/>
    <d v="2024-09-16T00:00:00"/>
    <d v="2024-12-31T00:00:00"/>
    <s v="SUBGERENCIA ADMINISTRATIVA"/>
    <s v="SUBGERENTE ADMINISTRATIVA"/>
    <s v="SI"/>
  </r>
  <r>
    <s v="2024-0434"/>
    <x v="3"/>
    <x v="0"/>
    <x v="3"/>
    <s v="SEPTIEMBRE "/>
    <s v="EN EJECUCIÓN"/>
    <s v="NATURAL"/>
    <n v="9706667"/>
    <d v="2024-09-18T00:00:00"/>
    <d v="2024-12-31T00:00:00"/>
    <s v="SUBGERENCIA ADMINISTRATIVA"/>
    <s v="TECNICO ADMINISTRATIVO DE ARCHIVO"/>
    <s v="SI"/>
  </r>
  <r>
    <s v="2024-0435"/>
    <x v="32"/>
    <x v="0"/>
    <x v="6"/>
    <s v="SEPTIEMBRE "/>
    <s v="EN EJECUCIÓN"/>
    <s v="JURÍDICA"/>
    <n v="476000000"/>
    <d v="2024-10-09T00:00:00"/>
    <d v="2024-12-31T00:00:00"/>
    <s v="SUBGERENCIA TECNICA"/>
    <s v="GERENTE DE PROYECTO"/>
    <s v="SI"/>
  </r>
  <r>
    <s v="2024-0436"/>
    <x v="3"/>
    <x v="0"/>
    <x v="3"/>
    <s v="SEPTIEMBRE "/>
    <s v="EN EJECUCIÓN"/>
    <s v="NATURAL"/>
    <n v="9754100"/>
    <d v="2024-09-18T00:00:00"/>
    <d v="2024-12-31T00:00:00"/>
    <s v="SUBGERENCIA ADMINISTRATIVA"/>
    <s v="TECNICO ADMINISTRATIVO DE ARCHIVO"/>
    <s v="SI"/>
  </r>
  <r>
    <s v="2024-0437"/>
    <x v="23"/>
    <x v="0"/>
    <x v="6"/>
    <s v="SEPTIEMBRE "/>
    <s v="EN EJECUCIÓN"/>
    <s v="JURÍDICA"/>
    <n v="40000000"/>
    <d v="2024-09-20T00:00:00"/>
    <d v="2024-12-21T00:00:00"/>
    <s v="SUBGERENCIA TECNICA"/>
    <s v="GERENTE DE PROYECTO"/>
    <s v="SI"/>
  </r>
  <r>
    <s v="2024-0438"/>
    <x v="3"/>
    <x v="0"/>
    <x v="2"/>
    <s v="SEPTIEMBRE "/>
    <s v="EN EJECUCIÓN"/>
    <s v="NATURAL"/>
    <n v="21600000"/>
    <d v="2024-09-19T00:00:00"/>
    <d v="2024-12-31T00:00:00"/>
    <s v="SUBGERENCIA TECNICA"/>
    <s v="SUBGERENTE TECNICO"/>
    <s v="SI"/>
  </r>
  <r>
    <s v="2024-0439"/>
    <x v="3"/>
    <x v="0"/>
    <x v="2"/>
    <s v="SEPTIEMBRE "/>
    <s v="EN EJECUCIÓN"/>
    <s v="NATURAL"/>
    <n v="24150200"/>
    <d v="2024-09-20T00:00:00"/>
    <d v="2024-12-30T00:00:00"/>
    <s v="SUBGERENCIA TECNICA"/>
    <s v="SUBGERENTE TECNICO"/>
    <s v="SI"/>
  </r>
  <r>
    <s v="2024-0440"/>
    <x v="3"/>
    <x v="0"/>
    <x v="2"/>
    <s v="SEPTIEMBRE "/>
    <s v="EN EJECUCIÓN"/>
    <s v="NATURAL"/>
    <n v="16721200"/>
    <d v="2024-09-20T00:00:00"/>
    <d v="2024-12-30T00:00:00"/>
    <s v="SUBGERENCIA TECNICA"/>
    <s v="SUBGERENTE TECNICO"/>
    <s v="SI"/>
  </r>
  <r>
    <s v="2024-0441"/>
    <x v="3"/>
    <x v="0"/>
    <x v="3"/>
    <s v="SEPTIEMBRE "/>
    <s v="EN EJECUCIÓN"/>
    <s v="NATURAL"/>
    <n v="5712000"/>
    <d v="2024-09-23T00:00:00"/>
    <d v="2024-11-22T00:00:00"/>
    <s v="SUBGERENCIA TECNICA"/>
    <s v="SUBGERENTE TECNICO"/>
    <s v="SI"/>
  </r>
  <r>
    <s v="2024-0442"/>
    <x v="3"/>
    <x v="0"/>
    <x v="2"/>
    <s v="SEPTIEMBRE "/>
    <s v="EN EJECUCIÓN"/>
    <s v="NATURAL"/>
    <n v="12500000"/>
    <d v="2024-09-23T00:00:00"/>
    <d v="2024-12-08T00:00:00"/>
    <s v="SUBGERENCIA TECNICA"/>
    <s v="SUBGERENTE TECNICO"/>
    <s v="SI"/>
  </r>
  <r>
    <s v="2024-0443"/>
    <x v="3"/>
    <x v="0"/>
    <x v="2"/>
    <s v="SEPTIEMBRE "/>
    <s v="EN EJECUCIÓN"/>
    <s v="NATURAL"/>
    <n v="26100000"/>
    <d v="2024-09-24T00:00:00"/>
    <d v="2024-12-23T00:00:00"/>
    <s v="SUBGERENCIA TECNICA"/>
    <s v="SUBGERENTE TECNICO"/>
    <s v="SI"/>
  </r>
  <r>
    <s v="2024-0444"/>
    <x v="3"/>
    <x v="0"/>
    <x v="2"/>
    <s v="SEPTIEMBRE "/>
    <s v="EN EJECUCIÓN"/>
    <s v="NATURAL"/>
    <n v="22400000"/>
    <d v="2024-09-24T00:00:00"/>
    <d v="2024-12-29T00:00:00"/>
    <s v="SUBGERENCIA ADMINISTRATIVA"/>
    <s v="SUBGERENTE ADMINISTRATIVA"/>
    <s v="SI"/>
  </r>
  <r>
    <s v="2024-0445"/>
    <x v="41"/>
    <x v="0"/>
    <x v="5"/>
    <s v="SEPTIEMBRE "/>
    <s v="EN EJECUCIÓN"/>
    <s v="JURÍDICA"/>
    <n v="149935240"/>
    <d v="2024-09-27T00:00:00"/>
    <d v="2024-12-31T00:00:00"/>
    <s v="SUBGERENCIA TECNICA"/>
    <s v="GERENTE DE PROYECTO"/>
    <s v="SI"/>
  </r>
  <r>
    <s v="2024-0446"/>
    <x v="3"/>
    <x v="0"/>
    <x v="2"/>
    <s v="SEPTIEMBRE "/>
    <s v="EN EJECUCIÓN"/>
    <s v="NATURAL"/>
    <n v="29724799"/>
    <d v="2024-09-25T00:00:00"/>
    <d v="2024-12-31T00:00:00"/>
    <s v="SUBGERENCIA TECNICA"/>
    <s v="SUBGERENTE TECNICO"/>
    <s v="SI"/>
  </r>
  <r>
    <s v="2024-0447"/>
    <x v="3"/>
    <x v="0"/>
    <x v="2"/>
    <s v="SEPTIEMBRE "/>
    <s v="EJECUTADO"/>
    <s v="NATURAL"/>
    <n v="25333333"/>
    <s v="NO SE EJECUTA"/>
    <s v="NA"/>
    <s v="SUBGERENCIA TECNICA"/>
    <s v="SUBGERENTE TECNICO"/>
    <s v="SI"/>
  </r>
  <r>
    <s v="2024-0448"/>
    <x v="3"/>
    <x v="0"/>
    <x v="2"/>
    <s v="SEPTIEMBRE "/>
    <s v="EN EJECUCIÓN"/>
    <s v="NATURAL"/>
    <n v="47626667"/>
    <d v="2024-09-27T00:00:00"/>
    <d v="2024-12-30T00:00:00"/>
    <s v="SUBGERENCIA TECNICA"/>
    <s v="SUBGERENTE TECNICO"/>
    <s v="SI"/>
  </r>
  <r>
    <s v="2024-0449"/>
    <x v="3"/>
    <x v="0"/>
    <x v="2"/>
    <s v="SEPTIEMBRE "/>
    <s v="EJECUTADO"/>
    <s v="NATURAL"/>
    <n v="12000000"/>
    <d v="2024-10-01T00:00:00"/>
    <d v="2024-11-30T00:00:00"/>
    <s v="SUBGERENCIA TECNICA"/>
    <s v="SUBGERENTE TECNICO"/>
    <s v="SI"/>
  </r>
  <r>
    <s v="2024-0450"/>
    <x v="3"/>
    <x v="0"/>
    <x v="2"/>
    <s v="SEPTIEMBRE "/>
    <s v="EN EJECUCIÓN"/>
    <s v="NATURAL"/>
    <n v="15000000"/>
    <d v="2024-10-01T00:00:00"/>
    <d v="2024-12-31T00:00:00"/>
    <s v="SUBGERENCIA ADMINISTRATIVA"/>
    <s v="PROFESIONAL DE CONTABILIDAD "/>
    <s v="SI"/>
  </r>
  <r>
    <s v="2024-0451"/>
    <x v="3"/>
    <x v="0"/>
    <x v="2"/>
    <s v="SEPTIEMBRE "/>
    <s v="EN EJECUCIÓN"/>
    <s v="NATURAL"/>
    <n v="11200000"/>
    <d v="2024-09-30T00:00:00"/>
    <d v="2024-11-29T00:00:00"/>
    <s v="SUBGERENCIA TECNICA"/>
    <s v="SUBGERENTE TECNICO"/>
    <s v="SI"/>
  </r>
  <r>
    <s v="2024-0452"/>
    <x v="3"/>
    <x v="0"/>
    <x v="3"/>
    <s v="SEPTIEMBRE "/>
    <s v="EN EJECUCIÓN"/>
    <s v="NATURAL"/>
    <n v="6120000"/>
    <d v="2024-10-01T00:00:00"/>
    <d v="2024-11-30T00:00:00"/>
    <s v="SUBGERENCIA TECNICA"/>
    <s v="SUBGERENTE TECNICO"/>
    <s v="SI"/>
  </r>
  <r>
    <s v="2024-0453"/>
    <x v="3"/>
    <x v="0"/>
    <x v="2"/>
    <s v="SEPTIEMBRE "/>
    <s v="EN EJECUCIÓN"/>
    <s v="NATURAL"/>
    <n v="12133333"/>
    <d v="2024-10-01T00:00:00"/>
    <d v="2024-12-30T00:00:00"/>
    <s v="SUBGERENCIA TECNICA"/>
    <s v="GERENTE DEL PROYECTO"/>
    <s v="SI"/>
  </r>
  <r>
    <s v="2024-0454"/>
    <x v="3"/>
    <x v="0"/>
    <x v="2"/>
    <s v="OCTUBRE"/>
    <s v="EN EJECUCIÓN"/>
    <s v="NATURAL"/>
    <n v="21000000"/>
    <d v="2024-10-02T00:00:00"/>
    <d v="2024-12-31T00:00:00"/>
    <s v="OFICINA ASESORA JURÍDICA"/>
    <s v="JEFE OFICINA ASESORA JURÍDICA"/>
    <s v="SI"/>
  </r>
  <r>
    <s v="2024-0455"/>
    <x v="3"/>
    <x v="0"/>
    <x v="2"/>
    <s v="OCTUBRE"/>
    <s v="EN EJECUCIÓN"/>
    <s v="NATURAL"/>
    <n v="16500000"/>
    <d v="2024-10-02T00:00:00"/>
    <d v="2024-12-30T00:00:00"/>
    <s v="ADMINISTRATIVA Y FINANCIERA"/>
    <s v="PROFESIONAL DE CONTABILIDAD"/>
    <s v="SI"/>
  </r>
  <r>
    <s v="2024-0456"/>
    <x v="3"/>
    <x v="0"/>
    <x v="2"/>
    <s v="OCTUBRE"/>
    <s v="EJECUTADO"/>
    <s v="NATURAL"/>
    <n v="16000000"/>
    <d v="2024-10-02T00:00:00"/>
    <d v="2024-10-31T00:00:00"/>
    <s v="OFICINA DE CONTROL INTERNO"/>
    <s v="JEFE DE OFICINA"/>
    <s v="SI"/>
  </r>
  <r>
    <s v="2024-0457"/>
    <x v="31"/>
    <x v="0"/>
    <x v="2"/>
    <s v="OCTUBRE"/>
    <s v="EN EJECUCIÓN"/>
    <s v="NATURAL"/>
    <n v="11833334"/>
    <d v="2024-10-02T00:00:00"/>
    <d v="2024-12-11T00:00:00"/>
    <s v="SUBGERENCIA TECNICA"/>
    <s v="GERENTE DEL PROYECTO"/>
    <s v="SI"/>
  </r>
  <r>
    <s v="2024-0458"/>
    <x v="3"/>
    <x v="0"/>
    <x v="2"/>
    <s v="OCTUBRE"/>
    <s v="EN EJECUCIÓN"/>
    <s v="NATURAL"/>
    <n v="21673867"/>
    <d v="2024-10-02T00:00:00"/>
    <d v="2025-01-31T00:00:00"/>
    <s v="SUBGERENCIA ADMINISTRATIVA"/>
    <s v="SUBGERENTE ADMINISTRATIVA Y FINANCIERA"/>
    <s v="SI"/>
  </r>
  <r>
    <s v="2024-0459"/>
    <x v="3"/>
    <x v="0"/>
    <x v="2"/>
    <s v="OCTUBRE"/>
    <s v="EN EJECUCIÓN"/>
    <s v="NATURAL"/>
    <n v="18000000"/>
    <d v="2024-10-04T00:00:00"/>
    <d v="2024-12-03T00:00:00"/>
    <s v="SUBGERENCIA TECNICA"/>
    <s v="SUBGERENTE TECNICO"/>
    <s v="SI"/>
  </r>
  <r>
    <s v="2024-0460"/>
    <x v="3"/>
    <x v="0"/>
    <x v="2"/>
    <s v="OCTUBRE"/>
    <s v="EN EJECUCIÓN"/>
    <s v="NATURAL"/>
    <n v="10780000"/>
    <d v="2024-10-04T00:00:00"/>
    <d v="2024-12-03T00:00:00"/>
    <s v="SUBGERENCIA TECNICA"/>
    <s v="SUBGERENTE TECNICO"/>
    <s v="SI"/>
  </r>
  <r>
    <s v="2024-0461"/>
    <x v="3"/>
    <x v="0"/>
    <x v="2"/>
    <s v="OCTUBRE"/>
    <s v="EN EJECUCIÓN"/>
    <s v="NATURAL"/>
    <n v="23200000"/>
    <d v="2024-10-04T00:00:00"/>
    <d v="2024-12-30T00:00:00"/>
    <s v="SUBGERENCIA TECNICA"/>
    <s v="SUBGERENTE TECNICO"/>
    <s v="SI"/>
  </r>
  <r>
    <s v="2024-0462"/>
    <x v="42"/>
    <x v="0"/>
    <x v="6"/>
    <s v="OCTUBRE"/>
    <s v="EN EJECUCIÓN"/>
    <s v="JURÍDICA"/>
    <n v="499152000"/>
    <d v="2024-10-04T00:00:00"/>
    <d v="2024-11-03T00:00:00"/>
    <s v="SUBGERENCIA TECNICA"/>
    <s v="GERENTE DE PROYECTO"/>
    <s v="SI"/>
  </r>
  <r>
    <s v="2024-0463"/>
    <x v="3"/>
    <x v="0"/>
    <x v="2"/>
    <s v="OCTUBRE"/>
    <s v="EN EJECUCIÓN"/>
    <s v="NATURAL"/>
    <n v="31900000"/>
    <d v="2024-10-04T00:00:00"/>
    <d v="2024-12-30T00:00:00"/>
    <s v="SUBGERENCIA ADMINISTRATIVA"/>
    <s v="SUBGERENTE ADMINISTRATIVA Y FINANCIERA"/>
    <s v="SI"/>
  </r>
  <r>
    <s v="2024-0464"/>
    <x v="3"/>
    <x v="0"/>
    <x v="2"/>
    <s v="OCTUBRE"/>
    <s v="EN EJECUCIÓN"/>
    <s v="NATURAL"/>
    <n v="14499982"/>
    <d v="2024-10-04T00:00:00"/>
    <d v="2024-12-31T00:00:00"/>
    <s v="SUBGERENCIA TECNICA"/>
    <s v="SUBGERENTE TECNICO"/>
    <s v="SI"/>
  </r>
  <r>
    <s v="2024-0465"/>
    <x v="43"/>
    <x v="0"/>
    <x v="2"/>
    <s v="OCTUBRE"/>
    <s v="EN EJECUCIÓN"/>
    <s v="NATURAL"/>
    <n v="19166667"/>
    <d v="2024-10-09T00:00:00"/>
    <d v="2025-01-30T00:00:00"/>
    <s v="SUBGERENCIA TECNICA"/>
    <s v="GERENTE DE PROYECTO"/>
    <s v="SI"/>
  </r>
  <r>
    <s v="2024-0466"/>
    <x v="44"/>
    <x v="0"/>
    <x v="0"/>
    <s v="OCTUBRE"/>
    <s v="EN EJECUCIÓN"/>
    <s v="JURÍDICA"/>
    <n v="876417613"/>
    <d v="2024-10-04T00:00:00"/>
    <d v="2024-12-31T00:00:00"/>
    <s v="SUBGERENCIA TECNICA"/>
    <s v="GERENTE DE PROYECTO"/>
    <s v="SI"/>
  </r>
  <r>
    <s v="2024-0467"/>
    <x v="43"/>
    <x v="0"/>
    <x v="2"/>
    <s v="OCTUBRE"/>
    <s v="EN EJECUCIÓN"/>
    <s v="NATURAL"/>
    <n v="19166667"/>
    <d v="2024-10-10T00:00:00"/>
    <d v="2025-01-30T00:00:00"/>
    <s v="SUBGERENCIA TECNICA"/>
    <s v="GERENTE DE PROYECTO"/>
    <s v="SI"/>
  </r>
  <r>
    <s v="2024-0468"/>
    <x v="43"/>
    <x v="0"/>
    <x v="2"/>
    <s v="OCTUBRE"/>
    <s v="EN EJECUCIÓN"/>
    <s v="NATURAL"/>
    <n v="19166667"/>
    <d v="2024-10-09T00:00:00"/>
    <d v="2025-01-30T00:00:00"/>
    <s v="SUBGERENCIA TECNICA"/>
    <s v="GERENTE DE PROYECTO"/>
    <s v="SI"/>
  </r>
  <r>
    <s v="2024-0469"/>
    <x v="43"/>
    <x v="0"/>
    <x v="2"/>
    <s v="OCTUBRE"/>
    <s v="EN EJECUCIÓN"/>
    <s v="NATURAL"/>
    <n v="19166667"/>
    <m/>
    <d v="2025-01-30T00:00:00"/>
    <s v="SUBGERENCIA TECNICA"/>
    <s v="GERENTE DE PROYECTO"/>
    <s v="SI"/>
  </r>
  <r>
    <s v="2024-0470"/>
    <x v="43"/>
    <x v="0"/>
    <x v="2"/>
    <s v="OCTUBRE"/>
    <s v="EN EJECUCIÓN"/>
    <s v="NATURAL"/>
    <n v="23000000"/>
    <d v="2024-10-09T00:00:00"/>
    <d v="2025-01-30T00:00:00"/>
    <s v="SUBGERENCIA TECNICA"/>
    <s v="GERENTE DE PROYECTO"/>
    <s v="SI"/>
  </r>
  <r>
    <s v="2024-0471"/>
    <x v="43"/>
    <x v="0"/>
    <x v="2"/>
    <s v="OCTUBRE"/>
    <s v="EN EJECUCIÓN"/>
    <s v="NATURAL"/>
    <n v="36416667"/>
    <d v="2024-10-07T00:00:00"/>
    <d v="2025-01-30T00:00:00"/>
    <s v="SUBGERENCIA TECNICA"/>
    <s v="GERENTE DE PROYECTO"/>
    <s v="SI"/>
  </r>
  <r>
    <s v="2024-0472"/>
    <x v="43"/>
    <x v="0"/>
    <x v="2"/>
    <s v="OCTUBRE"/>
    <s v="EN EJECUCIÓN"/>
    <s v="NATURAL"/>
    <n v="36416667"/>
    <d v="2024-10-09T00:00:00"/>
    <d v="2025-01-30T00:00:00"/>
    <s v="SUBGERENCIA TECNICA"/>
    <s v="GERENTE DE PROYECTO"/>
    <s v="SI"/>
  </r>
  <r>
    <s v="2024-0473"/>
    <x v="43"/>
    <x v="0"/>
    <x v="2"/>
    <s v="OCTUBRE"/>
    <s v="EN EJECUCIÓN"/>
    <s v="NATURAL"/>
    <n v="36416667"/>
    <d v="2024-10-09T00:00:00"/>
    <d v="2025-01-30T00:00:00"/>
    <s v="SUBGERENCIA TECNICA"/>
    <s v="GERENTE DE PROYECTO"/>
    <s v="SI"/>
  </r>
  <r>
    <s v="2024-0474"/>
    <x v="43"/>
    <x v="0"/>
    <x v="2"/>
    <s v="OCTUBRE"/>
    <s v="EN EJECUCIÓN"/>
    <s v="NATURAL"/>
    <n v="36416667"/>
    <d v="2024-10-05T00:00:00"/>
    <d v="2025-01-30T00:00:00"/>
    <s v="SUBGERENCIA TECNICA"/>
    <s v="GERENTE DE PROYECTO"/>
    <s v="SI"/>
  </r>
  <r>
    <s v="2024-0475"/>
    <x v="43"/>
    <x v="0"/>
    <x v="2"/>
    <s v="OCTUBRE"/>
    <s v="EN EJECUCIÓN"/>
    <s v="NATURAL"/>
    <n v="36416667"/>
    <d v="2024-10-05T00:00:00"/>
    <d v="2025-01-30T00:00:00"/>
    <s v="SUBGERENCIA TECNICA"/>
    <s v="GERENTE DE PROYECTO"/>
    <s v="SI"/>
  </r>
  <r>
    <s v="2024-0476"/>
    <x v="43"/>
    <x v="0"/>
    <x v="2"/>
    <s v="OCTUBRE"/>
    <s v="EN EJECUCIÓN"/>
    <s v="NATURAL"/>
    <n v="36416667"/>
    <d v="2024-10-09T00:00:00"/>
    <d v="2025-01-30T00:00:00"/>
    <s v="SUBGERENCIA TECNICA"/>
    <s v="GERENTE DE PROYECTO"/>
    <s v="SI"/>
  </r>
  <r>
    <s v="2024-0477"/>
    <x v="43"/>
    <x v="0"/>
    <x v="2"/>
    <s v="OCTUBRE"/>
    <s v="EN EJECUCIÓN"/>
    <s v="NATURAL"/>
    <n v="36416667"/>
    <d v="2024-10-09T00:00:00"/>
    <d v="2025-01-30T00:00:00"/>
    <s v="SUBGERENCIA TECNICA"/>
    <s v="GERENTE DE PROYECTO"/>
    <s v="SI"/>
  </r>
  <r>
    <s v="2024-0478"/>
    <x v="43"/>
    <x v="0"/>
    <x v="2"/>
    <s v="OCTUBRE"/>
    <s v="EN EJECUCIÓN"/>
    <s v="NATURAL"/>
    <n v="36416667"/>
    <d v="2025-10-07T00:00:00"/>
    <d v="2025-01-30T00:00:00"/>
    <s v="SUBGERENCIA TECNICA"/>
    <s v="GERENTE DE PROYECTO"/>
    <s v="SI"/>
  </r>
  <r>
    <s v="2024-0479"/>
    <x v="5"/>
    <x v="0"/>
    <x v="11"/>
    <s v="OCTUBRE"/>
    <s v="EJECUTADO"/>
    <s v="JURÍDICA"/>
    <n v="128570861.79000001"/>
    <d v="2024-10-09T00:00:00"/>
    <d v="2024-10-31T00:00:00"/>
    <s v="SUBGERENCIA TECNICA"/>
    <s v="GERENTE DE PROYECTO"/>
    <s v="SI"/>
  </r>
  <r>
    <s v="2024-0480"/>
    <x v="45"/>
    <x v="2"/>
    <x v="5"/>
    <s v="OCTUBRE"/>
    <s v="EN EJECUCIÓN"/>
    <s v="JURÍDICA"/>
    <n v="40000000"/>
    <d v="2024-10-08T00:00:00"/>
    <d v="2024-12-31T00:00:00"/>
    <s v="SUBGERENCIA ADMINISTRATIVA Y FINANCIERA"/>
    <s v="SUBGERENTE ADMINISTRATIVA Y FINANCIERA"/>
    <s v="SI"/>
  </r>
  <r>
    <s v="2024-0481"/>
    <x v="43"/>
    <x v="0"/>
    <x v="2"/>
    <s v="OCTUBRE"/>
    <s v="EN EJECUCIÓN"/>
    <s v="NATURAL"/>
    <n v="13066667"/>
    <d v="2024-10-08T00:00:00"/>
    <d v="2025-01-30T00:00:00"/>
    <s v="SUBGERENCIA TECNICA"/>
    <s v="GERENTE DE PROYECTO"/>
    <s v="SI"/>
  </r>
  <r>
    <s v="2024-0482"/>
    <x v="46"/>
    <x v="0"/>
    <x v="2"/>
    <s v="OCTUBRE"/>
    <s v="EN EJECUCIÓN"/>
    <s v="NATURAL"/>
    <n v="60000000"/>
    <d v="2024-10-08T00:00:00"/>
    <d v="2025-04-08T00:00:00"/>
    <s v="SUBGERENCIA TECNICA"/>
    <s v="GERENTE DE PROYECTO"/>
    <s v="SI"/>
  </r>
  <r>
    <s v="2024-0483"/>
    <x v="41"/>
    <x v="0"/>
    <x v="13"/>
    <s v="OCTUBRE"/>
    <s v="EN EJECUCIÓN"/>
    <s v="JURÍDICA"/>
    <n v="130000000"/>
    <d v="2024-10-10T00:00:00"/>
    <d v="2024-12-31T00:00:00"/>
    <s v="SUBGERENCIA TECNICA"/>
    <s v="GERENTE DE PROYECTO"/>
    <s v="SI"/>
  </r>
  <r>
    <s v="2024-0484"/>
    <x v="41"/>
    <x v="0"/>
    <x v="14"/>
    <s v="OCTUBRE"/>
    <s v="EN EJECUCIÓN"/>
    <s v="JURÍDICA"/>
    <n v="60000148"/>
    <d v="2024-10-10T00:00:00"/>
    <d v="2024-12-31T00:00:00"/>
    <s v="SUBGERENCIA TECNICA"/>
    <s v="GERENTE DE PROYECTO"/>
    <s v="SI"/>
  </r>
  <r>
    <s v="2024-0485"/>
    <x v="47"/>
    <x v="0"/>
    <x v="2"/>
    <s v="OCTUBRE"/>
    <s v="EN EJECUCIÓN"/>
    <s v="NATURAL"/>
    <n v="23516667"/>
    <d v="2024-10-09T00:00:00"/>
    <d v="2024-12-31T00:00:00"/>
    <s v="SUBGERENCIA TECNICA"/>
    <s v="GERENTE DE PROYECTO"/>
    <s v="SI"/>
  </r>
  <r>
    <s v="2024-0486"/>
    <x v="26"/>
    <x v="0"/>
    <x v="2"/>
    <s v="OCTUBRE"/>
    <s v="EN EJECUCIÓN"/>
    <s v="NATURAL"/>
    <n v="35700000"/>
    <d v="2024-10-15T00:00:00"/>
    <d v="2024-11-13T00:00:00"/>
    <s v="SUBGERENCIA TECNICA"/>
    <s v="GERENTE DE PROYECTO"/>
    <s v="SI"/>
  </r>
  <r>
    <s v="2024-0487"/>
    <x v="3"/>
    <x v="0"/>
    <x v="2"/>
    <s v="OCTUBRE"/>
    <s v="EN EJECUCIÓN"/>
    <s v="NATURAL"/>
    <n v="18900000"/>
    <d v="2024-10-09T00:00:00"/>
    <d v="2024-12-30T00:00:00"/>
    <s v="SUBGERENCIA ADMINSITRATIVA Y FINANCIERA"/>
    <s v="SUBGERENTE ADMINISTRATIVA Y FINANCIERA"/>
    <s v="SI"/>
  </r>
  <r>
    <s v="2024-0488"/>
    <x v="26"/>
    <x v="0"/>
    <x v="15"/>
    <s v="OCTUBRE"/>
    <s v="EJECUTADO"/>
    <s v="JURÍDICA"/>
    <n v="63999999"/>
    <d v="2024-10-11T00:00:00"/>
    <d v="2024-11-11T00:00:00"/>
    <s v="SUBGERENCIA TECNICA"/>
    <s v="GERENTE DEL PROYECTO"/>
    <s v="SI"/>
  </r>
  <r>
    <s v="2024-0489"/>
    <x v="48"/>
    <x v="0"/>
    <x v="6"/>
    <s v="OCTUBRE"/>
    <s v="EJECUTADO"/>
    <s v="JURÍDICA"/>
    <n v="90000000"/>
    <m/>
    <m/>
    <s v="SUBGERENCIA TECNICA"/>
    <s v="GERENTE DE PROYECTO"/>
    <s v="SI"/>
  </r>
  <r>
    <s v="2024-0490"/>
    <x v="49"/>
    <x v="0"/>
    <x v="14"/>
    <s v="OCTUBRE"/>
    <s v="EJECUTADO"/>
    <s v="JURÍDICA"/>
    <n v="867564769"/>
    <m/>
    <m/>
    <s v="SUBGERENCIA TECNICA"/>
    <s v="GERENTE DE PROYECTO"/>
    <s v="SI"/>
  </r>
  <r>
    <s v="2024-0491"/>
    <x v="3"/>
    <x v="0"/>
    <x v="2"/>
    <s v="OCTUBRE"/>
    <s v="EN EJECUCIÓN"/>
    <s v="NATURAL"/>
    <n v="14000000"/>
    <d v="2024-10-11T00:00:00"/>
    <d v="2024-12-10T00:00:00"/>
    <s v="SUBGERENCIA TECNICA"/>
    <s v="SUBGERENTE TECNICO"/>
    <s v="SI"/>
  </r>
  <r>
    <s v="2024-0492"/>
    <x v="3"/>
    <x v="0"/>
    <x v="2"/>
    <s v="OCTUBRE"/>
    <s v="EN EJECUCIÓN"/>
    <s v="NATURAL"/>
    <n v="24000000"/>
    <d v="2024-10-11T00:00:00"/>
    <d v="2024-12-10T00:00:00"/>
    <s v="SUBGERENCIA TECNICA"/>
    <s v="SUBGERENTE TECNICO"/>
    <s v="SI"/>
  </r>
  <r>
    <s v="2024-0493"/>
    <x v="3"/>
    <x v="0"/>
    <x v="2"/>
    <s v="OCTUBRE"/>
    <s v="EN EJECUCIÓN"/>
    <s v="NATURAL"/>
    <n v="15025000"/>
    <d v="2024-12-15T00:00:00"/>
    <d v="2024-12-29T00:00:00"/>
    <s v="SUBGERENCIA TECNICA"/>
    <s v="SUBGERENTE TECNICO"/>
    <s v="SI"/>
  </r>
  <r>
    <s v="2024-0494"/>
    <x v="50"/>
    <x v="0"/>
    <x v="14"/>
    <s v="OCTUBRE"/>
    <s v="EN EJECUCIÓN"/>
    <s v="JURÍDICA"/>
    <s v="2.574.348.049.00"/>
    <d v="2024-10-21T00:00:00"/>
    <d v="2024-12-31T00:00:00"/>
    <s v="SUBGERENCIA TECNICA"/>
    <s v="GERENTE DE PROYECTO"/>
    <s v="SI"/>
  </r>
  <r>
    <s v="2024-0495"/>
    <x v="3"/>
    <x v="0"/>
    <x v="2"/>
    <s v="OCTUBRE"/>
    <s v="EN EJECUCIÓN"/>
    <s v="NATURAL"/>
    <n v="15816667"/>
    <d v="2024-10-17T00:00:00"/>
    <d v="2024-12-30T00:00:00"/>
    <s v="SUBGERENCIA TECNICA"/>
    <s v="SUBGERENTE TECNICO"/>
    <s v="SI"/>
  </r>
  <r>
    <s v="2024-0496"/>
    <x v="51"/>
    <x v="0"/>
    <x v="14"/>
    <s v="OCTUBRE"/>
    <s v="EN EJECUCIÓN"/>
    <s v="JURÍDICA"/>
    <n v="178600000"/>
    <d v="2024-10-18T00:00:00"/>
    <d v="2024-12-31T00:00:00"/>
    <s v="SUBGERENCIA TECNICA"/>
    <s v="SUBGERENTE TECNICO"/>
    <s v="SI"/>
  </r>
  <r>
    <s v="2024-0497"/>
    <x v="42"/>
    <x v="0"/>
    <x v="6"/>
    <s v="OCTUBRE"/>
    <s v="EJECUTADO"/>
    <s v="JURÍDICA"/>
    <n v="405539986"/>
    <m/>
    <m/>
    <s v="SUBGERENCIA TECNICA"/>
    <s v="SUBGERENTE TECNICO"/>
    <s v="SI"/>
  </r>
  <r>
    <s v="2024-0498"/>
    <x v="47"/>
    <x v="0"/>
    <x v="2"/>
    <s v="OCTUBRE"/>
    <s v="EN EJECUCIÓN"/>
    <s v="NATURAL"/>
    <n v="13253333"/>
    <d v="2024-10-22T00:00:00"/>
    <d v="2024-12-31T00:00:00"/>
    <s v="SUBGERENCIA TECNICA"/>
    <s v="GERENTE DE PROYECTO"/>
    <s v="SI"/>
  </r>
  <r>
    <s v="2024-0499"/>
    <x v="42"/>
    <x v="0"/>
    <x v="14"/>
    <s v="OCTUBRE"/>
    <s v="EJECUTADO"/>
    <s v="JURÍDICA"/>
    <n v="76000000"/>
    <m/>
    <m/>
    <s v="SUBGERENCIA TECNICA"/>
    <s v="GERENTE DE PROYECTO"/>
    <s v="SI"/>
  </r>
  <r>
    <s v="2024-0500"/>
    <x v="47"/>
    <x v="0"/>
    <x v="5"/>
    <s v="OCTUBRE"/>
    <s v="EJECUTADO"/>
    <s v="JURÍDICA"/>
    <n v="2523852975"/>
    <m/>
    <m/>
    <s v="SUBGERENCIA TECNICA"/>
    <s v="GERENTE DE PROYECTO"/>
    <s v="SI"/>
  </r>
  <r>
    <s v="2024-0501"/>
    <x v="3"/>
    <x v="0"/>
    <x v="3"/>
    <s v="OCTUBRE"/>
    <s v="EN EJECUCIÓN"/>
    <s v="NATURAL"/>
    <n v="6700000"/>
    <d v="2024-10-23T00:00:00"/>
    <d v="2024-12-29T00:00:00"/>
    <s v="ADMINISTRATIVA Y FINANCIERA"/>
    <s v="CONTADOR FONDECUN"/>
    <s v="SI"/>
  </r>
  <r>
    <s v="2024-0502"/>
    <x v="48"/>
    <x v="0"/>
    <x v="2"/>
    <s v="OCTUBRE"/>
    <s v="EN EJECUCIÓN"/>
    <s v="NATURAL"/>
    <n v="15000000"/>
    <d v="2024-10-28T00:00:00"/>
    <d v="2024-12-29T00:00:00"/>
    <s v="SUBGERENCIA TECNICA"/>
    <s v="GERENTE DE PROYECTO"/>
    <s v="SI"/>
  </r>
  <r>
    <s v="2024-0503"/>
    <x v="42"/>
    <x v="0"/>
    <x v="6"/>
    <s v="OCTUBRE"/>
    <s v="EJECUTADO"/>
    <s v="JURÍDICA"/>
    <n v="135294611"/>
    <m/>
    <m/>
    <s v="SUBGERENCIA TECNICA"/>
    <s v="GERENTE DE PROYECTO"/>
    <s v="SI"/>
  </r>
  <r>
    <s v="2024-0504"/>
    <x v="3"/>
    <x v="0"/>
    <x v="2"/>
    <s v="OCTUBRE"/>
    <s v="EN EJECUCIÓN"/>
    <s v="NATURAL"/>
    <n v="26800000"/>
    <d v="2024-10-25T00:00:00"/>
    <d v="2024-12-31T00:00:00"/>
    <s v="SUBGERENCIA TECNICA"/>
    <s v="SUBGERENTE TECNICO"/>
    <s v="SI"/>
  </r>
  <r>
    <s v="2024-0505"/>
    <x v="42"/>
    <x v="0"/>
    <x v="6"/>
    <s v="OCTUBRE"/>
    <s v="EJECUTADO"/>
    <s v="JURÍDICA"/>
    <n v="24883600"/>
    <m/>
    <m/>
    <s v="SUBGERENCIA TECNICA"/>
    <s v="SUBGERENTE TECNICO"/>
    <s v="SI"/>
  </r>
  <r>
    <s v="2024-0506"/>
    <x v="3"/>
    <x v="0"/>
    <x v="3"/>
    <s v="OCTUBRE"/>
    <s v="EN EJECUCIÓN"/>
    <s v="NATURAL"/>
    <n v="8580000"/>
    <d v="2024-10-25T00:00:00"/>
    <d v="2024-12-31T00:00:00"/>
    <s v="SUBGERENCIA TECNICA"/>
    <s v="SUBGERENTE TECNICO"/>
    <s v="SI"/>
  </r>
  <r>
    <s v="2024-0507"/>
    <x v="3"/>
    <x v="0"/>
    <x v="3"/>
    <s v="OCTUBRE"/>
    <s v="EN EJECUCIÓN"/>
    <s v="NATURAL"/>
    <n v="8360000"/>
    <d v="2024-10-28T00:00:00"/>
    <d v="2024-12-31T00:00:00"/>
    <s v="SUBGERENCIA TECNICA"/>
    <s v="SUBGERENTE TECNICO"/>
    <s v="SI"/>
  </r>
  <r>
    <s v="2024-0508"/>
    <x v="50"/>
    <x v="0"/>
    <x v="2"/>
    <s v="OCTUBRE"/>
    <s v="EN EJECUCIÓN"/>
    <s v="NATURAL"/>
    <n v="7253333"/>
    <d v="2024-10-28T00:00:00"/>
    <d v="2024-12-31T00:00:00"/>
    <s v="SUBGERENCIA TECNICA"/>
    <s v="GERENTE DE PROYECTO"/>
    <s v="SI"/>
  </r>
  <r>
    <s v="2024-0509"/>
    <x v="49"/>
    <x v="0"/>
    <x v="6"/>
    <s v="OCTUBRE"/>
    <s v="EJECUTADO"/>
    <s v="JURÍDICA"/>
    <n v="117659000"/>
    <m/>
    <m/>
    <s v="SUBGERENCIA TECNICA"/>
    <s v="GERENTE DE PROYECTO"/>
    <s v="SI"/>
  </r>
  <r>
    <s v="2024-0510"/>
    <x v="42"/>
    <x v="0"/>
    <x v="15"/>
    <s v="OCTUBRE"/>
    <s v="EJECUTADO"/>
    <s v="JURÍDICA"/>
    <n v="7115700"/>
    <m/>
    <m/>
    <s v="SUBGERENCIA TECNICA"/>
    <s v="GERENTE DE PROYECTO"/>
    <s v="SI"/>
  </r>
  <r>
    <s v="2024-0511"/>
    <x v="52"/>
    <x v="0"/>
    <x v="14"/>
    <s v="OCTUBRE"/>
    <s v="EJECUTADO"/>
    <s v="JURÍDICA"/>
    <n v="5720748524"/>
    <m/>
    <m/>
    <s v="SUBGERENCIA TECNICA"/>
    <s v="GERENTE DE PROYECTO"/>
    <s v="SI"/>
  </r>
  <r>
    <s v="2024-0512"/>
    <x v="43"/>
    <x v="0"/>
    <x v="6"/>
    <s v="OCTUBRE"/>
    <s v="EJECUTADO"/>
    <s v="JURÍDICA"/>
    <n v="694560000"/>
    <m/>
    <m/>
    <s v="SUBGERENCIA TECNICA"/>
    <s v="GERENTE DE PROYECTO"/>
    <s v="SI"/>
  </r>
  <r>
    <s v="2024-0513"/>
    <x v="3"/>
    <x v="0"/>
    <x v="3"/>
    <s v="OCTUBRE"/>
    <s v="EN EJECUCIÓN"/>
    <s v="NATURAL"/>
    <n v="6556000"/>
    <d v="2014-10-29T00:00:00"/>
    <d v="2024-12-28T00:00:00"/>
    <s v="SUBGERENCIA TECNICA"/>
    <s v="SUBGERENTE TECNICO"/>
    <s v="SI"/>
  </r>
  <r>
    <s v="2024-0514"/>
    <x v="48"/>
    <x v="0"/>
    <x v="2"/>
    <s v="OCTUBRE"/>
    <s v="EN EJECUCIÓN"/>
    <s v="NATURAL"/>
    <n v="20000000"/>
    <d v="2024-10-31T00:00:00"/>
    <d v="2024-12-29T00:00:00"/>
    <s v="SUBGERENCIA TECNICA"/>
    <s v="GERENTE DE PROYECTO"/>
    <s v="SI"/>
  </r>
  <r>
    <s v="2024-0515"/>
    <x v="48"/>
    <x v="0"/>
    <x v="2"/>
    <s v="OCTUBRE"/>
    <s v="EN EJECUCIÓN"/>
    <s v="NATURAL"/>
    <n v="20000000"/>
    <d v="2024-10-31T00:00:00"/>
    <d v="2024-12-29T00:00:00"/>
    <s v="SUBGERENCIA TECNICA"/>
    <s v="GERENTE DE PROYECTO"/>
    <s v="SI"/>
  </r>
  <r>
    <s v="2024-0516"/>
    <x v="3"/>
    <x v="0"/>
    <x v="3"/>
    <s v="OCTUBRE"/>
    <s v="EN EJECUCIÓN"/>
    <s v="NATURAL"/>
    <n v="3300000"/>
    <d v="2024-10-30T00:00:00"/>
    <d v="2024-11-29T00:00:00"/>
    <s v="SUBGERENCIA TECNICA"/>
    <s v="SUBGERENTE TECNICO"/>
    <s v="SI"/>
  </r>
  <r>
    <s v="2024-0517"/>
    <x v="48"/>
    <x v="0"/>
    <x v="2"/>
    <s v="OCTUBRE"/>
    <s v="EN EJECUCIÓN"/>
    <s v="NATURAL"/>
    <n v="20000000"/>
    <d v="2024-10-30T00:00:00"/>
    <d v="2024-12-29T00:00:00"/>
    <s v="SUBGERENCIA TECNICA"/>
    <s v="GERENTE DE PROYECTO"/>
    <s v="SI"/>
  </r>
  <r>
    <s v="2024-0518"/>
    <x v="53"/>
    <x v="0"/>
    <x v="16"/>
    <s v="OCTUBRE"/>
    <s v="EN EJECUCIÓN"/>
    <s v="JURÍDICA"/>
    <n v="2626591206"/>
    <m/>
    <m/>
    <s v="SUBGERENCIA TECNICA"/>
    <s v="GERENTE DE PROYECTO"/>
    <s v="SI"/>
  </r>
  <r>
    <s v="2024-0519"/>
    <x v="3"/>
    <x v="0"/>
    <x v="2"/>
    <s v="OCTUBRE"/>
    <s v="EN EJECUCIÓN"/>
    <s v="NATURAL"/>
    <n v="8000000"/>
    <d v="2024-10-31T00:00:00"/>
    <d v="2024-12-30T00:00:00"/>
    <s v="SUBGERENCIA TECNICA"/>
    <s v="SUBGERENTE TECNICO"/>
    <s v="SI"/>
  </r>
  <r>
    <s v="2024-0520"/>
    <x v="48"/>
    <x v="0"/>
    <x v="2"/>
    <s v="OCTUBRE"/>
    <s v="EN EJECUCIÓN"/>
    <s v="NATURAL"/>
    <n v="32500000"/>
    <d v="2024-10-31T00:00:00"/>
    <d v="2024-12-30T00:00:00"/>
    <s v="SUBGERENCIA TECNICA"/>
    <s v="GERENTE DE PROYECTO"/>
    <s v="SI"/>
  </r>
  <r>
    <s v="2024-0521"/>
    <x v="3"/>
    <x v="0"/>
    <x v="2"/>
    <s v="OCTUBRE"/>
    <s v="EN EJECUCIÓN"/>
    <s v="NATURAL"/>
    <n v="14679533"/>
    <m/>
    <m/>
    <s v="SUBGERENCIA TECNICA"/>
    <s v="SUBGERENTE TECNICO"/>
    <s v="SI"/>
  </r>
  <r>
    <s v="2024-0522"/>
    <x v="3"/>
    <x v="0"/>
    <x v="3"/>
    <s v="OCTUBRE"/>
    <s v="EN EJECUCIÓN"/>
    <s v="NATURAL"/>
    <n v="3300000"/>
    <m/>
    <m/>
    <s v="SUBGERENCIA TECNICA"/>
    <s v="SUBGERENTE TECNICO"/>
    <s v="SI"/>
  </r>
  <r>
    <s v="2024-0523"/>
    <x v="43"/>
    <x v="0"/>
    <x v="6"/>
    <s v="OCTUBRE"/>
    <s v="EN EJECUCIÓN"/>
    <s v="JURÍDICA"/>
    <n v="147480000"/>
    <m/>
    <m/>
    <s v="SUBGERENCIA TECNICA"/>
    <s v="GERENTE DE PROYECTO"/>
    <s v="SI"/>
  </r>
  <r>
    <s v="2024-0524"/>
    <x v="54"/>
    <x v="0"/>
    <x v="6"/>
    <s v="OCTUBRE"/>
    <s v="EN EJECUCIÓN"/>
    <s v="JURÍDICA"/>
    <n v="327250000"/>
    <m/>
    <m/>
    <s v="SUBGERENCIA TECNICA"/>
    <s v="GERENTE DE PROYECTO"/>
    <s v="SI"/>
  </r>
  <r>
    <s v="2024-0525"/>
    <x v="3"/>
    <x v="0"/>
    <x v="3"/>
    <s v="OCTUBRE"/>
    <s v="EN EJECUCIÓN"/>
    <s v="JURÍDICA"/>
    <n v="3278000"/>
    <m/>
    <m/>
    <s v="SUBGERENCIA TECNICA"/>
    <s v="SUBGERENTE TECNICO"/>
    <s v="SI"/>
  </r>
  <r>
    <s v="2024-0526"/>
    <x v="3"/>
    <x v="0"/>
    <x v="2"/>
    <s v="OCTUBRE"/>
    <s v="EN EJECUCIÓN"/>
    <s v="NATURAL"/>
    <n v="9733332"/>
    <d v="2024-10-31T00:00:00"/>
    <d v="2024-12-20T00:00:00"/>
    <s v="SUBGERENCIA TECNICA"/>
    <s v="SUBGERENTE TECNICO"/>
    <s v="SI"/>
  </r>
  <r>
    <s v="2024-0527"/>
    <x v="3"/>
    <x v="0"/>
    <x v="2"/>
    <s v="OCTUBRE"/>
    <s v="EN EJECUCIÓN"/>
    <s v="NATURAL"/>
    <n v="7700000"/>
    <m/>
    <m/>
    <s v="SUBGERENCIA TECNICA"/>
    <s v="SUBGERENTE TECNICO"/>
    <s v="SI"/>
  </r>
  <r>
    <s v="2024-0528"/>
    <x v="43"/>
    <x v="0"/>
    <x v="6"/>
    <s v="OCTUBRE"/>
    <s v="EN EJECUCIÓN"/>
    <s v="NATURAL"/>
    <n v="319789216"/>
    <m/>
    <m/>
    <s v="SUBGERENCIA TECNICA"/>
    <s v="GERENTE DE PROYECTO"/>
    <s v="SI"/>
  </r>
  <r>
    <s v="2024-0529"/>
    <x v="43"/>
    <x v="0"/>
    <x v="6"/>
    <s v="OCTUBRE"/>
    <s v="EN EJECUCIÓN"/>
    <s v="JURÍDICA"/>
    <n v="294500000"/>
    <m/>
    <m/>
    <s v="SUBGERENCIA TECNICA"/>
    <s v="GERENTE DE PROYECTO"/>
    <s v="SI"/>
  </r>
  <r>
    <s v="2024-0530"/>
    <x v="3"/>
    <x v="0"/>
    <x v="2"/>
    <s v="OCTUBRE"/>
    <s v="EN EJECUCIÓN"/>
    <s v="NATURAL"/>
    <n v="28000000"/>
    <d v="2024-10-31T00:00:00"/>
    <m/>
    <s v="SUBGERENCIA TECNICA"/>
    <s v="SUBGERENTE TECNICO"/>
    <s v="SI"/>
  </r>
  <r>
    <s v="2024-0531"/>
    <x v="43"/>
    <x v="0"/>
    <x v="6"/>
    <s v="NOVIEMBRE"/>
    <s v="EN EJECUCIÓN"/>
    <s v="JURÍDICA"/>
    <n v="467671050"/>
    <m/>
    <m/>
    <s v="SUBGERENCIA TECNICA"/>
    <s v="GERENTE DE PROYECTO"/>
    <s v="SI"/>
  </r>
  <r>
    <s v="2024-0532"/>
    <x v="52"/>
    <x v="0"/>
    <x v="2"/>
    <s v="NOVIEMBRE"/>
    <s v="EN EJECUCIÓN"/>
    <s v="NATURAL"/>
    <n v="32500000"/>
    <m/>
    <m/>
    <s v="SUBGERENCIA TECNICA"/>
    <s v="GERENTE DE PROYECTO"/>
    <s v="SI"/>
  </r>
  <r>
    <s v="2024-0533"/>
    <x v="43"/>
    <x v="0"/>
    <x v="6"/>
    <s v="NOVIEMBRE"/>
    <s v="EN EJECUCIÓN"/>
    <s v="NATURAL"/>
    <n v="52187459"/>
    <m/>
    <m/>
    <s v="SUBGERENCIA TECNICA"/>
    <s v="GERENTE DE PROYECTO"/>
    <s v="SI"/>
  </r>
  <r>
    <s v="2024-0534"/>
    <x v="52"/>
    <x v="0"/>
    <x v="2"/>
    <s v="NOVIEMBRE"/>
    <s v="EN EJECUCIÓN"/>
    <s v="NATURAL"/>
    <n v="1024468611"/>
    <m/>
    <m/>
    <s v="SUBGERENCIA TECNICA"/>
    <s v="GERENTE DE PROYECTO"/>
    <s v="SI"/>
  </r>
  <r>
    <s v="2024-0535"/>
    <x v="43"/>
    <x v="0"/>
    <x v="6"/>
    <s v="NOVIEMBRE"/>
    <s v="EN EJECUCIÓN"/>
    <s v="JURÍDICA"/>
    <s v="901.281.157-0"/>
    <m/>
    <m/>
    <s v="SUBGERENCIA TECNICA"/>
    <s v="GERENTE DE PROYECTO"/>
    <s v="SI"/>
  </r>
  <r>
    <s v="2024-0536"/>
    <x v="3"/>
    <x v="0"/>
    <x v="3"/>
    <s v="NOVIEMBRE"/>
    <s v="EN EJECUCIÓN"/>
    <s v="NATURAL"/>
    <n v="4808000"/>
    <d v="2024-11-06T00:00:00"/>
    <d v="2024-12-31T00:00:00"/>
    <s v="SUBGERENCIA TECNICA"/>
    <s v="SUBGERENTE TECNICO"/>
    <s v="SI"/>
  </r>
  <r>
    <s v="2024-0537"/>
    <x v="50"/>
    <x v="0"/>
    <x v="2"/>
    <s v="NOVIEMBRE"/>
    <s v="EN EJECUCIÓN"/>
    <s v="NATURAL"/>
    <n v="16250000"/>
    <m/>
    <m/>
    <s v="SUBGERENCIA TECNICA"/>
    <s v="GERENTE DE PROYECTO"/>
    <s v="SI"/>
  </r>
  <r>
    <s v="2024-0538"/>
    <x v="49"/>
    <x v="0"/>
    <x v="6"/>
    <s v="NOVIEMBRE"/>
    <s v="EN EJECUCIÓN"/>
    <s v="JURÍDICA"/>
    <n v="402232000"/>
    <m/>
    <m/>
    <s v="SUBGERENCIA TECNICA"/>
    <s v="GERENTE DE PROYECTO"/>
    <s v="SI"/>
  </r>
  <r>
    <s v="2024-0539"/>
    <x v="3"/>
    <x v="0"/>
    <x v="3"/>
    <s v="NOVIEMBRE"/>
    <s v="EN EJECUCIÓN"/>
    <s v="NATURAL"/>
    <n v="3300000"/>
    <d v="2024-11-06T00:00:00"/>
    <d v="2024-12-05T00:00:00"/>
    <s v="SUBGERENCIA TECNICA"/>
    <s v="SUBGERENTE TECNICO"/>
    <s v="SI"/>
  </r>
  <r>
    <s v="2024-0540"/>
    <x v="40"/>
    <x v="0"/>
    <x v="14"/>
    <s v="NOVIEMBRE"/>
    <s v="EN EJECUCIÓN"/>
    <s v="JURÍDICA"/>
    <n v="10000000"/>
    <m/>
    <m/>
    <s v="SUBGERENCIA TECNICA"/>
    <s v="GERENTE DE PROYECTO"/>
    <s v="SI"/>
  </r>
  <r>
    <s v="2024-0541"/>
    <x v="3"/>
    <x v="0"/>
    <x v="2"/>
    <s v="NOVIEMBRE"/>
    <s v="EN EJECUCIÓN"/>
    <s v="NATURAL"/>
    <n v="5500000"/>
    <m/>
    <m/>
    <s v="SUBGERENCIA TECNICA"/>
    <s v="SUBGERENTE TECNICO"/>
    <s v="SI"/>
  </r>
  <r>
    <s v="2024-0542"/>
    <x v="3"/>
    <x v="0"/>
    <x v="3"/>
    <s v="NOVIEMBRE"/>
    <s v="EN EJECUCIÓN"/>
    <s v="NATURAL"/>
    <n v="6050000"/>
    <m/>
    <m/>
    <s v="SUBGERENCIA TECNICA"/>
    <s v="SUBGERENTE TECNICO"/>
    <s v="SI"/>
  </r>
  <r>
    <s v="2024-0543"/>
    <x v="3"/>
    <x v="0"/>
    <x v="3"/>
    <s v="NOVIEMBRE"/>
    <s v="EN EJECUCIÓN"/>
    <s v="NATURAL"/>
    <n v="3000000"/>
    <m/>
    <m/>
    <s v="SUBGERENCIA TECNICA"/>
    <s v="SUBGERENTE TECNICO"/>
    <s v="SI"/>
  </r>
  <r>
    <s v="2024-0544"/>
    <x v="3"/>
    <x v="0"/>
    <x v="2"/>
    <s v="NOVIEMBRE"/>
    <s v="EN EJECUCIÓN"/>
    <s v="NATURAL"/>
    <n v="11200000"/>
    <m/>
    <m/>
    <s v="SUBGERENCIA TECNICA"/>
    <s v="SUBGERENTE TECNICO"/>
    <s v="SI"/>
  </r>
  <r>
    <s v="2024-0545"/>
    <x v="3"/>
    <x v="0"/>
    <x v="2"/>
    <s v="NOVIEMBRE"/>
    <s v="EN EJECUCIÓN"/>
    <s v="NATURAL"/>
    <n v="13022166"/>
    <m/>
    <m/>
    <s v="OFICINA ASESORA JURIDICA"/>
    <s v="JEFE OFICINA ASESORA JURIDICA"/>
    <s v="SI"/>
  </r>
  <r>
    <s v="2024-0546"/>
    <x v="48"/>
    <x v="0"/>
    <x v="2"/>
    <s v="NOVIEMBRE"/>
    <s v="EN EJECUCIÓN"/>
    <s v="NATURAL"/>
    <n v="20000000"/>
    <m/>
    <m/>
    <s v="SUBGERENCIA TECNICA"/>
    <s v="SUBGERENTE TECNICO"/>
    <s v="SI"/>
  </r>
  <r>
    <s v="2024-0547"/>
    <x v="3"/>
    <x v="0"/>
    <x v="2"/>
    <s v="NOVIEMBRE"/>
    <s v="EN EJECUCIÓN"/>
    <s v="NATURAL"/>
    <n v="12785400"/>
    <m/>
    <m/>
    <s v="SUBGERENCIA TECNICA"/>
    <s v="SUBGERENTE TECNICO"/>
    <s v="SI"/>
  </r>
  <r>
    <s v="2024-0548"/>
    <x v="3"/>
    <x v="0"/>
    <x v="2"/>
    <s v="NOVIEMBRE"/>
    <s v="EN EJECUCIÓN"/>
    <s v="NATURAL"/>
    <n v="12785400"/>
    <m/>
    <m/>
    <s v="SUBGERENCIA TECNICA"/>
    <s v="SUBGERENTE TECNICO"/>
    <s v="SI"/>
  </r>
  <r>
    <s v="2024-0549"/>
    <x v="43"/>
    <x v="0"/>
    <x v="15"/>
    <s v="NOVIEMBRE"/>
    <s v="EN EJECUCIÓN"/>
    <s v="JURÍDICA"/>
    <n v="45000000"/>
    <m/>
    <m/>
    <s v="SUBGERENCIA TECNICA"/>
    <s v="GERENTE DE PROYECTO"/>
    <s v="SI"/>
  </r>
  <r>
    <s v="2024-0550"/>
    <x v="40"/>
    <x v="0"/>
    <x v="14"/>
    <s v="NOVIEMBRE"/>
    <s v="EN EJECUCIÓN"/>
    <m/>
    <m/>
    <m/>
    <m/>
    <s v="SUBGERENCIA TECNICA"/>
    <s v="GERENTE DE PROYECTO"/>
    <s v="SI"/>
  </r>
  <r>
    <s v="2024-0551"/>
    <x v="52"/>
    <x v="0"/>
    <x v="2"/>
    <s v="NOVIEMBRE"/>
    <s v="EN EJECUCIÓN"/>
    <m/>
    <m/>
    <m/>
    <m/>
    <s v="SUBGERENCIA TECNICA"/>
    <s v="GERENTE DE PROYECTO"/>
    <s v="SI"/>
  </r>
  <r>
    <s v="2024-0552"/>
    <x v="52"/>
    <x v="0"/>
    <x v="6"/>
    <s v="NOVIEMBRE"/>
    <s v="EN EJECUCIÓN"/>
    <m/>
    <m/>
    <m/>
    <m/>
    <s v="SUBGERENCIA TECNICA"/>
    <s v="GERENTE DE PROYECTO"/>
    <s v="SI"/>
  </r>
  <r>
    <s v="2024-0553"/>
    <x v="31"/>
    <x v="0"/>
    <x v="17"/>
    <s v="NOVIEMBRE"/>
    <s v="EN EJECUCIÓN"/>
    <m/>
    <m/>
    <m/>
    <m/>
    <s v="SUBGERENCIA TECNICA"/>
    <s v="GERENTE DE PROYECTO"/>
    <s v="SI"/>
  </r>
  <r>
    <s v="2024-0554"/>
    <x v="3"/>
    <x v="0"/>
    <x v="3"/>
    <s v="NOVIEMBRE"/>
    <s v="EN EJECUCIÓN"/>
    <m/>
    <m/>
    <m/>
    <m/>
    <s v="SUBGERENCIA TECNICA"/>
    <s v="SUBGERENTE TECNICO"/>
    <s v="SI"/>
  </r>
  <r>
    <s v="2024-0555"/>
    <x v="3"/>
    <x v="0"/>
    <x v="3"/>
    <s v="NOVIEMBRE"/>
    <s v="EN EJECUCIÓN"/>
    <m/>
    <m/>
    <m/>
    <m/>
    <s v="OFICINA ASESORA JURÍDICA"/>
    <s v="JEFE OFICINA ASESORA JURIDICA"/>
    <s v="SI"/>
  </r>
  <r>
    <s v="2024-0556"/>
    <x v="48"/>
    <x v="0"/>
    <x v="14"/>
    <s v="NOVIEMBRE"/>
    <s v="EN EJECUCIÓN"/>
    <m/>
    <m/>
    <m/>
    <m/>
    <s v="SUBGERENCIA TECNICA"/>
    <s v="GERENTE DE PROYECTO"/>
    <s v="SI"/>
  </r>
  <r>
    <s v="2024-0557"/>
    <x v="48"/>
    <x v="0"/>
    <x v="2"/>
    <s v="NOVIEMBRE"/>
    <s v="EN EJECUCIÓN"/>
    <m/>
    <m/>
    <m/>
    <m/>
    <s v="SUBGERENCIA TECNICA"/>
    <s v="GERENTE DE PROYECTO"/>
    <s v="SI"/>
  </r>
  <r>
    <s v="2024-0558"/>
    <x v="48"/>
    <x v="0"/>
    <x v="3"/>
    <s v="NOVIEMBRE"/>
    <s v="EN EJECUCIÓN"/>
    <m/>
    <m/>
    <m/>
    <m/>
    <s v="SUBGERENCIA TECNICA"/>
    <s v="GERENTE DE PROYECTO"/>
    <s v="SI"/>
  </r>
  <r>
    <s v="2024-0559"/>
    <x v="48"/>
    <x v="0"/>
    <x v="2"/>
    <s v="NOVIEMBRE"/>
    <s v="EN EJECUCIÓN"/>
    <m/>
    <m/>
    <m/>
    <m/>
    <s v="SUBGERENCIA TECNICA"/>
    <s v="GERENTE DE PROYECTO"/>
    <s v="SI"/>
  </r>
  <r>
    <s v="2024-0560"/>
    <x v="3"/>
    <x v="0"/>
    <x v="2"/>
    <s v="NOVIEMBRE"/>
    <s v="EN EJECUCIÓN"/>
    <m/>
    <m/>
    <m/>
    <m/>
    <s v="SUBGERENCIA TECNICA"/>
    <s v="SUBGERENTE TECNICO"/>
    <s v="SI"/>
  </r>
  <r>
    <s v="2024-0561"/>
    <x v="3"/>
    <x v="0"/>
    <x v="15"/>
    <s v="NOVIEMBRE"/>
    <s v="EN EJECUCIÓN"/>
    <m/>
    <m/>
    <m/>
    <m/>
    <s v="SUBGERENCIA ADMINISTRATIVA Y FINANCIERA"/>
    <s v="SUBGERENTE ADMINISTRATIVA"/>
    <s v="SI"/>
  </r>
  <r>
    <s v="2024-0562"/>
    <x v="55"/>
    <x v="6"/>
    <x v="18"/>
    <s v="NOVIEMBRE"/>
    <s v="EN EJECUCIÓN"/>
    <m/>
    <m/>
    <m/>
    <m/>
    <m/>
    <m/>
    <m/>
  </r>
  <r>
    <s v="2024-0563"/>
    <x v="56"/>
    <x v="0"/>
    <x v="2"/>
    <s v="NOVIEMBRE"/>
    <s v="EN EJECUCIÓN"/>
    <m/>
    <m/>
    <m/>
    <m/>
    <s v="SUBGERENCIA TECNICA"/>
    <s v="SUBGERENTE TECNICO"/>
    <s v="SI"/>
  </r>
  <r>
    <s v="2024-0564"/>
    <x v="3"/>
    <x v="0"/>
    <x v="3"/>
    <s v="NOVIEMBRE"/>
    <s v="EN EJECUCIÓN"/>
    <m/>
    <m/>
    <m/>
    <m/>
    <s v="SUBGERENCIA ADMINISTRATIVA Y FINANCIERA"/>
    <s v="SUBGERENTE ADMINISTRATIVA"/>
    <s v="SI"/>
  </r>
  <r>
    <s v="2024-0565"/>
    <x v="31"/>
    <x v="0"/>
    <x v="2"/>
    <s v="NOVIEMBRE"/>
    <s v="EN EJECUCIÓN"/>
    <m/>
    <m/>
    <m/>
    <m/>
    <s v="SUBGERENCIA TECNICA"/>
    <s v="SUBGERENTE TECNICO"/>
    <s v="SI"/>
  </r>
  <r>
    <s v="2024-0566"/>
    <x v="53"/>
    <x v="4"/>
    <x v="4"/>
    <s v="NOVIEMBRE"/>
    <s v="EN EJECUCIÓN"/>
    <m/>
    <m/>
    <m/>
    <m/>
    <s v="SUBGERENCIA TECNICA"/>
    <s v="GERENTE DE PROYECTO"/>
    <s v="SI"/>
  </r>
  <r>
    <s v="2024-0567"/>
    <x v="51"/>
    <x v="7"/>
    <x v="5"/>
    <s v="NOVIEMBRE"/>
    <s v="EN EJECUCIÓN"/>
    <m/>
    <m/>
    <m/>
    <m/>
    <s v="SUBGERENCIA TECNICA"/>
    <s v="GERENTE DE PROYECTO"/>
    <s v="SI"/>
  </r>
  <r>
    <s v="2024-0568"/>
    <x v="56"/>
    <x v="0"/>
    <x v="3"/>
    <s v="NOVIEMBRE"/>
    <s v="EN EJECUCIÓN"/>
    <m/>
    <m/>
    <m/>
    <m/>
    <s v="SUBGERENCIA TECNICA"/>
    <s v="SUBGERENTE TECNICO"/>
    <s v="SI"/>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1A9583D-902E-49C4-90C6-488BB505D03C}" name="TablaDinámica2" cacheId="0" applyNumberFormats="0" applyBorderFormats="0" applyFontFormats="0" applyPatternFormats="0" applyAlignmentFormats="0" applyWidthHeightFormats="1" dataCaption="Valores" updatedVersion="8" minRefreshableVersion="3" useAutoFormatting="1" itemPrintTitles="1" createdVersion="8" indent="0" compact="0" compactData="0" multipleFieldFilters="0" chartFormat="1">
  <location ref="A3:B22" firstHeaderRow="1" firstDataRow="1" firstDataCol="1"/>
  <pivotFields count="13">
    <pivotField compact="0" outline="0" showAll="0"/>
    <pivotField compact="0" outline="0" showAll="0"/>
    <pivotField compact="0" outline="0" showAll="0">
      <items count="8">
        <item x="4"/>
        <item x="0"/>
        <item x="2"/>
        <item x="3"/>
        <item x="5"/>
        <item x="1"/>
        <item h="1" x="6"/>
        <item t="default"/>
      </items>
    </pivotField>
    <pivotField axis="axisRow" compact="0" outline="0" showAll="0">
      <items count="20">
        <item x="11"/>
        <item x="3"/>
        <item x="9"/>
        <item x="1"/>
        <item x="17"/>
        <item x="8"/>
        <item x="4"/>
        <item x="10"/>
        <item x="0"/>
        <item x="7"/>
        <item x="15"/>
        <item x="6"/>
        <item x="13"/>
        <item x="14"/>
        <item x="12"/>
        <item x="16"/>
        <item x="2"/>
        <item x="5"/>
        <item h="1" x="18"/>
        <item t="default"/>
      </items>
    </pivotField>
    <pivotField compact="0" outline="0" showAll="0"/>
    <pivotField compact="0" outline="0" showAll="0"/>
    <pivotField compact="0" outline="0" showAll="0"/>
    <pivotField dataField="1" compact="0" outline="0" showAll="0">
      <items count="364">
        <item x="179"/>
        <item x="71"/>
        <item x="38"/>
        <item x="251"/>
        <item x="49"/>
        <item x="52"/>
        <item x="197"/>
        <item x="95"/>
        <item x="88"/>
        <item x="192"/>
        <item x="348"/>
        <item x="279"/>
        <item x="278"/>
        <item x="143"/>
        <item x="189"/>
        <item x="37"/>
        <item x="50"/>
        <item x="51"/>
        <item x="217"/>
        <item x="356"/>
        <item x="264"/>
        <item x="253"/>
        <item x="223"/>
        <item x="137"/>
        <item x="183"/>
        <item x="47"/>
        <item x="57"/>
        <item x="227"/>
        <item x="359"/>
        <item x="293"/>
        <item x="43"/>
        <item x="360"/>
        <item x="302"/>
        <item x="256"/>
        <item x="20"/>
        <item x="21"/>
        <item x="342"/>
        <item x="120"/>
        <item x="331"/>
        <item x="26"/>
        <item x="222"/>
        <item x="191"/>
        <item x="339"/>
        <item x="44"/>
        <item x="237"/>
        <item x="337"/>
        <item x="17"/>
        <item x="100"/>
        <item x="168"/>
        <item x="55"/>
        <item x="53"/>
        <item x="257"/>
        <item x="225"/>
        <item x="284"/>
        <item x="336"/>
        <item x="206"/>
        <item x="335"/>
        <item x="19"/>
        <item x="74"/>
        <item x="13"/>
        <item x="288"/>
        <item x="349"/>
        <item x="289"/>
        <item x="15"/>
        <item x="8"/>
        <item x="220"/>
        <item x="64"/>
        <item x="219"/>
        <item x="306"/>
        <item x="79"/>
        <item x="10"/>
        <item x="301"/>
        <item x="175"/>
        <item x="11"/>
        <item x="181"/>
        <item x="22"/>
        <item x="39"/>
        <item x="250"/>
        <item x="54"/>
        <item x="304"/>
        <item x="249"/>
        <item x="1"/>
        <item x="303"/>
        <item x="9"/>
        <item x="154"/>
        <item x="246"/>
        <item x="294"/>
        <item x="199"/>
        <item x="24"/>
        <item x="362"/>
        <item x="361"/>
        <item x="316"/>
        <item x="98"/>
        <item x="328"/>
        <item x="86"/>
        <item x="32"/>
        <item x="18"/>
        <item x="14"/>
        <item x="97"/>
        <item x="190"/>
        <item x="221"/>
        <item x="286"/>
        <item x="282"/>
        <item x="164"/>
        <item x="310"/>
        <item x="195"/>
        <item x="16"/>
        <item x="345"/>
        <item x="78"/>
        <item x="323"/>
        <item x="226"/>
        <item x="285"/>
        <item x="252"/>
        <item x="142"/>
        <item x="218"/>
        <item x="325"/>
        <item x="153"/>
        <item x="101"/>
        <item x="211"/>
        <item x="29"/>
        <item x="129"/>
        <item x="357"/>
        <item x="169"/>
        <item x="292"/>
        <item x="132"/>
        <item x="144"/>
        <item x="65"/>
        <item x="287"/>
        <item x="155"/>
        <item x="163"/>
        <item x="102"/>
        <item x="34"/>
        <item x="33"/>
        <item x="261"/>
        <item x="320"/>
        <item x="70"/>
        <item x="311"/>
        <item x="99"/>
        <item x="82"/>
        <item x="84"/>
        <item x="4"/>
        <item x="214"/>
        <item x="229"/>
        <item x="262"/>
        <item x="60"/>
        <item x="166"/>
        <item x="48"/>
        <item x="255"/>
        <item x="111"/>
        <item x="290"/>
        <item x="305"/>
        <item x="236"/>
        <item x="73"/>
        <item x="76"/>
        <item x="232"/>
        <item x="296"/>
        <item x="42"/>
        <item x="93"/>
        <item x="248"/>
        <item x="313"/>
        <item x="307"/>
        <item x="41"/>
        <item x="269"/>
        <item x="318"/>
        <item x="254"/>
        <item x="56"/>
        <item x="177"/>
        <item x="291"/>
        <item x="161"/>
        <item x="334"/>
        <item x="234"/>
        <item x="224"/>
        <item x="299"/>
        <item x="109"/>
        <item x="276"/>
        <item x="295"/>
        <item x="173"/>
        <item x="238"/>
        <item x="149"/>
        <item x="135"/>
        <item x="333"/>
        <item x="204"/>
        <item x="105"/>
        <item x="121"/>
        <item x="147"/>
        <item x="77"/>
        <item x="240"/>
        <item x="263"/>
        <item x="45"/>
        <item x="273"/>
        <item x="298"/>
        <item x="58"/>
        <item x="184"/>
        <item x="118"/>
        <item x="25"/>
        <item x="239"/>
        <item x="309"/>
        <item x="344"/>
        <item x="66"/>
        <item x="119"/>
        <item x="231"/>
        <item x="96"/>
        <item x="116"/>
        <item x="140"/>
        <item x="87"/>
        <item x="186"/>
        <item x="319"/>
        <item x="280"/>
        <item x="178"/>
        <item x="259"/>
        <item x="81"/>
        <item x="62"/>
        <item x="314"/>
        <item x="165"/>
        <item x="75"/>
        <item x="230"/>
        <item x="159"/>
        <item x="103"/>
        <item x="152"/>
        <item x="90"/>
        <item x="171"/>
        <item x="63"/>
        <item x="46"/>
        <item x="180"/>
        <item x="176"/>
        <item x="94"/>
        <item x="89"/>
        <item x="193"/>
        <item x="134"/>
        <item x="170"/>
        <item x="27"/>
        <item x="151"/>
        <item x="275"/>
        <item x="185"/>
        <item x="213"/>
        <item x="131"/>
        <item x="128"/>
        <item x="300"/>
        <item x="277"/>
        <item x="72"/>
        <item x="136"/>
        <item x="104"/>
        <item x="247"/>
        <item x="110"/>
        <item x="126"/>
        <item x="108"/>
        <item x="59"/>
        <item x="156"/>
        <item x="353"/>
        <item x="283"/>
        <item x="31"/>
        <item x="187"/>
        <item x="148"/>
        <item x="127"/>
        <item x="141"/>
        <item x="228"/>
        <item x="271"/>
        <item x="172"/>
        <item x="182"/>
        <item x="202"/>
        <item x="112"/>
        <item x="270"/>
        <item x="241"/>
        <item x="145"/>
        <item x="317"/>
        <item x="150"/>
        <item x="196"/>
        <item x="321"/>
        <item x="146"/>
        <item x="139"/>
        <item x="68"/>
        <item x="122"/>
        <item x="125"/>
        <item x="35"/>
        <item x="107"/>
        <item x="174"/>
        <item x="2"/>
        <item x="106"/>
        <item x="80"/>
        <item x="67"/>
        <item x="115"/>
        <item x="124"/>
        <item x="329"/>
        <item x="69"/>
        <item x="113"/>
        <item x="210"/>
        <item x="91"/>
        <item x="198"/>
        <item x="123"/>
        <item x="260"/>
        <item x="28"/>
        <item x="36"/>
        <item x="167"/>
        <item x="268"/>
        <item x="242"/>
        <item x="30"/>
        <item x="40"/>
        <item x="235"/>
        <item x="12"/>
        <item x="338"/>
        <item x="83"/>
        <item x="133"/>
        <item x="315"/>
        <item x="3"/>
        <item x="212"/>
        <item x="332"/>
        <item x="281"/>
        <item x="267"/>
        <item x="201"/>
        <item x="346"/>
        <item x="297"/>
        <item x="6"/>
        <item x="207"/>
        <item x="5"/>
        <item x="233"/>
        <item x="216"/>
        <item x="215"/>
        <item x="326"/>
        <item x="61"/>
        <item x="157"/>
        <item x="266"/>
        <item x="7"/>
        <item x="274"/>
        <item x="245"/>
        <item x="351"/>
        <item x="350"/>
        <item x="347"/>
        <item x="0"/>
        <item x="358"/>
        <item x="327"/>
        <item x="138"/>
        <item x="352"/>
        <item x="258"/>
        <item x="205"/>
        <item x="308"/>
        <item x="209"/>
        <item x="244"/>
        <item x="92"/>
        <item x="203"/>
        <item x="114"/>
        <item x="158"/>
        <item x="162"/>
        <item x="341"/>
        <item x="243"/>
        <item x="194"/>
        <item x="265"/>
        <item x="85"/>
        <item x="272"/>
        <item x="188"/>
        <item x="208"/>
        <item x="322"/>
        <item x="312"/>
        <item x="354"/>
        <item x="200"/>
        <item x="160"/>
        <item x="130"/>
        <item x="330"/>
        <item x="343"/>
        <item x="340"/>
        <item x="117"/>
        <item x="324"/>
        <item x="355"/>
        <item x="23"/>
        <item t="default"/>
      </items>
    </pivotField>
    <pivotField compact="0" outline="0" showAll="0"/>
    <pivotField compact="0" outline="0" showAll="0"/>
    <pivotField compact="0" outline="0" showAll="0"/>
    <pivotField compact="0" outline="0" showAll="0"/>
    <pivotField compact="0" outline="0" showAll="0"/>
  </pivotFields>
  <rowFields count="1">
    <field x="3"/>
  </rowFields>
  <rowItems count="19">
    <i>
      <x/>
    </i>
    <i>
      <x v="1"/>
    </i>
    <i>
      <x v="2"/>
    </i>
    <i>
      <x v="3"/>
    </i>
    <i>
      <x v="4"/>
    </i>
    <i>
      <x v="5"/>
    </i>
    <i>
      <x v="6"/>
    </i>
    <i>
      <x v="7"/>
    </i>
    <i>
      <x v="8"/>
    </i>
    <i>
      <x v="9"/>
    </i>
    <i>
      <x v="10"/>
    </i>
    <i>
      <x v="11"/>
    </i>
    <i>
      <x v="12"/>
    </i>
    <i>
      <x v="13"/>
    </i>
    <i>
      <x v="14"/>
    </i>
    <i>
      <x v="15"/>
    </i>
    <i>
      <x v="16"/>
    </i>
    <i>
      <x v="17"/>
    </i>
    <i t="grand">
      <x/>
    </i>
  </rowItems>
  <colItems count="1">
    <i/>
  </colItems>
  <dataFields count="1">
    <dataField name="VALOR TOTAL" fld="7" baseField="0" baseItem="0" numFmtId="170"/>
  </dataFields>
  <formats count="18">
    <format dxfId="75">
      <pivotArea type="all" dataOnly="0" outline="0" fieldPosition="0"/>
    </format>
    <format dxfId="74">
      <pivotArea outline="0" collapsedLevelsAreSubtotals="1" fieldPosition="0"/>
    </format>
    <format dxfId="73">
      <pivotArea field="2" type="button" dataOnly="0" labelOnly="1" outline="0"/>
    </format>
    <format dxfId="72">
      <pivotArea dataOnly="0" labelOnly="1" grandRow="1" outline="0" fieldPosition="0"/>
    </format>
    <format dxfId="71">
      <pivotArea dataOnly="0" labelOnly="1" outline="0" axis="axisValues" fieldPosition="0"/>
    </format>
    <format dxfId="70">
      <pivotArea type="all" dataOnly="0" outline="0" fieldPosition="0"/>
    </format>
    <format dxfId="69">
      <pivotArea outline="0" collapsedLevelsAreSubtotals="1" fieldPosition="0"/>
    </format>
    <format dxfId="68">
      <pivotArea field="2" type="button" dataOnly="0" labelOnly="1" outline="0"/>
    </format>
    <format dxfId="67">
      <pivotArea dataOnly="0" labelOnly="1" grandRow="1" outline="0" fieldPosition="0"/>
    </format>
    <format dxfId="66">
      <pivotArea dataOnly="0" labelOnly="1" outline="0" axis="axisValues" fieldPosition="0"/>
    </format>
    <format dxfId="65">
      <pivotArea outline="0" collapsedLevelsAreSubtotals="1" fieldPosition="0"/>
    </format>
    <format dxfId="64">
      <pivotArea outline="0" collapsedLevelsAreSubtotals="1" fieldPosition="0"/>
    </format>
    <format dxfId="63">
      <pivotArea outline="0" collapsedLevelsAreSubtotals="1" fieldPosition="0"/>
    </format>
    <format dxfId="62">
      <pivotArea type="all" dataOnly="0" outline="0" fieldPosition="0"/>
    </format>
    <format dxfId="61">
      <pivotArea field="2" type="button" dataOnly="0" labelOnly="1" outline="0"/>
    </format>
    <format dxfId="60">
      <pivotArea dataOnly="0" labelOnly="1" grandRow="1" outline="0" fieldPosition="0"/>
    </format>
    <format dxfId="59">
      <pivotArea dataOnly="0" labelOnly="1" outline="0" axis="axisValues" fieldPosition="0"/>
    </format>
    <format dxfId="58">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12FF2B77-38B3-424A-87CA-AC5F95995EFC}" name="TablaDinámica2" cacheId="1" applyNumberFormats="0" applyBorderFormats="0" applyFontFormats="0" applyPatternFormats="0" applyAlignmentFormats="0" applyWidthHeightFormats="1" dataCaption="Valores" updatedVersion="8" minRefreshableVersion="3" useAutoFormatting="1" itemPrintTitles="1" createdVersion="8" indent="0" compact="0" compactData="0" multipleFieldFilters="0">
  <location ref="A3:B11" firstHeaderRow="1" firstDataRow="1" firstDataCol="1"/>
  <pivotFields count="13">
    <pivotField compact="0" outline="0" showAll="0"/>
    <pivotField name="CLASIFICACIÓN" compact="0" outline="0" showAll="0">
      <items count="58">
        <item x="21"/>
        <item x="6"/>
        <item x="1"/>
        <item x="7"/>
        <item x="18"/>
        <item x="4"/>
        <item x="30"/>
        <item x="10"/>
        <item x="2"/>
        <item x="19"/>
        <item x="11"/>
        <item x="8"/>
        <item x="9"/>
        <item x="5"/>
        <item x="26"/>
        <item x="14"/>
        <item x="27"/>
        <item x="0"/>
        <item x="12"/>
        <item x="13"/>
        <item x="15"/>
        <item x="16"/>
        <item x="17"/>
        <item x="25"/>
        <item x="23"/>
        <item x="20"/>
        <item x="31"/>
        <item x="28"/>
        <item x="32"/>
        <item x="36"/>
        <item x="53"/>
        <item x="35"/>
        <item x="34"/>
        <item x="40"/>
        <item x="41"/>
        <item x="46"/>
        <item x="42"/>
        <item x="47"/>
        <item x="50"/>
        <item x="54"/>
        <item x="51"/>
        <item x="43"/>
        <item x="49"/>
        <item x="44"/>
        <item x="48"/>
        <item x="52"/>
        <item x="56"/>
        <item x="3"/>
        <item x="24"/>
        <item x="29"/>
        <item x="45"/>
        <item x="38"/>
        <item x="39"/>
        <item x="22"/>
        <item x="37"/>
        <item x="33"/>
        <item h="1" x="55"/>
        <item t="default"/>
      </items>
    </pivotField>
    <pivotField axis="axisRow" dataField="1" compact="0" outline="0" showAll="0">
      <items count="9">
        <item x="4"/>
        <item x="0"/>
        <item x="2"/>
        <item x="3"/>
        <item x="5"/>
        <item x="7"/>
        <item x="1"/>
        <item h="1" x="6"/>
        <item t="default"/>
      </items>
    </pivotField>
    <pivotField compact="0" outline="0" showAll="0">
      <items count="20">
        <item x="11"/>
        <item x="3"/>
        <item x="9"/>
        <item x="1"/>
        <item x="16"/>
        <item x="8"/>
        <item x="4"/>
        <item x="10"/>
        <item x="0"/>
        <item x="17"/>
        <item x="7"/>
        <item x="15"/>
        <item x="6"/>
        <item x="13"/>
        <item x="14"/>
        <item x="12"/>
        <item x="2"/>
        <item x="5"/>
        <item h="1" x="18"/>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2"/>
  </rowFields>
  <rowItems count="8">
    <i>
      <x/>
    </i>
    <i>
      <x v="1"/>
    </i>
    <i>
      <x v="2"/>
    </i>
    <i>
      <x v="3"/>
    </i>
    <i>
      <x v="4"/>
    </i>
    <i>
      <x v="5"/>
    </i>
    <i>
      <x v="6"/>
    </i>
    <i t="grand">
      <x/>
    </i>
  </rowItems>
  <colItems count="1">
    <i/>
  </colItems>
  <dataFields count="1">
    <dataField name="Cuenta de MODALIDAD" fld="2" subtotal="count" baseField="0" baseItem="0"/>
  </dataFields>
  <formats count="15">
    <format dxfId="57">
      <pivotArea type="all" dataOnly="0" outline="0" fieldPosition="0"/>
    </format>
    <format dxfId="56">
      <pivotArea outline="0" collapsedLevelsAreSubtotals="1" fieldPosition="0"/>
    </format>
    <format dxfId="55">
      <pivotArea field="3" type="button" dataOnly="0" labelOnly="1" outline="0"/>
    </format>
    <format dxfId="54">
      <pivotArea dataOnly="0" labelOnly="1" grandRow="1" outline="0" fieldPosition="0"/>
    </format>
    <format dxfId="53">
      <pivotArea dataOnly="0" labelOnly="1" outline="0" axis="axisValues" fieldPosition="0"/>
    </format>
    <format dxfId="52">
      <pivotArea type="all" dataOnly="0" outline="0" fieldPosition="0"/>
    </format>
    <format dxfId="51">
      <pivotArea outline="0" collapsedLevelsAreSubtotals="1" fieldPosition="0"/>
    </format>
    <format dxfId="50">
      <pivotArea field="3" type="button" dataOnly="0" labelOnly="1" outline="0"/>
    </format>
    <format dxfId="49">
      <pivotArea dataOnly="0" labelOnly="1" grandRow="1" outline="0" fieldPosition="0"/>
    </format>
    <format dxfId="48">
      <pivotArea dataOnly="0" labelOnly="1" outline="0" axis="axisValues" fieldPosition="0"/>
    </format>
    <format dxfId="47">
      <pivotArea type="all" dataOnly="0" outline="0" fieldPosition="0"/>
    </format>
    <format dxfId="46">
      <pivotArea outline="0" collapsedLevelsAreSubtotals="1" fieldPosition="0"/>
    </format>
    <format dxfId="45">
      <pivotArea field="3" type="button" dataOnly="0" labelOnly="1" outline="0"/>
    </format>
    <format dxfId="44">
      <pivotArea dataOnly="0" labelOnly="1" grandRow="1" outline="0" fieldPosition="0"/>
    </format>
    <format dxfId="43">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AQ192" dT="2024-08-21T19:18:14.80" personId="{628DB445-80B1-4B66-A4B0-A81AC36AF4C5}" id="{410A5693-CEFF-4382-9D67-F4D2BA9CD373}">
    <text>TERMIANCION ANTICIPADA</text>
  </threadedComment>
  <threadedComment ref="AB288" dT="2024-08-10T01:33:46.31" personId="{628DB445-80B1-4B66-A4B0-A81AC36AF4C5}" id="{4F7209D3-E409-4397-8F44-A85921CE2FC1}">
    <text>NO HAY APROBACION DE POLIZA CARGADA EN SECOP</text>
  </threadedComment>
  <threadedComment ref="AB293" dT="2024-08-11T15:22:17.15" personId="{628DB445-80B1-4B66-A4B0-A81AC36AF4C5}" id="{11A260EC-7FFD-441B-91B5-A84A337A5785}">
    <text>NO CARGARON APROBACION DE POLIZA</text>
  </threadedComment>
  <threadedComment ref="AA301" dT="2024-08-11T16:45:53.23" personId="{628DB445-80B1-4B66-A4B0-A81AC36AF4C5}" id="{6976FE17-6F3D-476E-9EB3-5E920FF88DE7}">
    <text>POLIZA NO CARGADA</text>
  </threadedComment>
  <threadedComment ref="AA305" dT="2024-08-11T23:45:21.24" personId="{628DB445-80B1-4B66-A4B0-A81AC36AF4C5}" id="{127817B5-6494-41E0-82B3-D1E8824B0B1E}">
    <text>NO HAY POLIZA CARGADA</text>
  </threadedComment>
  <threadedComment ref="AA315" dT="2024-08-12T01:45:05.00" personId="{628DB445-80B1-4B66-A4B0-A81AC36AF4C5}" id="{932025C8-31A8-4625-BCDC-C9D8519DEF81}">
    <text>No hay poliza cargada</text>
  </threadedComment>
  <threadedComment ref="AB320" dT="2024-08-13T14:17:40.75" personId="{628DB445-80B1-4B66-A4B0-A81AC36AF4C5}" id="{1D41AEAD-8B48-41A3-9687-AAAC8FC77AA1}">
    <text>No hay aprobacion de polizas</text>
  </threadedComment>
  <threadedComment ref="AB321" dT="2024-08-12T02:44:20.14" personId="{628DB445-80B1-4B66-A4B0-A81AC36AF4C5}" id="{0DD3264A-D913-42D4-A5A2-60478CFCCC05}">
    <text>NO HAY APORBACION DE POLIZA CARGADA</text>
  </threadedComment>
</ThreadedComments>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117" Type="http://schemas.openxmlformats.org/officeDocument/2006/relationships/hyperlink" Target="https://community.secop.gov.co/Public/Tendering/ContractNoticePhases/View?PPI=CO1.PPI.31281526&amp;isFromPublicArea=True&amp;isModal=False" TargetMode="External"/><Relationship Id="rId21" Type="http://schemas.openxmlformats.org/officeDocument/2006/relationships/hyperlink" Target="https://community.secop.gov.co/Public/Tendering/ContractNoticePhases/View?PPI=CO1.PPI.29562761&amp;isFromPublicArea=True&amp;isModal=False" TargetMode="External"/><Relationship Id="rId63" Type="http://schemas.openxmlformats.org/officeDocument/2006/relationships/hyperlink" Target="https://community.secop.gov.co/Public/Tendering/ContractNoticePhases/View?PPI=CO1.PPI.32345406&amp;isFromPublicArea=True&amp;isModal=False" TargetMode="External"/><Relationship Id="rId159" Type="http://schemas.openxmlformats.org/officeDocument/2006/relationships/hyperlink" Target="https://community.secop.gov.co/Public/Tendering/ContractNoticePhases/View?PPI=CO1.PPI.29889651&amp;isFromPublicArea=True&amp;isModal=False" TargetMode="External"/><Relationship Id="rId170" Type="http://schemas.openxmlformats.org/officeDocument/2006/relationships/hyperlink" Target="https://community.secop.gov.co/Public/Tendering/ContractNoticePhases/View?PPI=CO1.PPI.32813354&amp;isFromPublicArea=True&amp;isModal=False" TargetMode="External"/><Relationship Id="rId226" Type="http://schemas.openxmlformats.org/officeDocument/2006/relationships/hyperlink" Target="https://community.secop.gov.co/Public/Tendering/ContractNoticePhases/View?PPI=CO1.PPI.33932749&amp;isFromPublicArea=True&amp;isModal=False" TargetMode="External"/><Relationship Id="rId268" Type="http://schemas.openxmlformats.org/officeDocument/2006/relationships/hyperlink" Target="https://community.secop.gov.co/Public/Tendering/ContractNoticePhases/View?PPI=CO1.PPI.34284235&amp;isFromPublicArea=True&amp;isModal=False" TargetMode="External"/><Relationship Id="rId32" Type="http://schemas.openxmlformats.org/officeDocument/2006/relationships/hyperlink" Target="https://community.secop.gov.co/Public/Tendering/ContractNoticePhases/View?PPI=CO1.PPI.31814076&amp;isFromPublicArea=True&amp;isModal=False" TargetMode="External"/><Relationship Id="rId74" Type="http://schemas.openxmlformats.org/officeDocument/2006/relationships/hyperlink" Target="https://community.secop.gov.co/Public/Tendering/ContractNoticePhases/View?PPI=CO1.PPI.31755502&amp;isFromPublicArea=True&amp;isModal=False" TargetMode="External"/><Relationship Id="rId128" Type="http://schemas.openxmlformats.org/officeDocument/2006/relationships/hyperlink" Target="https://community.secop.gov.co/Public/Tendering/ContractNoticePhases/View?PPI=CO1.PPI.31281920&amp;isFromPublicArea=True&amp;isModal=False" TargetMode="External"/><Relationship Id="rId5" Type="http://schemas.openxmlformats.org/officeDocument/2006/relationships/hyperlink" Target="https://community.secop.gov.co/Public/Tendering/ContractNoticePhases/View?PPI=CO1.PPI.29256901&amp;isFromPublicArea=True&amp;isModal=False" TargetMode="External"/><Relationship Id="rId181" Type="http://schemas.openxmlformats.org/officeDocument/2006/relationships/hyperlink" Target="https://community.secop.gov.co/Public/Tendering/ContractNoticePhases/View?PPI=CO1.PPI.33552680&amp;isFromPublicArea=True&amp;isModal=False" TargetMode="External"/><Relationship Id="rId237" Type="http://schemas.openxmlformats.org/officeDocument/2006/relationships/hyperlink" Target="https://community.secop.gov.co/Public/Tendering/ContractNoticePhases/View?PPI=CO1.PPI.30888580&amp;isFromPublicArea=True&amp;isModal=False" TargetMode="External"/><Relationship Id="rId279" Type="http://schemas.openxmlformats.org/officeDocument/2006/relationships/hyperlink" Target="https://community.secop.gov.co/Public/Tendering/ContractNoticePhases/View?PPI=CO1.PPI.34423800&amp;isFromPublicArea=True&amp;isModal=False" TargetMode="External"/><Relationship Id="rId43" Type="http://schemas.openxmlformats.org/officeDocument/2006/relationships/hyperlink" Target="https://community.secop.gov.co/Public/Tendering/ContractNoticePhases/View?PPI=CO1.PPI.31818887&amp;isFromPublicArea=True&amp;isModal=False" TargetMode="External"/><Relationship Id="rId139" Type="http://schemas.openxmlformats.org/officeDocument/2006/relationships/hyperlink" Target="https://community.secop.gov.co/Public/Tendering/ContractNoticePhases/View?PPI=CO1.PPI.31442301&amp;isFromPublicArea=True&amp;isModal=False" TargetMode="External"/><Relationship Id="rId290" Type="http://schemas.openxmlformats.org/officeDocument/2006/relationships/hyperlink" Target="https://community.secop.gov.co/Public/Tendering/ContractNoticePhases/View?PPI=CO1.PPI.34558074&amp;isFromPublicArea=True&amp;isModal=False" TargetMode="External"/><Relationship Id="rId85" Type="http://schemas.openxmlformats.org/officeDocument/2006/relationships/hyperlink" Target="https://community.secop.gov.co/Public/Tendering/ContractNoticePhases/View?PPI=CO1.PPI.32680089&amp;isFromPublicArea=True&amp;isModal=False" TargetMode="External"/><Relationship Id="rId150" Type="http://schemas.openxmlformats.org/officeDocument/2006/relationships/hyperlink" Target="https://community.secop.gov.co/Public/Tendering/ContractNoticePhases/View?PPI=CO1.PPI.31626117&amp;isFromPublicArea=True&amp;isModal=False" TargetMode="External"/><Relationship Id="rId192" Type="http://schemas.openxmlformats.org/officeDocument/2006/relationships/hyperlink" Target="https://community.secop.gov.co/Public/Tendering/ContractNoticePhases/View?PPI=CO1.PPI.33798096&amp;isFromPublicArea=True&amp;isModal=False" TargetMode="External"/><Relationship Id="rId206" Type="http://schemas.openxmlformats.org/officeDocument/2006/relationships/hyperlink" Target="https://community.secop.gov.co/Public/Tendering/ContractNoticePhases/View?PPI=CO1.PPI.33207182&amp;isFromPublicArea=True&amp;isModal=False" TargetMode="External"/><Relationship Id="rId248" Type="http://schemas.openxmlformats.org/officeDocument/2006/relationships/hyperlink" Target="https://community.secop.gov.co/Public/Tendering/ContractNoticePhases/View?PPI=CO1.PPI.31059977&amp;isFromPublicArea=True&amp;isModal=False" TargetMode="External"/><Relationship Id="rId12" Type="http://schemas.openxmlformats.org/officeDocument/2006/relationships/hyperlink" Target="https://community.secop.gov.co/Public/Tendering/ContractNoticePhases/View?PPI=CO1.PPI.29211688&amp;isFromPublicArea=True&amp;isModal=False" TargetMode="External"/><Relationship Id="rId108" Type="http://schemas.openxmlformats.org/officeDocument/2006/relationships/hyperlink" Target="https://community.secop.gov.co/Public/Tendering/ContractNoticePhases/View?PPI=CO1.PPI.31147412&amp;isFromPublicArea=True&amp;isModal=False" TargetMode="External"/><Relationship Id="rId54" Type="http://schemas.openxmlformats.org/officeDocument/2006/relationships/hyperlink" Target="https://community.secop.gov.co/Public/Tendering/ContractNoticePhases/View?PPI=CO1.PPI.32247466&amp;isFromPublicArea=True&amp;isModal=False" TargetMode="External"/><Relationship Id="rId75" Type="http://schemas.openxmlformats.org/officeDocument/2006/relationships/hyperlink" Target="https://community.secop.gov.co/Public/Tendering/ContractNoticePhases/View?PPI=CO1.PPI.32405061&amp;isFromPublicArea=True&amp;isModal=False" TargetMode="External"/><Relationship Id="rId96" Type="http://schemas.openxmlformats.org/officeDocument/2006/relationships/hyperlink" Target="https://community.secop.gov.co/Public/Tendering/ContractNoticePhases/View?PPI=CO1.PPI.31623963&amp;isFromPublicArea=True&amp;isModal=False" TargetMode="External"/><Relationship Id="rId140" Type="http://schemas.openxmlformats.org/officeDocument/2006/relationships/hyperlink" Target="https://community.secop.gov.co/Public/Tendering/ContractNoticePhases/View?PPI=CO1.PPI.31442055&amp;isFromPublicArea=True&amp;isModal=False" TargetMode="External"/><Relationship Id="rId161" Type="http://schemas.openxmlformats.org/officeDocument/2006/relationships/hyperlink" Target="https://community.secop.gov.co/Public/Tendering/ContractNoticePhases/View?PPI=CO1.PPI.31349348&amp;isFromPublicArea=True&amp;isModal=False" TargetMode="External"/><Relationship Id="rId182" Type="http://schemas.openxmlformats.org/officeDocument/2006/relationships/hyperlink" Target="https://community.secop.gov.co/Public/Tendering/ContractNoticePhases/View?PPI=CO1.PPI.33547227&amp;isFromPublicArea=True&amp;isModal=False" TargetMode="External"/><Relationship Id="rId217" Type="http://schemas.openxmlformats.org/officeDocument/2006/relationships/hyperlink" Target="https://community.secop.gov.co/Public/Tendering/ContractNoticePhases/View?PPI=CO1.PPI.29656325&amp;isFromPublicArea=True&amp;isModal=False" TargetMode="External"/><Relationship Id="rId6" Type="http://schemas.openxmlformats.org/officeDocument/2006/relationships/hyperlink" Target="https://community.secop.gov.co/Public/Tendering/ContractNoticePhases/View?PPI=CO1.PPI.29258266&amp;isFromPublicArea=True&amp;isModal=False" TargetMode="External"/><Relationship Id="rId238" Type="http://schemas.openxmlformats.org/officeDocument/2006/relationships/hyperlink" Target="https://community.secop.gov.co/Public/Tendering/ContractNoticePhases/View?PPI=CO1.PPI.30253409&amp;isFromPublicArea=True&amp;isModal=False" TargetMode="External"/><Relationship Id="rId259" Type="http://schemas.openxmlformats.org/officeDocument/2006/relationships/hyperlink" Target="https://www.colombiacompra.gov.co/tienda-virtual-del-estado-colombiano/ordenes-compra/132854" TargetMode="External"/><Relationship Id="rId23" Type="http://schemas.openxmlformats.org/officeDocument/2006/relationships/hyperlink" Target="https://community.secop.gov.co/Public/Tendering/ContractNoticePhases/View?PPI=CO1.PPI.29579995&amp;isFromPublicArea=True&amp;isModal=False" TargetMode="External"/><Relationship Id="rId119" Type="http://schemas.openxmlformats.org/officeDocument/2006/relationships/hyperlink" Target="https://community.secop.gov.co/Public/Tendering/ContractNoticePhases/View?PPI=CO1.PPI.31318851&amp;isFromPublicArea=True&amp;isModal=False" TargetMode="External"/><Relationship Id="rId270" Type="http://schemas.openxmlformats.org/officeDocument/2006/relationships/hyperlink" Target="https://community.secop.gov.co/Public/Tendering/ContractNoticePhases/View?PPI=CO1.PPI.34272994&amp;isFromPublicArea=True&amp;isModal=False" TargetMode="External"/><Relationship Id="rId291" Type="http://schemas.openxmlformats.org/officeDocument/2006/relationships/hyperlink" Target="https://community.secop.gov.co/Public/Tendering/ContractNoticePhases/View?PPI=CO1.PPI.34593565&amp;isFromPublicArea=True&amp;isModal=False" TargetMode="External"/><Relationship Id="rId44" Type="http://schemas.openxmlformats.org/officeDocument/2006/relationships/hyperlink" Target="https://community.secop.gov.co/Public/Tendering/ContractNoticePhases/View?PPI=CO1.PPI.31718929&amp;isFromPublicArea=True&amp;isModal=False" TargetMode="External"/><Relationship Id="rId65" Type="http://schemas.openxmlformats.org/officeDocument/2006/relationships/hyperlink" Target="https://community.secop.gov.co/Public/Tendering/ContractNoticePhases/View?PPI=CO1.PPI.32307019&amp;isFromPublicArea=True&amp;isModal=False" TargetMode="External"/><Relationship Id="rId86" Type="http://schemas.openxmlformats.org/officeDocument/2006/relationships/hyperlink" Target="https://community.secop.gov.co/Public/Tendering/ContractNoticePhases/View?PPI=CO1.PPI.32559973&amp;isFromPublicArea=True&amp;isModal=False" TargetMode="External"/><Relationship Id="rId130" Type="http://schemas.openxmlformats.org/officeDocument/2006/relationships/hyperlink" Target="https://community.secop.gov.co/Public/Tendering/ContractNoticePhases/View?PPI=CO1.PPI.31346065&amp;isFromPublicArea=True&amp;isModal=False" TargetMode="External"/><Relationship Id="rId151" Type="http://schemas.openxmlformats.org/officeDocument/2006/relationships/hyperlink" Target="https://community.secop.gov.co/Public/Tendering/ContractNoticePhases/View?PPI=CO1.PPI.31626507&amp;isFromPublicArea=True&amp;isModal=False" TargetMode="External"/><Relationship Id="rId172" Type="http://schemas.openxmlformats.org/officeDocument/2006/relationships/hyperlink" Target="https://community.secop.gov.co/Public/Tendering/ContractNoticePhases/View?PPI=CO1.PPI.32917572&amp;isFromPublicArea=True&amp;isModal=False" TargetMode="External"/><Relationship Id="rId193" Type="http://schemas.openxmlformats.org/officeDocument/2006/relationships/hyperlink" Target="https://community.secop.gov.co/Public/Tendering/ContractNoticePhases/View?PPI=CO1.PPI.32851924&amp;isFromPublicArea=True&amp;isModal=False" TargetMode="External"/><Relationship Id="rId207" Type="http://schemas.openxmlformats.org/officeDocument/2006/relationships/hyperlink" Target="https://community.secop.gov.co/Public/Tendering/ContractNoticePhases/View?PPI=CO1.PPI.33192150&amp;isFromPublicArea=True&amp;isModal=False" TargetMode="External"/><Relationship Id="rId228" Type="http://schemas.openxmlformats.org/officeDocument/2006/relationships/hyperlink" Target="https://community.secop.gov.co/Public/Tendering/ContractNoticePhases/View?PPI=CO1.PPI.33678980&amp;isFromPublicArea=True&amp;isModal=False" TargetMode="External"/><Relationship Id="rId249" Type="http://schemas.openxmlformats.org/officeDocument/2006/relationships/hyperlink" Target="https://community.secop.gov.co/Public/Tendering/ContractNoticePhases/View?PPI=CO1.PPI.34085552&amp;isFromPublicArea=True&amp;isModal=False" TargetMode="External"/><Relationship Id="rId13" Type="http://schemas.openxmlformats.org/officeDocument/2006/relationships/hyperlink" Target="https://community.secop.gov.co/Public/Tendering/ContractNoticePhases/View?PPI=CO1.PPI.29211366&amp;isFromPublicArea=True&amp;isModal=False" TargetMode="External"/><Relationship Id="rId109" Type="http://schemas.openxmlformats.org/officeDocument/2006/relationships/hyperlink" Target="https://community.secop.gov.co/Public/Tendering/ContractNoticePhases/View?PPI=CO1.PPI.31152112&amp;isFromPublicArea=True&amp;isModal=False" TargetMode="External"/><Relationship Id="rId260" Type="http://schemas.openxmlformats.org/officeDocument/2006/relationships/hyperlink" Target="https://community.secop.gov.co/Public/Tendering/ContractNoticePhases/View?PPI=CO1.PPI.34153710&amp;isFromPublicArea=True&amp;isModal=False" TargetMode="External"/><Relationship Id="rId281" Type="http://schemas.openxmlformats.org/officeDocument/2006/relationships/hyperlink" Target="https://community.secop.gov.co/Public/Tendering/ContractNoticePhases/View?PPI=CO1.PPI.34431618&amp;isFromPublicArea=True&amp;isModal=False" TargetMode="External"/><Relationship Id="rId34" Type="http://schemas.openxmlformats.org/officeDocument/2006/relationships/hyperlink" Target="https://community.secop.gov.co/Public/Tendering/ContractNoticePhases/View?PPI=CO1.PPI.31813965&amp;isFromPublicArea=True&amp;isModal=False" TargetMode="External"/><Relationship Id="rId55" Type="http://schemas.openxmlformats.org/officeDocument/2006/relationships/hyperlink" Target="https://community.secop.gov.co/Public/Tendering/ContractNoticePhases/View?PPI=CO1.PPI.32018596&amp;isFromPublicArea=True&amp;isModal=False" TargetMode="External"/><Relationship Id="rId76" Type="http://schemas.openxmlformats.org/officeDocument/2006/relationships/hyperlink" Target="https://community.secop.gov.co/Public/Tendering/ContractNoticePhases/View?PPI=CO1.PPI.32402718&amp;isFromPublicArea=True&amp;isModal=False" TargetMode="External"/><Relationship Id="rId97" Type="http://schemas.openxmlformats.org/officeDocument/2006/relationships/hyperlink" Target="https://community.secop.gov.co/Public/Tendering/ContractNoticePhases/View?PPI=CO1.PPI.31624551&amp;isFromPublicArea=True&amp;isModal=False" TargetMode="External"/><Relationship Id="rId120" Type="http://schemas.openxmlformats.org/officeDocument/2006/relationships/hyperlink" Target="https://community.secop.gov.co/Public/Tendering/ContractNoticePhases/View?PPI=CO1.PPI.31281365&amp;isFromPublicArea=True&amp;isModal=False" TargetMode="External"/><Relationship Id="rId141" Type="http://schemas.openxmlformats.org/officeDocument/2006/relationships/hyperlink" Target="https://community.secop.gov.co/Public/Tendering/ContractNoticePhases/View?PPI=CO1.PPI.31338178&amp;isFromPublicArea=True&amp;isModal=False" TargetMode="External"/><Relationship Id="rId7" Type="http://schemas.openxmlformats.org/officeDocument/2006/relationships/hyperlink" Target="https://community.secop.gov.co/Public/Tendering/ContractNoticePhases/View?PPI=CO1.PPI.29254973&amp;isFromPublicArea=True&amp;isModal=False" TargetMode="External"/><Relationship Id="rId162" Type="http://schemas.openxmlformats.org/officeDocument/2006/relationships/hyperlink" Target="https://community.secop.gov.co/Public/Tendering/ContractNoticePhases/View?PPI=CO1.PPI.29413871&amp;isFromPublicArea=True&amp;isModal=False" TargetMode="External"/><Relationship Id="rId183" Type="http://schemas.openxmlformats.org/officeDocument/2006/relationships/hyperlink" Target="https://community.secop.gov.co/Public/Tendering/ContractNoticePhases/View?PPI=CO1.PPI.33547511&amp;isFromPublicArea=True&amp;isModal=False" TargetMode="External"/><Relationship Id="rId218" Type="http://schemas.openxmlformats.org/officeDocument/2006/relationships/hyperlink" Target="https://community.secop.gov.co/Public/Tendering/ContractNoticePhases/View?PPI=CO1.PPI.29778513&amp;isFromPublicArea=True&amp;isModal=False" TargetMode="External"/><Relationship Id="rId239" Type="http://schemas.openxmlformats.org/officeDocument/2006/relationships/hyperlink" Target="https://community.secop.gov.co/Public/Tendering/ContractNoticePhases/View?PPI=CO1.PPI.31066840&amp;isFromPublicArea=True&amp;isModal=False" TargetMode="External"/><Relationship Id="rId250" Type="http://schemas.openxmlformats.org/officeDocument/2006/relationships/hyperlink" Target="https://community.secop.gov.co/Public/Tendering/ContractNoticePhases/View?PPI=CO1.PPI.34100255&amp;isFromPublicArea=True&amp;isModal=False" TargetMode="External"/><Relationship Id="rId271" Type="http://schemas.openxmlformats.org/officeDocument/2006/relationships/hyperlink" Target="https://community.secop.gov.co/Public/Tendering/ContractNoticePhases/View?PPI=CO1.PPI.34299406&amp;isFromPublicArea=True&amp;isModal=False" TargetMode="External"/><Relationship Id="rId292" Type="http://schemas.openxmlformats.org/officeDocument/2006/relationships/hyperlink" Target="https://community.secop.gov.co/Public/Tendering/ContractNoticePhases/View?PPI=CO1.PPI.34592789&amp;isFromPublicArea=True&amp;isModal=False" TargetMode="External"/><Relationship Id="rId24" Type="http://schemas.openxmlformats.org/officeDocument/2006/relationships/hyperlink" Target="https://community.secop.gov.co/Public/Tendering/ContractNoticePhases/View?PPI=CO1.PPI.29386286&amp;isFromPublicArea=True&amp;isModal=False" TargetMode="External"/><Relationship Id="rId45" Type="http://schemas.openxmlformats.org/officeDocument/2006/relationships/hyperlink" Target="https://community.secop.gov.co/Public/Tendering/ContractNoticePhases/View?PPI=CO1.PPI.31768664&amp;isFromPublicArea=True&amp;isModal=False" TargetMode="External"/><Relationship Id="rId66" Type="http://schemas.openxmlformats.org/officeDocument/2006/relationships/hyperlink" Target="https://community.secop.gov.co/Public/Tendering/ContractNoticePhases/View?PPI=CO1.PPI.32248179&amp;isFromPublicArea=True&amp;isModal=False" TargetMode="External"/><Relationship Id="rId87" Type="http://schemas.openxmlformats.org/officeDocument/2006/relationships/hyperlink" Target="https://community.secop.gov.co/Public/Tendering/ContractNoticePhases/View?PPI=CO1.PPI.32269090&amp;isFromPublicArea=True&amp;isModal=False" TargetMode="External"/><Relationship Id="rId110" Type="http://schemas.openxmlformats.org/officeDocument/2006/relationships/hyperlink" Target="https://community.secop.gov.co/Public/Tendering/ContractNoticePhases/View?PPI=CO1.PPI.31178956&amp;isFromPublicArea=True&amp;isModal=False" TargetMode="External"/><Relationship Id="rId131" Type="http://schemas.openxmlformats.org/officeDocument/2006/relationships/hyperlink" Target="https://community.secop.gov.co/Public/Tendering/ContractNoticePhases/View?PPI=CO1.PPI.31403114&amp;isFromPublicArea=True&amp;isModal=False" TargetMode="External"/><Relationship Id="rId152" Type="http://schemas.openxmlformats.org/officeDocument/2006/relationships/hyperlink" Target="https://community.secop.gov.co/Public/Tendering/ContractNoticePhases/View?PPI=CO1.PPI.31397501&amp;isFromPublicArea=True&amp;isModal=False" TargetMode="External"/><Relationship Id="rId173" Type="http://schemas.openxmlformats.org/officeDocument/2006/relationships/hyperlink" Target="https://community.secop.gov.co/Public/Tendering/ContractNoticePhases/View?PPI=CO1.PPI.32935701&amp;isFromPublicArea=True&amp;isModal=False" TargetMode="External"/><Relationship Id="rId194" Type="http://schemas.openxmlformats.org/officeDocument/2006/relationships/hyperlink" Target="https://community.secop.gov.co/Public/Tendering/ContractNoticePhases/View?PPI=CO1.PPI.33020693&amp;isFromPublicArea=True&amp;isModal=False" TargetMode="External"/><Relationship Id="rId208" Type="http://schemas.openxmlformats.org/officeDocument/2006/relationships/hyperlink" Target="https://community.secop.gov.co/Public/Tendering/ContractNoticePhases/View?PPI=CO1.PPI.33295311&amp;isFromPublicArea=True&amp;isModal=False" TargetMode="External"/><Relationship Id="rId229" Type="http://schemas.openxmlformats.org/officeDocument/2006/relationships/hyperlink" Target="https://community.secop.gov.co/Public/Tendering/ContractNoticePhases/View?PPI=CO1.PPI.33937989&amp;isFromPublicArea=True&amp;isModal=False" TargetMode="External"/><Relationship Id="rId240" Type="http://schemas.openxmlformats.org/officeDocument/2006/relationships/hyperlink" Target="https://community.secop.gov.co/Public/Tendering/OpportunityDetail/Index?noticeUID=CO1.NTC.6540606&amp;isFromPublicArea=True&amp;isModal=False" TargetMode="External"/><Relationship Id="rId261" Type="http://schemas.openxmlformats.org/officeDocument/2006/relationships/hyperlink" Target="https://community.secop.gov.co/Public/Tendering/ContractNoticePhases/View?PPI=CO1.PPI.34151636&amp;isFromPublicArea=True&amp;isModal=False" TargetMode="External"/><Relationship Id="rId14" Type="http://schemas.openxmlformats.org/officeDocument/2006/relationships/hyperlink" Target="https://community.secop.gov.co/Public/Tendering/ContractNoticePhases/View?PPI=CO1.PPI.29212073&amp;isFromPublicArea=True&amp;isModal=False" TargetMode="External"/><Relationship Id="rId35" Type="http://schemas.openxmlformats.org/officeDocument/2006/relationships/hyperlink" Target="https://community.secop.gov.co/Public/Tendering/ContractNoticePhases/View?PPI=CO1.PPI.32082989&amp;isFromPublicArea=True&amp;isModal=False" TargetMode="External"/><Relationship Id="rId56" Type="http://schemas.openxmlformats.org/officeDocument/2006/relationships/hyperlink" Target="https://community.secop.gov.co/Public/Tendering/ContractNoticePhases/View?PPI=CO1.PPI.32080686&amp;isFromPublicArea=True&amp;isModal=False" TargetMode="External"/><Relationship Id="rId77" Type="http://schemas.openxmlformats.org/officeDocument/2006/relationships/hyperlink" Target="https://community.secop.gov.co/Public/Tendering/ContractNoticePhases/View?PPI=CO1.PPI.32536634&amp;isFromPublicArea=True&amp;isModal=False" TargetMode="External"/><Relationship Id="rId100" Type="http://schemas.openxmlformats.org/officeDocument/2006/relationships/hyperlink" Target="https://community.secop.gov.co/Public/Tendering/ContractNoticePhases/View?PPI=CO1.PPI.31121460&amp;isFromPublicArea=True&amp;isModal=False" TargetMode="External"/><Relationship Id="rId282" Type="http://schemas.openxmlformats.org/officeDocument/2006/relationships/hyperlink" Target="https://community.secop.gov.co/Public/Tendering/ContractNoticePhases/View?PPI=CO1.PPI.34431743&amp;isFromPublicArea=True&amp;isModal=False" TargetMode="External"/><Relationship Id="rId8" Type="http://schemas.openxmlformats.org/officeDocument/2006/relationships/hyperlink" Target="https://community.secop.gov.co/Public/Tendering/ContractNoticePhases/View?PPI=CO1.PPI.29401369&amp;isFromPublicArea=True&amp;isModal=False" TargetMode="External"/><Relationship Id="rId98" Type="http://schemas.openxmlformats.org/officeDocument/2006/relationships/hyperlink" Target="https://community.secop.gov.co/Public/Tendering/ContractNoticePhases/View?PPI=CO1.PPI.31119537&amp;isFromPublicArea=True&amp;isModal=False" TargetMode="External"/><Relationship Id="rId121" Type="http://schemas.openxmlformats.org/officeDocument/2006/relationships/hyperlink" Target="https://community.secop.gov.co/Public/Tendering/ContractNoticePhases/View?PPI=CO1.PPI.31212290&amp;isFromPublicArea=True&amp;isModal=False" TargetMode="External"/><Relationship Id="rId142" Type="http://schemas.openxmlformats.org/officeDocument/2006/relationships/hyperlink" Target="https://community.secop.gov.co/Public/Tendering/ContractNoticePhases/View?PPI=CO1.PPI.31343335&amp;isFromPublicArea=True&amp;isModal=False" TargetMode="External"/><Relationship Id="rId163" Type="http://schemas.openxmlformats.org/officeDocument/2006/relationships/hyperlink" Target="https://community.secop.gov.co/Public/Tendering/ContractNoticePhases/View?PPI=CO1.PPI.29732693&amp;isFromPublicArea=True&amp;isModal=False" TargetMode="External"/><Relationship Id="rId184" Type="http://schemas.openxmlformats.org/officeDocument/2006/relationships/hyperlink" Target="https://community.secop.gov.co/Public/Tendering/ContractNoticePhases/View?PPI=CO1.PPI.33553203&amp;isFromPublicArea=True&amp;isModal=False" TargetMode="External"/><Relationship Id="rId219" Type="http://schemas.openxmlformats.org/officeDocument/2006/relationships/hyperlink" Target="https://community.secop.gov.co/Public/Tendering/ContractNoticePhases/View?PPI=CO1.PPI.29700538&amp;isFromPublicArea=True&amp;isModal=False" TargetMode="External"/><Relationship Id="rId230" Type="http://schemas.openxmlformats.org/officeDocument/2006/relationships/hyperlink" Target="https://community.secop.gov.co/Public/Tendering/ContractNoticePhases/View?PPI=CO1.PPI.33961609&amp;isFromPublicArea=True&amp;isModal=False" TargetMode="External"/><Relationship Id="rId251" Type="http://schemas.openxmlformats.org/officeDocument/2006/relationships/hyperlink" Target="https://community.secop.gov.co/Public/Tendering/ContractNoticePhases/View?PPI=CO1.PPI.34149462&amp;isFromPublicArea=True&amp;isModal=False" TargetMode="External"/><Relationship Id="rId25" Type="http://schemas.openxmlformats.org/officeDocument/2006/relationships/hyperlink" Target="https://community.secop.gov.co/Public/Tendering/ContractNoticePhases/View?PPI=CO1.PPI.29622913&amp;isFromPublicArea=True&amp;isModal=False" TargetMode="External"/><Relationship Id="rId46" Type="http://schemas.openxmlformats.org/officeDocument/2006/relationships/hyperlink" Target="https://community.secop.gov.co/Public/Tendering/ContractNoticePhases/View?PPI=CO1.PPI.31808861&amp;isFromPublicArea=True&amp;isModal=False" TargetMode="External"/><Relationship Id="rId67" Type="http://schemas.openxmlformats.org/officeDocument/2006/relationships/hyperlink" Target="https://community.secop.gov.co/Public/Tendering/ContractNoticePhases/View?PPI=CO1.PPI.32403510&amp;isFromPublicArea=True&amp;isModal=False" TargetMode="External"/><Relationship Id="rId272" Type="http://schemas.openxmlformats.org/officeDocument/2006/relationships/hyperlink" Target="https://community.secop.gov.co/Public/Tendering/ContractNoticePhases/View?PPI=CO1.PPI.34320759&amp;isFromPublicArea=True&amp;isModal=False" TargetMode="External"/><Relationship Id="rId293" Type="http://schemas.openxmlformats.org/officeDocument/2006/relationships/hyperlink" Target="https://community.secop.gov.co/Public/Tendering/ContractNoticePhases/View?PPI=CO1.PPI.34616377&amp;isFromPublicArea=True&amp;isModal=False" TargetMode="External"/><Relationship Id="rId88" Type="http://schemas.openxmlformats.org/officeDocument/2006/relationships/hyperlink" Target="https://community.secop.gov.co/Public/Tendering/ContractNoticePhases/View?PPI=CO1.PPI.31613168&amp;isFromPublicArea=True&amp;isModal=False" TargetMode="External"/><Relationship Id="rId111" Type="http://schemas.openxmlformats.org/officeDocument/2006/relationships/hyperlink" Target="https://community.secop.gov.co/Public/Tendering/ContractNoticePhases/View?PPI=CO1.PPI.31281220&amp;isFromPublicArea=True&amp;isModal=False" TargetMode="External"/><Relationship Id="rId132" Type="http://schemas.openxmlformats.org/officeDocument/2006/relationships/hyperlink" Target="https://community.secop.gov.co/Public/Tendering/ContractNoticePhases/View?PPI=CO1.PPI.31441968&amp;isFromPublicArea=True&amp;isModal=False" TargetMode="External"/><Relationship Id="rId153" Type="http://schemas.openxmlformats.org/officeDocument/2006/relationships/hyperlink" Target="https://community.secop.gov.co/Public/Tendering/ContractNoticePhases/View?PPI=CO1.PPI.31661387&amp;isFromPublicArea=True&amp;isModal=False" TargetMode="External"/><Relationship Id="rId174" Type="http://schemas.openxmlformats.org/officeDocument/2006/relationships/hyperlink" Target="https://community.secop.gov.co/Public/Tendering/ContractNoticePhases/View?PPI=CO1.PPI.32935967&amp;isFromPublicArea=True&amp;isModal=False" TargetMode="External"/><Relationship Id="rId195" Type="http://schemas.openxmlformats.org/officeDocument/2006/relationships/hyperlink" Target="https://community.secop.gov.co/Public/Tendering/ContractNoticePhases/View?PPI=CO1.PPI.32996422&amp;isFromPublicArea=True&amp;isModal=False" TargetMode="External"/><Relationship Id="rId209" Type="http://schemas.openxmlformats.org/officeDocument/2006/relationships/hyperlink" Target="https://community.secop.gov.co/Public/Tendering/ContractNoticePhases/View?PPI=CO1.PPI.33295187&amp;isFromPublicArea=True&amp;isModal=False" TargetMode="External"/><Relationship Id="rId220" Type="http://schemas.openxmlformats.org/officeDocument/2006/relationships/hyperlink" Target="https://community.secop.gov.co/Public/Tendering/ContractNoticePhases/View?PPI=CO1.PPI.29832956&amp;isFromPublicArea=True&amp;isModal=False" TargetMode="External"/><Relationship Id="rId241" Type="http://schemas.openxmlformats.org/officeDocument/2006/relationships/hyperlink" Target="https://community.secop.gov.co/Public/Tendering/ContractNoticePhases/View?PPI=CO1.PPI.30238983&amp;isFromPublicArea=True&amp;isModal=False" TargetMode="External"/><Relationship Id="rId15" Type="http://schemas.openxmlformats.org/officeDocument/2006/relationships/hyperlink" Target="https://community.secop.gov.co/Public/Tendering/ContractNoticePhases/View?PPI=CO1.PPI.29316629&amp;isFromPublicArea=True&amp;isModal=False" TargetMode="External"/><Relationship Id="rId36" Type="http://schemas.openxmlformats.org/officeDocument/2006/relationships/hyperlink" Target="https://community.secop.gov.co/Public/Tendering/ContractNoticePhases/View?PPI=CO1.PPI.31699888&amp;isFromPublicArea=True&amp;isModal=False" TargetMode="External"/><Relationship Id="rId57" Type="http://schemas.openxmlformats.org/officeDocument/2006/relationships/hyperlink" Target="https://community.secop.gov.co/Public/Tendering/ContractNoticePhases/View?PPI=CO1.PPI.32063173&amp;isFromPublicArea=True&amp;isModal=False" TargetMode="External"/><Relationship Id="rId262" Type="http://schemas.openxmlformats.org/officeDocument/2006/relationships/hyperlink" Target="https://community.secop.gov.co/Public/Tendering/ContractNoticePhases/View?PPI=CO1.PPI.34231809&amp;isFromPublicArea=True&amp;isModal=False" TargetMode="External"/><Relationship Id="rId283" Type="http://schemas.openxmlformats.org/officeDocument/2006/relationships/hyperlink" Target="https://community.secop.gov.co/Public/Tendering/ContractNoticePhases/View?PPI=CO1.PPI.34462904&amp;isFromPublicArea=True&amp;isModal=False" TargetMode="External"/><Relationship Id="rId78" Type="http://schemas.openxmlformats.org/officeDocument/2006/relationships/hyperlink" Target="https://community.secop.gov.co/Public/Tendering/ContractNoticePhases/View?PPI=CO1.PPI.32471862&amp;isFromPublicArea=True&amp;isModal=False" TargetMode="External"/><Relationship Id="rId99" Type="http://schemas.openxmlformats.org/officeDocument/2006/relationships/hyperlink" Target="https://community.secop.gov.co/Public/Tendering/ContractNoticePhases/View?PPI=CO1.PPI.31121243&amp;isFromPublicArea=True&amp;isModal=False" TargetMode="External"/><Relationship Id="rId101" Type="http://schemas.openxmlformats.org/officeDocument/2006/relationships/hyperlink" Target="https://community.secop.gov.co/Public/Tendering/ContractNoticePhases/View?PPI=CO1.PPI.31121438&amp;isFromPublicArea=True&amp;isModal=False" TargetMode="External"/><Relationship Id="rId122" Type="http://schemas.openxmlformats.org/officeDocument/2006/relationships/hyperlink" Target="https://community.secop.gov.co/Public/Tendering/ContractNoticePhases/View?PPI=CO1.PPI.31373127&amp;isFromPublicArea=True&amp;isModal=False" TargetMode="External"/><Relationship Id="rId143" Type="http://schemas.openxmlformats.org/officeDocument/2006/relationships/hyperlink" Target="https://community.secop.gov.co/Public/Tendering/ContractNoticePhases/View?PPI=CO1.PPI.31625192&amp;isFromPublicArea=True&amp;isModal=False" TargetMode="External"/><Relationship Id="rId164" Type="http://schemas.openxmlformats.org/officeDocument/2006/relationships/hyperlink" Target="https://community.secop.gov.co/Public/Tendering/ContractNoticePhases/View?PPI=CO1.PPI.31816962&amp;isFromPublicArea=True&amp;isModal=False" TargetMode="External"/><Relationship Id="rId185" Type="http://schemas.openxmlformats.org/officeDocument/2006/relationships/hyperlink" Target="https://community.secop.gov.co/Public/Tendering/ContractNoticePhases/View?PPI=CO1.PPI.33338370&amp;isFromPublicArea=True&amp;isModal=False" TargetMode="External"/><Relationship Id="rId9" Type="http://schemas.openxmlformats.org/officeDocument/2006/relationships/hyperlink" Target="https://community.secop.gov.co/Public/Tendering/ContractNoticePhases/View?PPI=CO1.PPI.29407132&amp;isFromPublicArea=True&amp;isModal=False" TargetMode="External"/><Relationship Id="rId210" Type="http://schemas.openxmlformats.org/officeDocument/2006/relationships/hyperlink" Target="https://community.secop.gov.co/Public/Tendering/ContractNoticePhases/View?PPI=CO1.PPI.33294018&amp;isFromPublicArea=True&amp;isModal=False" TargetMode="External"/><Relationship Id="rId26" Type="http://schemas.openxmlformats.org/officeDocument/2006/relationships/hyperlink" Target="https://community.secop.gov.co/Public/Tendering/ContractNoticePhases/View?PPI=CO1.PPI.30275731&amp;isFromPublicArea=True&amp;isModal=False" TargetMode="External"/><Relationship Id="rId231" Type="http://schemas.openxmlformats.org/officeDocument/2006/relationships/hyperlink" Target="https://community.secop.gov.co/Public/Tendering/ContractNoticePhases/View?PPI=CO1.PPI.33961608&amp;isFromPublicArea=True&amp;isModal=False" TargetMode="External"/><Relationship Id="rId252" Type="http://schemas.openxmlformats.org/officeDocument/2006/relationships/hyperlink" Target="https://community.secop.gov.co/Public/Tendering/ContractNoticePhases/View?PPI=CO1.PPI.34155068&amp;isFromPublicArea=True&amp;isModal=False" TargetMode="External"/><Relationship Id="rId273" Type="http://schemas.openxmlformats.org/officeDocument/2006/relationships/hyperlink" Target="https://community.secop.gov.co/Public/Tendering/ContractNoticePhases/View?PPI=CO1.PPI.34315956&amp;isFromPublicArea=True&amp;isModal=False" TargetMode="External"/><Relationship Id="rId294" Type="http://schemas.openxmlformats.org/officeDocument/2006/relationships/printerSettings" Target="../printerSettings/printerSettings1.bin"/><Relationship Id="rId47" Type="http://schemas.openxmlformats.org/officeDocument/2006/relationships/hyperlink" Target="https://community.secop.gov.co/Public/Tendering/ContractNoticePhases/View?PPI=CO1.PPI.31929194&amp;isFromPublicArea=True&amp;isModal=False" TargetMode="External"/><Relationship Id="rId68" Type="http://schemas.openxmlformats.org/officeDocument/2006/relationships/hyperlink" Target="https://community.secop.gov.co/Public/Tendering/ContractNoticePhases/View?PPI=CO1.PPI.32255697&amp;isFromPublicArea=True&amp;isModal=False" TargetMode="External"/><Relationship Id="rId89" Type="http://schemas.openxmlformats.org/officeDocument/2006/relationships/hyperlink" Target="https://community.secop.gov.co/Public/Tendering/ContractNoticePhases/View?PPI=CO1.PPI.31613313&amp;isFromPublicArea=True&amp;isModal=False" TargetMode="External"/><Relationship Id="rId112" Type="http://schemas.openxmlformats.org/officeDocument/2006/relationships/hyperlink" Target="https://community.secop.gov.co/Public/Tendering/ContractNoticePhases/View?PPI=CO1.PPI.31280674&amp;isFromPublicArea=True&amp;isModal=False" TargetMode="External"/><Relationship Id="rId133" Type="http://schemas.openxmlformats.org/officeDocument/2006/relationships/hyperlink" Target="https://community.secop.gov.co/Public/Tendering/ContractNoticePhases/View?PPI=CO1.PPI.31470273&amp;isFromPublicArea=True&amp;isModal=False" TargetMode="External"/><Relationship Id="rId154" Type="http://schemas.openxmlformats.org/officeDocument/2006/relationships/hyperlink" Target="https://community.secop.gov.co/Public/Tendering/ContractNoticePhases/View?PPI=CO1.PPI.32618353&amp;isFromPublicArea=True&amp;isModal=False" TargetMode="External"/><Relationship Id="rId175" Type="http://schemas.openxmlformats.org/officeDocument/2006/relationships/hyperlink" Target="https://community.secop.gov.co/Public/Tendering/ContractNoticePhases/View?PPI=CO1.PPI.32937369&amp;isFromPublicArea=True&amp;isModal=False" TargetMode="External"/><Relationship Id="rId196" Type="http://schemas.openxmlformats.org/officeDocument/2006/relationships/hyperlink" Target="https://community.secop.gov.co/Public/Tendering/ContractNoticePhases/View?PPI=CO1.PPI.33322837&amp;isFromPublicArea=True&amp;isModal=False" TargetMode="External"/><Relationship Id="rId200" Type="http://schemas.openxmlformats.org/officeDocument/2006/relationships/hyperlink" Target="https://community.secop.gov.co/Public/Tendering/ContractNoticePhases/View?PPI=CO1.PPI.33392679&amp;isFromPublicArea=True&amp;isModal=False" TargetMode="External"/><Relationship Id="rId16" Type="http://schemas.openxmlformats.org/officeDocument/2006/relationships/hyperlink" Target="https://community.secop.gov.co/Public/Tendering/ContractNoticePhases/View?PPI=CO1.PPI.29562721&amp;isFromPublicArea=True&amp;isModal=False" TargetMode="External"/><Relationship Id="rId221" Type="http://schemas.openxmlformats.org/officeDocument/2006/relationships/hyperlink" Target="https://community.secop.gov.co/Public/Tendering/ContractNoticePhases/View?PPI=CO1.PPI.29833528&amp;isFromPublicArea=True&amp;isModal=False" TargetMode="External"/><Relationship Id="rId242" Type="http://schemas.openxmlformats.org/officeDocument/2006/relationships/hyperlink" Target="https://community.secop.gov.co/Public/Tendering/ContractNoticePhases/View?PPI=CO1.PPI.30329208&amp;isFromPublicArea=True&amp;isModal=False" TargetMode="External"/><Relationship Id="rId263" Type="http://schemas.openxmlformats.org/officeDocument/2006/relationships/hyperlink" Target="https://community.secop.gov.co/Public/Tendering/ContractNoticePhases/View?PPI=CO1.PPI.33400181&amp;isFromPublicArea=True&amp;isModal=False" TargetMode="External"/><Relationship Id="rId284" Type="http://schemas.openxmlformats.org/officeDocument/2006/relationships/hyperlink" Target="https://community.secop.gov.co/Public/Tendering/ContractNoticePhases/View?PPI=CO1.PPI.34465239&amp;isFromPublicArea=True&amp;isModal=False" TargetMode="External"/><Relationship Id="rId37" Type="http://schemas.openxmlformats.org/officeDocument/2006/relationships/hyperlink" Target="https://community.secop.gov.co/Public/Tendering/ContractNoticePhases/View?PPI=CO1.PPI.31700744&amp;isFromPublicArea=True&amp;isModal=False" TargetMode="External"/><Relationship Id="rId58" Type="http://schemas.openxmlformats.org/officeDocument/2006/relationships/hyperlink" Target="https://community.secop.gov.co/Public/Tendering/ContractNoticePhases/View?PPI=CO1.PPI.32277266&amp;isFromPublicArea=True&amp;isModal=False" TargetMode="External"/><Relationship Id="rId79" Type="http://schemas.openxmlformats.org/officeDocument/2006/relationships/hyperlink" Target="https://community.secop.gov.co/Public/Tendering/ContractNoticePhases/View?PPI=CO1.PPI.32522415&amp;isFromPublicArea=True&amp;isModal=False" TargetMode="External"/><Relationship Id="rId102" Type="http://schemas.openxmlformats.org/officeDocument/2006/relationships/hyperlink" Target="https://community.secop.gov.co/Public/Tendering/ContractNoticePhases/View?PPI=CO1.PPI.31395796&amp;isFromPublicArea=True&amp;isModal=False" TargetMode="External"/><Relationship Id="rId123" Type="http://schemas.openxmlformats.org/officeDocument/2006/relationships/hyperlink" Target="https://community.secop.gov.co/Public/Tendering/ContractNoticePhases/View?PPI=CO1.PPI.31373181&amp;isFromPublicArea=True&amp;isModal=False" TargetMode="External"/><Relationship Id="rId144" Type="http://schemas.openxmlformats.org/officeDocument/2006/relationships/hyperlink" Target="https://community.secop.gov.co/Public/Tendering/ContractNoticePhases/View?PPI=CO1.PPI.31345063&amp;isFromPublicArea=True&amp;isModal=False" TargetMode="External"/><Relationship Id="rId90" Type="http://schemas.openxmlformats.org/officeDocument/2006/relationships/hyperlink" Target="https://community.secop.gov.co/Public/Tendering/ContractNoticePhases/View?PPI=CO1.PPI.31161026&amp;isFromPublicArea=True&amp;isModal=False" TargetMode="External"/><Relationship Id="rId165" Type="http://schemas.openxmlformats.org/officeDocument/2006/relationships/hyperlink" Target="https://community.secop.gov.co/Public/Tendering/ContractNoticePhases/View?PPI=CO1.PPI.31962371&amp;isFromPublicArea=True&amp;isModal=False" TargetMode="External"/><Relationship Id="rId186" Type="http://schemas.openxmlformats.org/officeDocument/2006/relationships/hyperlink" Target="https://community.secop.gov.co/Public/Tendering/ContractNoticePhases/View?PPI=CO1.PPI.33611232&amp;isFromPublicArea=True&amp;isModal=False" TargetMode="External"/><Relationship Id="rId211" Type="http://schemas.openxmlformats.org/officeDocument/2006/relationships/hyperlink" Target="https://community.secop.gov.co/Public/Tendering/ContractNoticePhases/View?PPI=CO1.PPI.33096449&amp;isFromPublicArea=True&amp;isModal=False" TargetMode="External"/><Relationship Id="rId232" Type="http://schemas.openxmlformats.org/officeDocument/2006/relationships/hyperlink" Target="https://community.secop.gov.co/Public/Tendering/ContractNoticePhases/View?PPI=CO1.PPI.33983029&amp;isFromPublicArea=True&amp;isModal=False" TargetMode="External"/><Relationship Id="rId253" Type="http://schemas.openxmlformats.org/officeDocument/2006/relationships/hyperlink" Target="https://community.secop.gov.co/Public/Tendering/ContractNoticePhases/View?PPI=CO1.PPI.30594809&amp;isFromPublicArea=True&amp;isModal=False" TargetMode="External"/><Relationship Id="rId274" Type="http://schemas.openxmlformats.org/officeDocument/2006/relationships/hyperlink" Target="https://community.secop.gov.co/Public/Tendering/ContractNoticePhases/View?PPI=CO1.PPI.34326808&amp;isFromPublicArea=True&amp;isModal=False" TargetMode="External"/><Relationship Id="rId295" Type="http://schemas.openxmlformats.org/officeDocument/2006/relationships/vmlDrawing" Target="../drawings/vmlDrawing2.vml"/><Relationship Id="rId27" Type="http://schemas.openxmlformats.org/officeDocument/2006/relationships/hyperlink" Target="https://community.secop.gov.co/Public/Tendering/ContractNoticePhases/View?PPI=CO1.PPI.30275387&amp;isFromPublicArea=True&amp;isModal=False" TargetMode="External"/><Relationship Id="rId48" Type="http://schemas.openxmlformats.org/officeDocument/2006/relationships/hyperlink" Target="https://community.secop.gov.co/Public/Tendering/ContractNoticePhases/View?PPI=CO1.PPI.31929194&amp;isFromPublicArea=True&amp;isModal=False" TargetMode="External"/><Relationship Id="rId69" Type="http://schemas.openxmlformats.org/officeDocument/2006/relationships/hyperlink" Target="https://community.secop.gov.co/Public/Tendering/ContractNoticePhases/View?PPI=CO1.PPI.32405834&amp;isFromPublicArea=True&amp;isModal=False" TargetMode="External"/><Relationship Id="rId113" Type="http://schemas.openxmlformats.org/officeDocument/2006/relationships/hyperlink" Target="https://community.secop.gov.co/Public/Tendering/ContractNoticePhases/View?PPI=CO1.PPI.31281080&amp;isFromPublicArea=True&amp;isModal=False" TargetMode="External"/><Relationship Id="rId134" Type="http://schemas.openxmlformats.org/officeDocument/2006/relationships/hyperlink" Target="https://community.secop.gov.co/Public/Tendering/ContractNoticePhases/View?PPI=CO1.PPI.31403145&amp;isFromPublicArea=True&amp;isModal=False" TargetMode="External"/><Relationship Id="rId80" Type="http://schemas.openxmlformats.org/officeDocument/2006/relationships/hyperlink" Target="https://community.secop.gov.co/Public/Tendering/ContractNoticePhases/View?PPI=CO1.PPI.32520805&amp;isFromPublicArea=True&amp;isModal=False" TargetMode="External"/><Relationship Id="rId155" Type="http://schemas.openxmlformats.org/officeDocument/2006/relationships/hyperlink" Target="https://community.secop.gov.co/Public/Tendering/ContractNoticePhases/View?PPI=CO1.PPI.32629739&amp;isFromPublicArea=True&amp;isModal=False" TargetMode="External"/><Relationship Id="rId176" Type="http://schemas.openxmlformats.org/officeDocument/2006/relationships/hyperlink" Target="https://community.secop.gov.co/Public/Tendering/ContractNoticePhases/View?PPI=CO1.PPI.32942655&amp;isFromPublicArea=True&amp;isModal=False" TargetMode="External"/><Relationship Id="rId197" Type="http://schemas.openxmlformats.org/officeDocument/2006/relationships/hyperlink" Target="https://community.secop.gov.co/Public/Tendering/ContractNoticePhases/View?PPI=CO1.PPI.33608070&amp;isFromPublicArea=True&amp;isModal=False" TargetMode="External"/><Relationship Id="rId201" Type="http://schemas.openxmlformats.org/officeDocument/2006/relationships/hyperlink" Target="https://community.secop.gov.co/Public/Tendering/ContractNoticePhases/View?PPI=CO1.PPI.33393577&amp;isFromPublicArea=True&amp;isModal=False" TargetMode="External"/><Relationship Id="rId222" Type="http://schemas.openxmlformats.org/officeDocument/2006/relationships/hyperlink" Target="https://community.secop.gov.co/Public/Tendering/ContractNoticePhases/View?PPI=CO1.PPI.29756951&amp;isFromPublicArea=True&amp;isModal=False" TargetMode="External"/><Relationship Id="rId243" Type="http://schemas.openxmlformats.org/officeDocument/2006/relationships/hyperlink" Target="https://community.secop.gov.co/Public/Tendering/ContractNoticePhases/View?PPI=CO1.PPI.30283008&amp;isFromPublicArea=True&amp;isModal=False" TargetMode="External"/><Relationship Id="rId264" Type="http://schemas.openxmlformats.org/officeDocument/2006/relationships/hyperlink" Target="https://community.secop.gov.co/Public/Tendering/ContractNoticePhases/View?PPI=CO1.PPI.34235219&amp;isFromPublicArea=True&amp;isModal=False" TargetMode="External"/><Relationship Id="rId285" Type="http://schemas.openxmlformats.org/officeDocument/2006/relationships/hyperlink" Target="https://community.secop.gov.co/Public/Tendering/ContractNoticePhases/View?PPI=CO1.PPI.34522850&amp;isFromPublicArea=True&amp;isModal=False" TargetMode="External"/><Relationship Id="rId17" Type="http://schemas.openxmlformats.org/officeDocument/2006/relationships/hyperlink" Target="https://community.secop.gov.co/Public/Tendering/ContractNoticePhases/View?PPI=CO1.PPI.29562750&amp;isFromPublicArea=True&amp;isModal=False" TargetMode="External"/><Relationship Id="rId38" Type="http://schemas.openxmlformats.org/officeDocument/2006/relationships/hyperlink" Target="https://community.secop.gov.co/Public/Tendering/ContractNoticePhases/View?PPI=CO1.PPI.31928532&amp;isFromPublicArea=True&amp;isModal=False" TargetMode="External"/><Relationship Id="rId59" Type="http://schemas.openxmlformats.org/officeDocument/2006/relationships/hyperlink" Target="https://community.secop.gov.co/Public/Tendering/ContractNoticePhases/View?PPI=CO1.PPI.32280560&amp;isFromPublicArea=True&amp;isModal=False" TargetMode="External"/><Relationship Id="rId103" Type="http://schemas.openxmlformats.org/officeDocument/2006/relationships/hyperlink" Target="https://community.secop.gov.co/Public/Tendering/ContractNoticePhases/View?PPI=CO1.PPI.31371938&amp;isFromPublicArea=True&amp;isModal=False" TargetMode="External"/><Relationship Id="rId124" Type="http://schemas.openxmlformats.org/officeDocument/2006/relationships/hyperlink" Target="https://community.secop.gov.co/Public/Tendering/ContractNoticePhases/View?PPI=CO1.PPI.31240161&amp;isFromPublicArea=True&amp;isModal=False" TargetMode="External"/><Relationship Id="rId70" Type="http://schemas.openxmlformats.org/officeDocument/2006/relationships/hyperlink" Target="https://community.secop.gov.co/Public/Tendering/ContractNoticePhases/View?PPI=CO1.PPI.32546959&amp;isFromPublicArea=True&amp;isModal=False" TargetMode="External"/><Relationship Id="rId91" Type="http://schemas.openxmlformats.org/officeDocument/2006/relationships/hyperlink" Target="https://community.secop.gov.co/Public/Tendering/ContractNoticePhases/View?PPI=CO1.PPI.31092429&amp;isFromPublicArea=True&amp;isModal=False" TargetMode="External"/><Relationship Id="rId145" Type="http://schemas.openxmlformats.org/officeDocument/2006/relationships/hyperlink" Target="https://community.secop.gov.co/Public/Tendering/ContractNoticePhases/View?PPI=CO1.PPI.31355821&amp;isFromPublicArea=True&amp;isModal=False" TargetMode="External"/><Relationship Id="rId166" Type="http://schemas.openxmlformats.org/officeDocument/2006/relationships/hyperlink" Target="https://community.secop.gov.co/Public/Tendering/ContractNoticePhases/View?PPI=CO1.PPI.30283882&amp;isFromPublicArea=True&amp;isModal=False" TargetMode="External"/><Relationship Id="rId187" Type="http://schemas.openxmlformats.org/officeDocument/2006/relationships/hyperlink" Target="https://community.secop.gov.co/Public/Tendering/ContractNoticePhases/View?PPI=CO1.PPI.33608482&amp;isFromPublicArea=True&amp;isModal=False" TargetMode="External"/><Relationship Id="rId1" Type="http://schemas.openxmlformats.org/officeDocument/2006/relationships/hyperlink" Target="https://community.secop.gov.co/Public/Tendering/ContractNoticePhases/View?PPI=CO1.PPI.29310876&amp;isFromPublicArea=True&amp;isModal=False" TargetMode="External"/><Relationship Id="rId212" Type="http://schemas.openxmlformats.org/officeDocument/2006/relationships/hyperlink" Target="https://community.secop.gov.co/Public/Tendering/ContractNoticePhases/View?PPI=CO1.PPI.33072699&amp;isFromPublicArea=True&amp;isModal=False" TargetMode="External"/><Relationship Id="rId233" Type="http://schemas.openxmlformats.org/officeDocument/2006/relationships/hyperlink" Target="https://community.secop.gov.co/Public/Tendering/ContractNoticePhases/View?PPI=CO1.PPI.30432534&amp;isFromPublicArea=True&amp;isModal=False" TargetMode="External"/><Relationship Id="rId254" Type="http://schemas.openxmlformats.org/officeDocument/2006/relationships/hyperlink" Target="https://community.secop.gov.co/Public/Tendering/ContractNoticePhases/View?PPI=CO1.PPI.31019977&amp;isFromPublicArea=True&amp;isModal=False" TargetMode="External"/><Relationship Id="rId28" Type="http://schemas.openxmlformats.org/officeDocument/2006/relationships/hyperlink" Target="https://community.secop.gov.co/Public/Tendering/ContractNoticePhases/View?PPI=CO1.PPI.30860075&amp;isFromPublicArea=True&amp;isModal=False" TargetMode="External"/><Relationship Id="rId49" Type="http://schemas.openxmlformats.org/officeDocument/2006/relationships/hyperlink" Target="https://community.secop.gov.co/Public/Tendering/ContractNoticePhases/View?PPI=CO1.PPI.31956320&amp;isFromPublicArea=True&amp;isModal=False" TargetMode="External"/><Relationship Id="rId114" Type="http://schemas.openxmlformats.org/officeDocument/2006/relationships/hyperlink" Target="https://community.secop.gov.co/Public/Tendering/ContractNoticePhases/View?PPI=CO1.PPI.31280681&amp;isFromPublicArea=True&amp;isModal=False" TargetMode="External"/><Relationship Id="rId275" Type="http://schemas.openxmlformats.org/officeDocument/2006/relationships/hyperlink" Target="https://community.secop.gov.co/Public/Tendering/ContractNoticePhases/View?PPI=CO1.PPI.34365792&amp;isFromPublicArea=True&amp;isModal=False" TargetMode="External"/><Relationship Id="rId296" Type="http://schemas.openxmlformats.org/officeDocument/2006/relationships/comments" Target="../comments2.xml"/><Relationship Id="rId60" Type="http://schemas.openxmlformats.org/officeDocument/2006/relationships/hyperlink" Target="https://community.secop.gov.co/Public/Tendering/ContractNoticePhases/View?PPI=CO1.PPI.32279527&amp;isFromPublicArea=True&amp;isModal=False" TargetMode="External"/><Relationship Id="rId81" Type="http://schemas.openxmlformats.org/officeDocument/2006/relationships/hyperlink" Target="https://community.secop.gov.co/Public/Tendering/ContractNoticePhases/View?PPI=CO1.PPI.32556419&amp;isFromPublicArea=True&amp;isModal=False" TargetMode="External"/><Relationship Id="rId135" Type="http://schemas.openxmlformats.org/officeDocument/2006/relationships/hyperlink" Target="https://community.secop.gov.co/Public/Tendering/ContractNoticePhases/View?PPI=CO1.PPI.31403610&amp;isFromPublicArea=True&amp;isModal=False" TargetMode="External"/><Relationship Id="rId156" Type="http://schemas.openxmlformats.org/officeDocument/2006/relationships/hyperlink" Target="https://community.secop.gov.co/Public/Tendering/ContractNoticePhases/View?PPI=CO1.PPI.32769922&amp;isFromPublicArea=True&amp;isModal=False" TargetMode="External"/><Relationship Id="rId177" Type="http://schemas.openxmlformats.org/officeDocument/2006/relationships/hyperlink" Target="https://community.secop.gov.co/Public/Tendering/ContractNoticePhases/View?PPI=CO1.PPI.32936393&amp;isFromPublicArea=True&amp;isModal=False" TargetMode="External"/><Relationship Id="rId198" Type="http://schemas.openxmlformats.org/officeDocument/2006/relationships/hyperlink" Target="https://community.secop.gov.co/Public/Tendering/ContractNoticePhases/View?PPI=CO1.PPI.33392647&amp;isFromPublicArea=True&amp;isModal=False" TargetMode="External"/><Relationship Id="rId202" Type="http://schemas.openxmlformats.org/officeDocument/2006/relationships/hyperlink" Target="https://community.secop.gov.co/Public/Tendering/ContractNoticePhases/View?PPI=CO1.PPI.33293038&amp;isFromPublicArea=True&amp;isModal=False" TargetMode="External"/><Relationship Id="rId223" Type="http://schemas.openxmlformats.org/officeDocument/2006/relationships/hyperlink" Target="https://community.secop.gov.co/Public/Tendering/ContractNoticePhases/View?PPI=CO1.PPI.33826871&amp;isFromPublicArea=True&amp;isModal=False" TargetMode="External"/><Relationship Id="rId244" Type="http://schemas.openxmlformats.org/officeDocument/2006/relationships/hyperlink" Target="https://community.secop.gov.co/Public/Tendering/ContractNoticePhases/View?PPI=CO1.PPI.30482700&amp;isFromPublicArea=True&amp;isModal=False" TargetMode="External"/><Relationship Id="rId18" Type="http://schemas.openxmlformats.org/officeDocument/2006/relationships/hyperlink" Target="https://community.secop.gov.co/Public/Tendering/ContractNoticePhases/View?PPI=CO1.PPI.29581013&amp;isFromPublicArea=True&amp;isModal=False" TargetMode="External"/><Relationship Id="rId39" Type="http://schemas.openxmlformats.org/officeDocument/2006/relationships/hyperlink" Target="https://community.secop.gov.co/Public/Tendering/ContractNoticePhases/View?PPI=CO1.PPI.31929178&amp;isFromPublicArea=True&amp;isModal=False" TargetMode="External"/><Relationship Id="rId265" Type="http://schemas.openxmlformats.org/officeDocument/2006/relationships/hyperlink" Target="https://community.secop.gov.co/Public/Tendering/ContractNoticePhases/View?PPI=CO1.PPI.34236294&amp;isFromPublicArea=True&amp;isModal=False" TargetMode="External"/><Relationship Id="rId286" Type="http://schemas.openxmlformats.org/officeDocument/2006/relationships/hyperlink" Target="https://community.secop.gov.co/Public/Tendering/ContractNoticePhases/View?PPI=CO1.PPI.31098556&amp;isFromPublicArea=True&amp;isModal=False" TargetMode="External"/><Relationship Id="rId50" Type="http://schemas.openxmlformats.org/officeDocument/2006/relationships/hyperlink" Target="https://community.secop.gov.co/Public/Tendering/ContractNoticePhases/View?PPI=CO1.PPI.31942091&amp;isFromPublicArea=True&amp;isModal=False" TargetMode="External"/><Relationship Id="rId104" Type="http://schemas.openxmlformats.org/officeDocument/2006/relationships/hyperlink" Target="https://community.secop.gov.co/Public/Tendering/ContractNoticePhases/View?PPI=CO1.PPI.31371013&amp;isFromPublicArea=True&amp;isModal=False" TargetMode="External"/><Relationship Id="rId125" Type="http://schemas.openxmlformats.org/officeDocument/2006/relationships/hyperlink" Target="https://community.secop.gov.co/Public/Tendering/ContractNoticePhases/View?PPI=CO1.PPI.31625020&amp;isFromPublicArea=True&amp;isModal=False" TargetMode="External"/><Relationship Id="rId146" Type="http://schemas.openxmlformats.org/officeDocument/2006/relationships/hyperlink" Target="https://community.secop.gov.co/Public/Tendering/ContractNoticePhases/View?PPI=CO1.PPI.31365397&amp;isFromPublicArea=True&amp;isModal=False" TargetMode="External"/><Relationship Id="rId167" Type="http://schemas.openxmlformats.org/officeDocument/2006/relationships/hyperlink" Target="https://community.secop.gov.co/Public/Tendering/ContractNoticePhases/View?PPI=CO1.PPI.33072972&amp;isFromPublicArea=True&amp;isModal=False" TargetMode="External"/><Relationship Id="rId188" Type="http://schemas.openxmlformats.org/officeDocument/2006/relationships/hyperlink" Target="https://community.secop.gov.co/Public/Tendering/ContractNoticePhases/View?PPI=CO1.PPI.33609136&amp;isFromPublicArea=True&amp;isModal=False" TargetMode="External"/><Relationship Id="rId71" Type="http://schemas.openxmlformats.org/officeDocument/2006/relationships/hyperlink" Target="https://community.secop.gov.co/Public/Tendering/ContractNoticePhases/View?PPI=CO1.PPI.32300731&amp;isFromPublicArea=True&amp;isModal=False" TargetMode="External"/><Relationship Id="rId92" Type="http://schemas.openxmlformats.org/officeDocument/2006/relationships/hyperlink" Target="https://community.secop.gov.co/Public/Tendering/ContractNoticePhases/View?PPI=CO1.PPI.31108117&amp;isFromPublicArea=True&amp;isModal=False" TargetMode="External"/><Relationship Id="rId213" Type="http://schemas.openxmlformats.org/officeDocument/2006/relationships/hyperlink" Target="https://community.secop.gov.co/Public/Tendering/ContractNoticePhases/View?PPI=CO1.PPI.33021087&amp;isFromPublicArea=True&amp;isModal=False" TargetMode="External"/><Relationship Id="rId234" Type="http://schemas.openxmlformats.org/officeDocument/2006/relationships/hyperlink" Target="https://community.secop.gov.co/Public/Tendering/ContractNoticePhases/View?PPI=CO1.PPI.30802409&amp;isFromPublicArea=True&amp;isModal=False" TargetMode="External"/><Relationship Id="rId2" Type="http://schemas.openxmlformats.org/officeDocument/2006/relationships/hyperlink" Target="https://community.secop.gov.co/Public/Tendering/ContractNoticePhases/View?PPI=CO1.PPI.29260680&amp;isFromPublicArea=True&amp;isModal=False" TargetMode="External"/><Relationship Id="rId29" Type="http://schemas.openxmlformats.org/officeDocument/2006/relationships/hyperlink" Target="https://community.secop.gov.co/Public/Tendering/ContractNoticePhases/View?PPI=CO1.PPI.31610840&amp;isFromPublicArea=True&amp;isModal=False" TargetMode="External"/><Relationship Id="rId255" Type="http://schemas.openxmlformats.org/officeDocument/2006/relationships/hyperlink" Target="https://community.secop.gov.co/Public/Tendering/ContractNoticePhases/View?PPI=CO1.PPI.33393967&amp;isFromPublicArea=True&amp;isModal=False" TargetMode="External"/><Relationship Id="rId276" Type="http://schemas.openxmlformats.org/officeDocument/2006/relationships/hyperlink" Target="https://community.secop.gov.co/Public/Tendering/ContractNoticePhases/View?PPI=CO1.PPI.34371994&amp;isFromPublicArea=True&amp;isModal=False" TargetMode="External"/><Relationship Id="rId297" Type="http://schemas.microsoft.com/office/2017/10/relationships/threadedComment" Target="../threadedComments/threadedComment1.xml"/><Relationship Id="rId40" Type="http://schemas.openxmlformats.org/officeDocument/2006/relationships/hyperlink" Target="https://community.secop.gov.co/Public/Tendering/ContractNoticePhases/View?PPI=CO1.PPI.31930059&amp;isFromPublicArea=True&amp;isModal=False" TargetMode="External"/><Relationship Id="rId115" Type="http://schemas.openxmlformats.org/officeDocument/2006/relationships/hyperlink" Target="https://community.secop.gov.co/Public/Tendering/ContractNoticePhases/View?PPI=CO1.PPI.31281510&amp;isFromPublicArea=True&amp;isModal=False" TargetMode="External"/><Relationship Id="rId136" Type="http://schemas.openxmlformats.org/officeDocument/2006/relationships/hyperlink" Target="https://community.secop.gov.co/Public/Tendering/ContractNoticePhases/View?PPI=CO1.PPI.31308453&amp;isFromPublicArea=True&amp;isModal=False" TargetMode="External"/><Relationship Id="rId157" Type="http://schemas.openxmlformats.org/officeDocument/2006/relationships/hyperlink" Target="https://community.secop.gov.co/Public/Tendering/ContractNoticePhases/View?PPI=CO1.PPI.32712870&amp;isFromPublicArea=True&amp;isModal=False" TargetMode="External"/><Relationship Id="rId178" Type="http://schemas.openxmlformats.org/officeDocument/2006/relationships/hyperlink" Target="https://community.secop.gov.co/Public/Tendering/ContractNoticePhases/View?PPI=CO1.PPI.33482323&amp;isFromPublicArea=True&amp;isModal=False" TargetMode="External"/><Relationship Id="rId61" Type="http://schemas.openxmlformats.org/officeDocument/2006/relationships/hyperlink" Target="https://community.secop.gov.co/Public/Tendering/ContractNoticePhases/View?PPI=CO1.PPI.32281447&amp;isFromPublicArea=True&amp;isModal=False" TargetMode="External"/><Relationship Id="rId82" Type="http://schemas.openxmlformats.org/officeDocument/2006/relationships/hyperlink" Target="https://community.secop.gov.co/Public/Tendering/ContractNoticePhases/View?PPI=CO1.PPI.32607812&amp;isFromPublicArea=True&amp;isModal=False" TargetMode="External"/><Relationship Id="rId199" Type="http://schemas.openxmlformats.org/officeDocument/2006/relationships/hyperlink" Target="https://community.secop.gov.co/Public/Tendering/ContractNoticePhases/View?PPI=CO1.PPI.33393508&amp;isFromPublicArea=True&amp;isModal=False" TargetMode="External"/><Relationship Id="rId203" Type="http://schemas.openxmlformats.org/officeDocument/2006/relationships/hyperlink" Target="https://community.secop.gov.co/Public/Tendering/ContractNoticePhases/View?PPI=CO1.PPI.33041445&amp;isFromPublicArea=True&amp;isModal=False" TargetMode="External"/><Relationship Id="rId19" Type="http://schemas.openxmlformats.org/officeDocument/2006/relationships/hyperlink" Target="https://community.secop.gov.co/Public/Tendering/ContractNoticePhases/View?PPI=CO1.PPI.29562744&amp;isFromPublicArea=True&amp;isModal=False" TargetMode="External"/><Relationship Id="rId224" Type="http://schemas.openxmlformats.org/officeDocument/2006/relationships/hyperlink" Target="https://community.secop.gov.co/Public/Tendering/ContractNoticePhases/View?PPI=CO1.PPI.33839071&amp;isFromPublicArea=True&amp;isModal=False" TargetMode="External"/><Relationship Id="rId245" Type="http://schemas.openxmlformats.org/officeDocument/2006/relationships/hyperlink" Target="https://community.secop.gov.co/Public/Tendering/ContractNoticePhases/View?PPI=CO1.PPI.30766363&amp;isFromPublicArea=True&amp;isModal=False" TargetMode="External"/><Relationship Id="rId266" Type="http://schemas.openxmlformats.org/officeDocument/2006/relationships/hyperlink" Target="https://community.secop.gov.co/Public/Tendering/ContractNoticePhases/View?PPI=CO1.PPI.34260270&amp;isFromPublicArea=True&amp;isModal=False" TargetMode="External"/><Relationship Id="rId287" Type="http://schemas.openxmlformats.org/officeDocument/2006/relationships/hyperlink" Target="https://community.secop.gov.co/Public/Tendering/ContractNoticePhases/View?PPI=CO1.PPI.33065123&amp;isFromPublicArea=True&amp;isModal=False" TargetMode="External"/><Relationship Id="rId30" Type="http://schemas.openxmlformats.org/officeDocument/2006/relationships/hyperlink" Target="https://community.secop.gov.co/Public/Tendering/ContractNoticePhases/View?PPI=CO1.PPI.31560219&amp;isFromPublicArea=True&amp;isModal=False" TargetMode="External"/><Relationship Id="rId105" Type="http://schemas.openxmlformats.org/officeDocument/2006/relationships/hyperlink" Target="https://community.secop.gov.co/Public/Tendering/ContractNoticePhases/View?PPI=CO1.PPI.31372318&amp;isFromPublicArea=True&amp;isModal=False" TargetMode="External"/><Relationship Id="rId126" Type="http://schemas.openxmlformats.org/officeDocument/2006/relationships/hyperlink" Target="https://community.secop.gov.co/Public/Tendering/ContractNoticePhases/View?PPI=CO1.PPI.31263857&amp;isFromPublicArea=True&amp;isModal=False" TargetMode="External"/><Relationship Id="rId147" Type="http://schemas.openxmlformats.org/officeDocument/2006/relationships/hyperlink" Target="https://community.secop.gov.co/Public/Tendering/ContractNoticePhases/View?PPI=CO1.PPI.31365833&amp;isFromPublicArea=True&amp;isModal=False" TargetMode="External"/><Relationship Id="rId168" Type="http://schemas.openxmlformats.org/officeDocument/2006/relationships/hyperlink" Target="https://community.secop.gov.co/Public/Tendering/ContractNoticePhases/View?PPI=CO1.PPI.29356884&amp;isFromPublicArea=True&amp;isModal=False" TargetMode="External"/><Relationship Id="rId51" Type="http://schemas.openxmlformats.org/officeDocument/2006/relationships/hyperlink" Target="https://community.secop.gov.co/Public/Tendering/ContractNoticePhases/View?PPI=CO1.PPI.31965439&amp;isFromPublicArea=True&amp;isModal=False" TargetMode="External"/><Relationship Id="rId72" Type="http://schemas.openxmlformats.org/officeDocument/2006/relationships/hyperlink" Target="https://community.secop.gov.co/Public/Tendering/ContractNoticePhases/View?PPI=CO1.PPI.32375097&amp;isFromPublicArea=True&amp;isModal=False" TargetMode="External"/><Relationship Id="rId93" Type="http://schemas.openxmlformats.org/officeDocument/2006/relationships/hyperlink" Target="https://community.secop.gov.co/Public/Tendering/ContractNoticePhases/View?PPI=CO1.PPI.30674668&amp;isFromPublicArea=True&amp;isModal=False" TargetMode="External"/><Relationship Id="rId189" Type="http://schemas.openxmlformats.org/officeDocument/2006/relationships/hyperlink" Target="https://community.secop.gov.co/Public/Tendering/ContractNoticePhases/View?PPI=CO1.PPI.33752746&amp;isFromPublicArea=True&amp;isModal=False" TargetMode="External"/><Relationship Id="rId3" Type="http://schemas.openxmlformats.org/officeDocument/2006/relationships/hyperlink" Target="https://community.secop.gov.co/Public/Tendering/ContractNoticePhases/View?PPI=CO1.PPI.29261084&amp;isFromPublicArea=True&amp;isModal=False" TargetMode="External"/><Relationship Id="rId214" Type="http://schemas.openxmlformats.org/officeDocument/2006/relationships/hyperlink" Target="https://community.secop.gov.co/Public/Tendering/ContractNoticePhases/View?PPI=CO1.PPI.33021045&amp;isFromPublicArea=True&amp;isModal=False" TargetMode="External"/><Relationship Id="rId235" Type="http://schemas.openxmlformats.org/officeDocument/2006/relationships/hyperlink" Target="https://community.secop.gov.co/Public/Tendering/ContractNoticePhases/View?PPI=CO1.PPI.30803844&amp;isFromPublicArea=True&amp;isModal=False" TargetMode="External"/><Relationship Id="rId256" Type="http://schemas.openxmlformats.org/officeDocument/2006/relationships/hyperlink" Target="https://colombiacompra.gov.co/tienda-virtual-del-estado-colombiano/ordenes-compra/126696" TargetMode="External"/><Relationship Id="rId277" Type="http://schemas.openxmlformats.org/officeDocument/2006/relationships/hyperlink" Target="https://community.secop.gov.co/Public/Tendering/ContractNoticePhases/View?PPI=CO1.PPI.34370549&amp;isFromPublicArea=True&amp;isModal=False" TargetMode="External"/><Relationship Id="rId116" Type="http://schemas.openxmlformats.org/officeDocument/2006/relationships/hyperlink" Target="https://community.secop.gov.co/Public/Tendering/ContractNoticePhases/View?PPI=CO1.PPI.31318344&amp;isFromPublicArea=True&amp;isModal=False" TargetMode="External"/><Relationship Id="rId137" Type="http://schemas.openxmlformats.org/officeDocument/2006/relationships/hyperlink" Target="https://community.secop.gov.co/Public/Tendering/ContractNoticePhases/View?PPI=CO1.PPI.31312965&amp;isFromPublicArea=True&amp;isModal=False" TargetMode="External"/><Relationship Id="rId158" Type="http://schemas.openxmlformats.org/officeDocument/2006/relationships/hyperlink" Target="https://community.secop.gov.co/Public/Tendering/ContractNoticePhases/View?PPI=CO1.PPI.32718007&amp;isFromPublicArea=True&amp;isModal=False" TargetMode="External"/><Relationship Id="rId20" Type="http://schemas.openxmlformats.org/officeDocument/2006/relationships/hyperlink" Target="https://community.secop.gov.co/Public/Tendering/ContractNoticePhases/View?PPI=CO1.PPI.29581547&amp;isFromPublicArea=True&amp;isModal=False" TargetMode="External"/><Relationship Id="rId41" Type="http://schemas.openxmlformats.org/officeDocument/2006/relationships/hyperlink" Target="https://community.secop.gov.co/Public/Tendering/ContractNoticePhases/View?PPI=CO1.PPI.31931130&amp;isFromPublicArea=True&amp;isModal=False" TargetMode="External"/><Relationship Id="rId62" Type="http://schemas.openxmlformats.org/officeDocument/2006/relationships/hyperlink" Target="https://community.secop.gov.co/Public/Tendering/ContractNoticePhases/View?PPI=CO1.PPI.32146437&amp;isFromPublicArea=True&amp;isModal=False" TargetMode="External"/><Relationship Id="rId83" Type="http://schemas.openxmlformats.org/officeDocument/2006/relationships/hyperlink" Target="https://community.secop.gov.co/Public/Tendering/ContractNoticePhases/View?PPI=CO1.PPI.31661387&amp;isFromPublicArea=True&amp;isModal=False" TargetMode="External"/><Relationship Id="rId179" Type="http://schemas.openxmlformats.org/officeDocument/2006/relationships/hyperlink" Target="https://community.secop.gov.co/Public/Tendering/ContractNoticePhases/View?PPI=CO1.PPI.33543394&amp;isFromPublicArea=True&amp;isModal=False" TargetMode="External"/><Relationship Id="rId190" Type="http://schemas.openxmlformats.org/officeDocument/2006/relationships/hyperlink" Target="https://community.secop.gov.co/Public/Tendering/ContractNoticePhases/View?PPI=CO1.PPI.33551724&amp;isFromPublicArea=True&amp;isModal=False" TargetMode="External"/><Relationship Id="rId204" Type="http://schemas.openxmlformats.org/officeDocument/2006/relationships/hyperlink" Target="https://community.secop.gov.co/Public/Tendering/ContractNoticePhases/View?PPI=CO1.PPI.33295354&amp;isFromPublicArea=True&amp;isModal=False" TargetMode="External"/><Relationship Id="rId225" Type="http://schemas.openxmlformats.org/officeDocument/2006/relationships/hyperlink" Target="https://community.secop.gov.co/Public/Tendering/ContractNoticePhases/View?PPI=CO1.PPI.33898056&amp;isFromPublicArea=True&amp;isModal=False" TargetMode="External"/><Relationship Id="rId246" Type="http://schemas.openxmlformats.org/officeDocument/2006/relationships/hyperlink" Target="https://community.secop.gov.co/Public/Tendering/ContractNoticePhases/View?PPI=CO1.PPI.31066601&amp;isFromPublicArea=True&amp;isModal=False" TargetMode="External"/><Relationship Id="rId267" Type="http://schemas.openxmlformats.org/officeDocument/2006/relationships/hyperlink" Target="https://community.secop.gov.co/Public/Tendering/ContractNoticePhases/View?PPI=CO1.PPI.34270847&amp;isFromPublicArea=True&amp;isModal=False" TargetMode="External"/><Relationship Id="rId288" Type="http://schemas.openxmlformats.org/officeDocument/2006/relationships/hyperlink" Target="https://community.secop.gov.co/Public/Tendering/ContractNoticePhases/View?PPI=CO1.PPI.34525612&amp;isFromPublicArea=True&amp;isModal=False" TargetMode="External"/><Relationship Id="rId106" Type="http://schemas.openxmlformats.org/officeDocument/2006/relationships/hyperlink" Target="https://community.secop.gov.co/Public/Tendering/ContractNoticePhases/View?PPI=CO1.PPI.31372347&amp;isFromPublicArea=True&amp;isModal=False" TargetMode="External"/><Relationship Id="rId127" Type="http://schemas.openxmlformats.org/officeDocument/2006/relationships/hyperlink" Target="https://community.secop.gov.co/Public/Tendering/ContractNoticePhases/View?PPI=CO1.PPI.31375012&amp;isFromPublicArea=True&amp;isModal=False" TargetMode="External"/><Relationship Id="rId10" Type="http://schemas.openxmlformats.org/officeDocument/2006/relationships/hyperlink" Target="https://community.secop.gov.co/Public/Tendering/ContractNoticePhases/View?PPI=CO1.PPI.29387419&amp;isFromPublicArea=True&amp;isModal=False" TargetMode="External"/><Relationship Id="rId31" Type="http://schemas.openxmlformats.org/officeDocument/2006/relationships/hyperlink" Target="https://community.secop.gov.co/Public/Tendering/ContractNoticePhases/View?PPI=CO1.PPI.31753713&amp;isFromPublicArea=True&amp;isModal=False" TargetMode="External"/><Relationship Id="rId52" Type="http://schemas.openxmlformats.org/officeDocument/2006/relationships/hyperlink" Target="https://community.secop.gov.co/Public/Tendering/ContractNoticePhases/View?PPI=CO1.PPI.31990811&amp;isFromPublicArea=True&amp;isModal=False" TargetMode="External"/><Relationship Id="rId73" Type="http://schemas.openxmlformats.org/officeDocument/2006/relationships/hyperlink" Target="https://community.secop.gov.co/Public/Tendering/ContractNoticePhases/View?PPI=CO1.PPI.31705567&amp;isFromPublicArea=True&amp;isModal=False" TargetMode="External"/><Relationship Id="rId94" Type="http://schemas.openxmlformats.org/officeDocument/2006/relationships/hyperlink" Target="https://community.secop.gov.co/Public/Tendering/ContractNoticePhases/View?PPI=CO1.PPI.31151770&amp;isFromPublicArea=True&amp;isModal=False" TargetMode="External"/><Relationship Id="rId148" Type="http://schemas.openxmlformats.org/officeDocument/2006/relationships/hyperlink" Target="https://community.secop.gov.co/Public/Tendering/ContractNoticePhases/View?PPI=CO1.PPI.31442510&amp;isFromPublicArea=True&amp;isModal=False" TargetMode="External"/><Relationship Id="rId169" Type="http://schemas.openxmlformats.org/officeDocument/2006/relationships/hyperlink" Target="https://community.secop.gov.co/Public/Tendering/ContractNoticePhases/View?PPI=CO1.PPI.32851329&amp;isFromPublicArea=True&amp;isModal=False" TargetMode="External"/><Relationship Id="rId4" Type="http://schemas.openxmlformats.org/officeDocument/2006/relationships/hyperlink" Target="https://community.secop.gov.co/Public/Tendering/ContractNoticePhases/View?PPI=CO1.PPI.29260469&amp;isFromPublicArea=True&amp;isModal=False" TargetMode="External"/><Relationship Id="rId180" Type="http://schemas.openxmlformats.org/officeDocument/2006/relationships/hyperlink" Target="https://community.secop.gov.co/Public/Tendering/ContractNoticePhases/View?PPI=CO1.PPI.33547292&amp;isFromPublicArea=True&amp;isModal=False" TargetMode="External"/><Relationship Id="rId215" Type="http://schemas.openxmlformats.org/officeDocument/2006/relationships/hyperlink" Target="https://community.secop.gov.co/Public/Tendering/ContractNoticePhases/View?PPI=CO1.PPI.33157580&amp;isFromPublicArea=True&amp;isModal=False" TargetMode="External"/><Relationship Id="rId236" Type="http://schemas.openxmlformats.org/officeDocument/2006/relationships/hyperlink" Target="https://community.secop.gov.co/Public/Tendering/ContractNoticePhases/View?PPI=CO1.PPI.30804804&amp;isFromPublicArea=True&amp;isModal=False" TargetMode="External"/><Relationship Id="rId257" Type="http://schemas.openxmlformats.org/officeDocument/2006/relationships/hyperlink" Target="https://colombiacompra.gov.co/tienda-virtual-del-estado-colombiano/ordenes-compra/126696" TargetMode="External"/><Relationship Id="rId278" Type="http://schemas.openxmlformats.org/officeDocument/2006/relationships/hyperlink" Target="https://community.secop.gov.co/Public/Tendering/ContractNoticePhases/View?PPI=CO1.PPI.34398117&amp;isFromPublicArea=True&amp;isModal=False" TargetMode="External"/><Relationship Id="rId42" Type="http://schemas.openxmlformats.org/officeDocument/2006/relationships/hyperlink" Target="https://community.secop.gov.co/Public/Tendering/ContractNoticePhases/View?PPI=CO1.PPI.31870522&amp;isFromPublicArea=True&amp;isModal=False" TargetMode="External"/><Relationship Id="rId84" Type="http://schemas.openxmlformats.org/officeDocument/2006/relationships/hyperlink" Target="https://community.secop.gov.co/Public/Tendering/ContractNoticePhases/View?PPI=CO1.PPI.32154762&amp;isFromPublicArea=True&amp;isModal=False" TargetMode="External"/><Relationship Id="rId138" Type="http://schemas.openxmlformats.org/officeDocument/2006/relationships/hyperlink" Target="https://community.secop.gov.co/Public/Tendering/ContractNoticePhases/View?PPI=CO1.PPI.31317992&amp;isFromPublicArea=True&amp;isModal=False" TargetMode="External"/><Relationship Id="rId191" Type="http://schemas.openxmlformats.org/officeDocument/2006/relationships/hyperlink" Target="https://community.secop.gov.co/Public/Tendering/ContractNoticePhases/View?PPI=CO1.PPI.33552249&amp;isFromPublicArea=True&amp;isModal=False" TargetMode="External"/><Relationship Id="rId205" Type="http://schemas.openxmlformats.org/officeDocument/2006/relationships/hyperlink" Target="https://community.secop.gov.co/Public/Tendering/ContractNoticePhases/View?PPI=CO1.PPI.33208648&amp;isFromPublicArea=True&amp;isModal=False" TargetMode="External"/><Relationship Id="rId247" Type="http://schemas.openxmlformats.org/officeDocument/2006/relationships/hyperlink" Target="https://community.secop.gov.co/Public/Tendering/OpportunityDetail/Index?noticeUID=CO1.NTC.6603245&amp;isFromPublicArea=True&amp;isModal=False" TargetMode="External"/><Relationship Id="rId107" Type="http://schemas.openxmlformats.org/officeDocument/2006/relationships/hyperlink" Target="https://community.secop.gov.co/Public/Tendering/ContractNoticePhases/View?PPI=CO1.PPI.31372385&amp;isFromPublicArea=True&amp;isModal=False" TargetMode="External"/><Relationship Id="rId289" Type="http://schemas.openxmlformats.org/officeDocument/2006/relationships/hyperlink" Target="https://community.secop.gov.co/Public/Tendering/ContractNoticePhases/View?PPI=CO1.PPI.34556191&amp;isFromPublicArea=True&amp;isModal=False" TargetMode="External"/><Relationship Id="rId11" Type="http://schemas.openxmlformats.org/officeDocument/2006/relationships/hyperlink" Target="https://community.secop.gov.co/Public/Tendering/ContractNoticePhases/View?PPI=CO1.PPI.29229932&amp;isFromPublicArea=True&amp;isModal=False" TargetMode="External"/><Relationship Id="rId53" Type="http://schemas.openxmlformats.org/officeDocument/2006/relationships/hyperlink" Target="https://community.secop.gov.co/Public/Tendering/ContractNoticePhases/View?PPI=CO1.PPI.32021976&amp;isFromPublicArea=True&amp;isModal=False" TargetMode="External"/><Relationship Id="rId149" Type="http://schemas.openxmlformats.org/officeDocument/2006/relationships/hyperlink" Target="https://community.secop.gov.co/Public/Tendering/ContractNoticePhases/View?PPI=CO1.PPI.31386548&amp;isFromPublicArea=True&amp;isModal=False" TargetMode="External"/><Relationship Id="rId95" Type="http://schemas.openxmlformats.org/officeDocument/2006/relationships/hyperlink" Target="https://community.secop.gov.co/Public/Tendering/ContractNoticePhases/View?PPI=CO1.PPI.31185679&amp;isFromPublicArea=True&amp;isModal=False" TargetMode="External"/><Relationship Id="rId160" Type="http://schemas.openxmlformats.org/officeDocument/2006/relationships/hyperlink" Target="https://community.secop.gov.co/Public/Tendering/ContractNoticePhases/View?PPI=CO1.PPI.29889685&amp;isFromPublicArea=True&amp;isModal=False" TargetMode="External"/><Relationship Id="rId216" Type="http://schemas.openxmlformats.org/officeDocument/2006/relationships/hyperlink" Target="https://community.secop.gov.co/Public/Tendering/ContractNoticePhases/View?PPI=CO1.PPI.29654484&amp;isFromPublicArea=True&amp;isModal=False" TargetMode="External"/><Relationship Id="rId258" Type="http://schemas.openxmlformats.org/officeDocument/2006/relationships/hyperlink" Target="https://community.secop.gov.co/Public/Tendering/ContractNoticePhases/View?PPI=CO1.PPI.33205682&amp;isFromPublicArea=True&amp;isModal=False" TargetMode="External"/><Relationship Id="rId22" Type="http://schemas.openxmlformats.org/officeDocument/2006/relationships/hyperlink" Target="https://community.secop.gov.co/Public/Tendering/ContractNoticePhases/View?PPI=CO1.PPI.29562730&amp;isFromPublicArea=True&amp;isModal=False" TargetMode="External"/><Relationship Id="rId64" Type="http://schemas.openxmlformats.org/officeDocument/2006/relationships/hyperlink" Target="https://community.secop.gov.co/Public/Tendering/ContractNoticePhases/View?PPI=CO1.PPI.32223289&amp;isFromPublicArea=True&amp;isModal=False" TargetMode="External"/><Relationship Id="rId118" Type="http://schemas.openxmlformats.org/officeDocument/2006/relationships/hyperlink" Target="https://community.secop.gov.co/Public/Tendering/ContractNoticePhases/View?PPI=CO1.PPI.31318167&amp;isFromPublicArea=True&amp;isModal=False" TargetMode="External"/><Relationship Id="rId171" Type="http://schemas.openxmlformats.org/officeDocument/2006/relationships/hyperlink" Target="https://community.secop.gov.co/Public/Tendering/ContractNoticePhases/View?PPI=CO1.PPI.33022427&amp;isFromPublicArea=True&amp;isModal=False" TargetMode="External"/><Relationship Id="rId227" Type="http://schemas.openxmlformats.org/officeDocument/2006/relationships/hyperlink" Target="https://community.secop.gov.co/Public/Tendering/ContractNoticePhases/View?PPI=CO1.PPI.33594752&amp;isFromPublicArea=True&amp;isModal=False" TargetMode="External"/><Relationship Id="rId269" Type="http://schemas.openxmlformats.org/officeDocument/2006/relationships/hyperlink" Target="https://community.secop.gov.co/Public/Tendering/ContractNoticePhases/View?PPI=CO1.PPI.34282459&amp;isFromPublicArea=True&amp;isModal=False" TargetMode="External"/><Relationship Id="rId33" Type="http://schemas.openxmlformats.org/officeDocument/2006/relationships/hyperlink" Target="https://community.secop.gov.co/Public/Tendering/ContractNoticePhases/View?PPI=CO1.PPI.31635519&amp;isFromPublicArea=True&amp;isModal=False" TargetMode="External"/><Relationship Id="rId129" Type="http://schemas.openxmlformats.org/officeDocument/2006/relationships/hyperlink" Target="https://community.secop.gov.co/Public/Tendering/ContractNoticePhases/View?PPI=CO1.PPI.31402481&amp;isFromPublicArea=True&amp;isModal=False" TargetMode="External"/><Relationship Id="rId280" Type="http://schemas.openxmlformats.org/officeDocument/2006/relationships/hyperlink" Target="https://community.secop.gov.co/Public/Tendering/ContractNoticePhases/View?PPI=CO1.PPI.34429066&amp;isFromPublicArea=True&amp;isModal=False" TargetMode="External"/></Relationships>
</file>

<file path=xl/worksheets/_rels/sheet5.xml.rels><?xml version="1.0" encoding="UTF-8" standalone="yes"?>
<Relationships xmlns="http://schemas.openxmlformats.org/package/2006/relationships"><Relationship Id="rId3" Type="http://schemas.openxmlformats.org/officeDocument/2006/relationships/hyperlink" Target="https://community.secop.gov.co/Public/Tendering/ContractNoticePhases/View?PPI=CO1.PPI.46591601&amp;isFromPublicArea=True&amp;isModal=False" TargetMode="External"/><Relationship Id="rId7" Type="http://schemas.openxmlformats.org/officeDocument/2006/relationships/comments" Target="../comments3.xml"/><Relationship Id="rId2" Type="http://schemas.openxmlformats.org/officeDocument/2006/relationships/hyperlink" Target="https://community.secop.gov.co/Public/Tendering/ContractNoticePhases/View?PPI=CO1.PPI.46468063&amp;isFromPublicArea=True&amp;isModal=False" TargetMode="External"/><Relationship Id="rId1" Type="http://schemas.openxmlformats.org/officeDocument/2006/relationships/hyperlink" Target="https://community.secop.gov.co/Public/Tendering/ContractNoticePhases/View?PPI=CO1.PPI.46300597&amp;isFromPublicArea=True&amp;isModal=False" TargetMode="External"/><Relationship Id="rId6" Type="http://schemas.openxmlformats.org/officeDocument/2006/relationships/vmlDrawing" Target="../drawings/vmlDrawing3.vml"/><Relationship Id="rId5" Type="http://schemas.openxmlformats.org/officeDocument/2006/relationships/printerSettings" Target="../printerSettings/printerSettings2.bin"/><Relationship Id="rId4" Type="http://schemas.openxmlformats.org/officeDocument/2006/relationships/hyperlink" Target="https://community.secop.gov.co/Public/Tendering/ContractNoticePhases/View?PPI=CO1.PPI.46688967&amp;isFromPublicArea=True&amp;isModal=False" TargetMode="External"/></Relationships>
</file>

<file path=xl/worksheets/_rels/sheet6.xml.rels><?xml version="1.0" encoding="UTF-8" standalone="yes"?>
<Relationships xmlns="http://schemas.openxmlformats.org/package/2006/relationships"><Relationship Id="rId117" Type="http://schemas.openxmlformats.org/officeDocument/2006/relationships/hyperlink" Target="https://community.secop.gov.co/Public/Tendering/ContractNoticePhases/View?PPI=CO1.PPI.37778641&amp;isFromPublicArea=True&amp;isModal=False" TargetMode="External"/><Relationship Id="rId21" Type="http://schemas.openxmlformats.org/officeDocument/2006/relationships/hyperlink" Target="https://community.secop.gov.co/Public/Tendering/ContractNoticePhases/View?PPI=CO1.PPI.36864168&amp;isFromPublicArea=True&amp;isModal=False" TargetMode="External"/><Relationship Id="rId324" Type="http://schemas.openxmlformats.org/officeDocument/2006/relationships/hyperlink" Target="https://community.secop.gov.co/Public/Tendering/ContractNoticePhases/View?PPI=CO1.PPI.39020015&amp;isFromPublicArea=True&amp;isModal=False" TargetMode="External"/><Relationship Id="rId531" Type="http://schemas.openxmlformats.org/officeDocument/2006/relationships/hyperlink" Target="https://community.secop.gov.co/Public/Tendering/ContractNoticePhases/View?PPI=CO1.PPI.40815387&amp;isFromPublicArea=True&amp;isModal=False" TargetMode="External"/><Relationship Id="rId629" Type="http://schemas.openxmlformats.org/officeDocument/2006/relationships/hyperlink" Target="https://community.secop.gov.co/Public/Tendering/ContractNoticePhases/View?PPI=CO1.PPI.41796075&amp;isFromPublicArea=True&amp;isModal=False" TargetMode="External"/><Relationship Id="rId170" Type="http://schemas.openxmlformats.org/officeDocument/2006/relationships/hyperlink" Target="https://community.secop.gov.co/Public/Tendering/ContractNoticePhases/View?PPI=CO1.PPI.38214694&amp;isFromPublicArea=True&amp;isModal=False" TargetMode="External"/><Relationship Id="rId268" Type="http://schemas.openxmlformats.org/officeDocument/2006/relationships/hyperlink" Target="https://community.secop.gov.co/Public/Tendering/ContractNoticePhases/View?PPI=CO1.PPI.38635635&amp;isFromPublicArea=True&amp;isModal=False" TargetMode="External"/><Relationship Id="rId475" Type="http://schemas.openxmlformats.org/officeDocument/2006/relationships/hyperlink" Target="https://community.secop.gov.co/Public/Tendering/ContractNoticePhases/View?PPI=CO1.PPI.39366905&amp;isFromPublicArea=True&amp;isModal=False" TargetMode="External"/><Relationship Id="rId32" Type="http://schemas.openxmlformats.org/officeDocument/2006/relationships/hyperlink" Target="https://community.secop.gov.co/Public/Tendering/ContractNoticePhases/View?PPI=CO1.PPI.36686853&amp;isFromPublicArea=True&amp;isModal=False" TargetMode="External"/><Relationship Id="rId128" Type="http://schemas.openxmlformats.org/officeDocument/2006/relationships/hyperlink" Target="https://community.secop.gov.co/Public/Tendering/ContractNoticePhases/View?PPI=CO1.PPI.37842521&amp;isFromPublicArea=True&amp;isModal=False" TargetMode="External"/><Relationship Id="rId335" Type="http://schemas.openxmlformats.org/officeDocument/2006/relationships/hyperlink" Target="https://community.secop.gov.co/Public/Tendering/ContractNoticePhases/View?PPI=CO1.PPI.38978786&amp;isFromPublicArea=True&amp;isModal=False" TargetMode="External"/><Relationship Id="rId542" Type="http://schemas.openxmlformats.org/officeDocument/2006/relationships/hyperlink" Target="https://community.secop.gov.co/Public/Tendering/ContractNoticePhases/View?PPI=CO1.PPI.40871129&amp;isFromPublicArea=True&amp;isModal=False" TargetMode="External"/><Relationship Id="rId181" Type="http://schemas.openxmlformats.org/officeDocument/2006/relationships/hyperlink" Target="https://community.secop.gov.co/Public/Tendering/ContractNoticePhases/View?PPI=CO1.PPI.38148450&amp;isFromPublicArea=True&amp;isModal=False" TargetMode="External"/><Relationship Id="rId402" Type="http://schemas.openxmlformats.org/officeDocument/2006/relationships/hyperlink" Target="https://community.secop.gov.co/Public/Tendering/ContractNoticePhases/View?PPI=CO1.PPI.39632196&amp;isFromPublicArea=True&amp;isModal=False" TargetMode="External"/><Relationship Id="rId279" Type="http://schemas.openxmlformats.org/officeDocument/2006/relationships/hyperlink" Target="https://community.secop.gov.co/Public/Tendering/ContractNoticePhases/View?PPI=CO1.PPI.38724210&amp;isFromPublicArea=True&amp;isModal=False" TargetMode="External"/><Relationship Id="rId486" Type="http://schemas.openxmlformats.org/officeDocument/2006/relationships/hyperlink" Target="https://community.secop.gov.co/Public/Tendering/ContractNoticePhases/View?PPI=CO1.PPI.38918384&amp;isFromPublicArea=True&amp;isModal=False" TargetMode="External"/><Relationship Id="rId43" Type="http://schemas.openxmlformats.org/officeDocument/2006/relationships/hyperlink" Target="https://community.secop.gov.co/Public/Tendering/ContractNoticePhases/View?PPI=CO1.PPI.36930042&amp;isFromPublicArea=True&amp;isModal=False" TargetMode="External"/><Relationship Id="rId139" Type="http://schemas.openxmlformats.org/officeDocument/2006/relationships/hyperlink" Target="https://community.secop.gov.co/Public/Tendering/ContractNoticePhases/View?PPI=CO1.PPI.37979757&amp;isFromPublicArea=True&amp;isModal=False" TargetMode="External"/><Relationship Id="rId346" Type="http://schemas.openxmlformats.org/officeDocument/2006/relationships/hyperlink" Target="https://community.secop.gov.co/Public/Tendering/ContractNoticePhases/View?PPI=CO1.PPI.39169218&amp;isFromPublicArea=True&amp;isModal=False" TargetMode="External"/><Relationship Id="rId553" Type="http://schemas.openxmlformats.org/officeDocument/2006/relationships/hyperlink" Target="https://community.secop.gov.co/Public/Tendering/ContractNoticePhases/View?PPI=CO1.PPI.40942621&amp;isFromPublicArea=True&amp;isModal=False" TargetMode="External"/><Relationship Id="rId192" Type="http://schemas.openxmlformats.org/officeDocument/2006/relationships/hyperlink" Target="https://community.secop.gov.co/Public/Tendering/ContractNoticePhases/View?PPI=CO1.PPI.38080113&amp;isFromPublicArea=True&amp;isModal=False" TargetMode="External"/><Relationship Id="rId206" Type="http://schemas.openxmlformats.org/officeDocument/2006/relationships/hyperlink" Target="https://community.secop.gov.co/Public/Tendering/ContractNoticePhases/View?PPI=CO1.PPI.38355471&amp;isFromPublicArea=True&amp;isModal=False" TargetMode="External"/><Relationship Id="rId413" Type="http://schemas.openxmlformats.org/officeDocument/2006/relationships/hyperlink" Target="https://community.secop.gov.co/Public/Tendering/ContractNoticePhases/View?PPI=CO1.PPI.39733031&amp;isFromPublicArea=True&amp;isModal=False" TargetMode="External"/><Relationship Id="rId497" Type="http://schemas.openxmlformats.org/officeDocument/2006/relationships/hyperlink" Target="https://community.secop.gov.co/Public/Tendering/ContractNoticePhases/View?PPI=CO1.PPI.40519212&amp;isFromPublicArea=True&amp;isModal=False" TargetMode="External"/><Relationship Id="rId620" Type="http://schemas.openxmlformats.org/officeDocument/2006/relationships/hyperlink" Target="https://community.secop.gov.co/Public/Tendering/ContractNoticePhases/View?PPI=CO1.PPI.40215079&amp;isFromPublicArea=True&amp;isModal=False" TargetMode="External"/><Relationship Id="rId357" Type="http://schemas.openxmlformats.org/officeDocument/2006/relationships/hyperlink" Target="https://community.secop.gov.co/Public/Tendering/ContractNoticePhases/View?PPI=CO1.PPI.39363805&amp;isFromPublicArea=True&amp;isModal=False" TargetMode="External"/><Relationship Id="rId54" Type="http://schemas.openxmlformats.org/officeDocument/2006/relationships/hyperlink" Target="https://community.secop.gov.co/Public/Tendering/ContractNoticePhases/View?PPI=CO1.PPI.37115268&amp;isFromPublicArea=True&amp;isModal=False" TargetMode="External"/><Relationship Id="rId217" Type="http://schemas.openxmlformats.org/officeDocument/2006/relationships/hyperlink" Target="https://community.secop.gov.co/Public/Tendering/ContractNoticePhases/View?PPI=CO1.PPI.38378490&amp;isFromPublicArea=True&amp;isModal=False" TargetMode="External"/><Relationship Id="rId564" Type="http://schemas.openxmlformats.org/officeDocument/2006/relationships/hyperlink" Target="https://community.secop.gov.co/Public/Tendering/ContractNoticePhases/View?PPI=CO1.PPI.41032237&amp;isFromPublicArea=True&amp;isModal=False" TargetMode="External"/><Relationship Id="rId424" Type="http://schemas.openxmlformats.org/officeDocument/2006/relationships/hyperlink" Target="https://community.secop.gov.co/Public/Tendering/ContractNoticePhases/View?PPI=CO1.PPI.39814110&amp;isFromPublicArea=True&amp;isModal=False" TargetMode="External"/><Relationship Id="rId631" Type="http://schemas.openxmlformats.org/officeDocument/2006/relationships/vmlDrawing" Target="../drawings/vmlDrawing4.vml"/><Relationship Id="rId270" Type="http://schemas.openxmlformats.org/officeDocument/2006/relationships/hyperlink" Target="https://community.secop.gov.co/Public/Tendering/ContractNoticePhases/View?PPI=CO1.PPI.38657527&amp;isFromPublicArea=True&amp;isModal=False" TargetMode="External"/><Relationship Id="rId65" Type="http://schemas.openxmlformats.org/officeDocument/2006/relationships/hyperlink" Target="https://community.secop.gov.co/Public/Tendering/ContractNoticePhases/View?PPI=CO1.PPI.37191472&amp;isFromPublicArea=True&amp;isModal=False" TargetMode="External"/><Relationship Id="rId130" Type="http://schemas.openxmlformats.org/officeDocument/2006/relationships/hyperlink" Target="https://community.secop.gov.co/Public/Tendering/ContractNoticePhases/View?PPI=CO1.PPI.37870747&amp;isFromPublicArea=True&amp;isModal=False" TargetMode="External"/><Relationship Id="rId368" Type="http://schemas.openxmlformats.org/officeDocument/2006/relationships/hyperlink" Target="https://community.secop.gov.co/Public/Tendering/ContractNoticePhases/View?PPI=CO1.PPI.39411421&amp;isFromPublicArea=True&amp;isModal=False" TargetMode="External"/><Relationship Id="rId575" Type="http://schemas.openxmlformats.org/officeDocument/2006/relationships/hyperlink" Target="https://community.secop.gov.co/Public/Tendering/ContractNoticePhases/View?PPI=CO1.PPI.41146344&amp;isFromPublicArea=True&amp;isModal=False" TargetMode="External"/><Relationship Id="rId228" Type="http://schemas.openxmlformats.org/officeDocument/2006/relationships/hyperlink" Target="https://community.secop.gov.co/Public/Tendering/ContractNoticePhases/View?PPI=CO1.PPI.38483011&amp;isFromPublicArea=True&amp;isModal=False" TargetMode="External"/><Relationship Id="rId435" Type="http://schemas.openxmlformats.org/officeDocument/2006/relationships/hyperlink" Target="https://community.secop.gov.co/Public/Tendering/ContractNoticePhases/View?PPI=CO1.PPI.39910100&amp;isFromPublicArea=True&amp;isModal=False" TargetMode="External"/><Relationship Id="rId281" Type="http://schemas.openxmlformats.org/officeDocument/2006/relationships/hyperlink" Target="https://community.secop.gov.co/Public/Tendering/ContractNoticePhases/View?PPI=CO1.PPI.38728824&amp;isFromPublicArea=True&amp;isModal=False" TargetMode="External"/><Relationship Id="rId502" Type="http://schemas.openxmlformats.org/officeDocument/2006/relationships/hyperlink" Target="https://community.secop.gov.co/Public/Tendering/ContractNoticePhases/View?PPI=CO1.PPI.40548930&amp;isFromPublicArea=True&amp;isModal=False" TargetMode="External"/><Relationship Id="rId76" Type="http://schemas.openxmlformats.org/officeDocument/2006/relationships/hyperlink" Target="https://community.secop.gov.co/Public/Tendering/ContractNoticePhases/View?PPI=CO1.PPI.37246409&amp;isFromPublicArea=True&amp;isModal=False" TargetMode="External"/><Relationship Id="rId141" Type="http://schemas.openxmlformats.org/officeDocument/2006/relationships/hyperlink" Target="https://community.secop.gov.co/Public/Tendering/ContractNoticePhases/View?PPI=CO1.PPI.37966172&amp;isFromPublicArea=True&amp;isModal=False" TargetMode="External"/><Relationship Id="rId379" Type="http://schemas.openxmlformats.org/officeDocument/2006/relationships/hyperlink" Target="https://community.secop.gov.co/Public/Tendering/ContractNoticePhases/View?PPI=CO1.PPI.39466042&amp;isFromPublicArea=True&amp;isModal=False" TargetMode="External"/><Relationship Id="rId586" Type="http://schemas.openxmlformats.org/officeDocument/2006/relationships/hyperlink" Target="https://community.secop.gov.co/Public/Tendering/ContractNoticePhases/View?PPI=CO1.PPI.41244668&amp;isFromPublicArea=True&amp;isModal=False" TargetMode="External"/><Relationship Id="rId7" Type="http://schemas.openxmlformats.org/officeDocument/2006/relationships/hyperlink" Target="https://community.secop.gov.co/Public/Tendering/ContractNoticePhases/View?PPI=CO1.PPI.36634033&amp;isFromPublicArea=True&amp;isModal=False" TargetMode="External"/><Relationship Id="rId239" Type="http://schemas.openxmlformats.org/officeDocument/2006/relationships/hyperlink" Target="https://community.secop.gov.co/Public/Tendering/ContractNoticePhases/View?PPI=CO1.PPI.38593028&amp;isFromPublicArea=True&amp;isModal=False" TargetMode="External"/><Relationship Id="rId446" Type="http://schemas.openxmlformats.org/officeDocument/2006/relationships/hyperlink" Target="https://community.secop.gov.co/Public/Tendering/ContractNoticePhases/View?PPI=CO1.PPI.40007678&amp;isFromPublicArea=True&amp;isModal=False" TargetMode="External"/><Relationship Id="rId292" Type="http://schemas.openxmlformats.org/officeDocument/2006/relationships/hyperlink" Target="https://community.secop.gov.co/Public/Tendering/ContractNoticePhases/View?PPI=CO1.PPI.37504370&amp;isFromPublicArea=True&amp;isModal=False" TargetMode="External"/><Relationship Id="rId306" Type="http://schemas.openxmlformats.org/officeDocument/2006/relationships/hyperlink" Target="https://community.secop.gov.co/Public/Tendering/ContractNoticePhases/View?PPI=CO1.PPI.38907948&amp;isFromPublicArea=True&amp;isModal=False" TargetMode="External"/><Relationship Id="rId87" Type="http://schemas.openxmlformats.org/officeDocument/2006/relationships/hyperlink" Target="https://community.secop.gov.co/Public/Tendering/ContractNoticePhases/View?PPI=CO1.PPI.37433844&amp;isFromPublicArea=True&amp;isModal=False" TargetMode="External"/><Relationship Id="rId513" Type="http://schemas.openxmlformats.org/officeDocument/2006/relationships/hyperlink" Target="https://community.secop.gov.co/Public/Tendering/ContractNoticePhases/View?PPI=CO1.PPI.40661760&amp;isFromPublicArea=True&amp;isModal=False" TargetMode="External"/><Relationship Id="rId597" Type="http://schemas.openxmlformats.org/officeDocument/2006/relationships/hyperlink" Target="https://community.secop.gov.co/Public/Tendering/ContractNoticePhases/View?PPI=CO1.PPI.41382393&amp;isFromPublicArea=True&amp;isModal=False" TargetMode="External"/><Relationship Id="rId152" Type="http://schemas.openxmlformats.org/officeDocument/2006/relationships/hyperlink" Target="https://community.secop.gov.co/Public/Tendering/ContractNoticePhases/View?PPI=CO1.PPI.37993599&amp;isFromPublicArea=True&amp;isModal=False" TargetMode="External"/><Relationship Id="rId457" Type="http://schemas.openxmlformats.org/officeDocument/2006/relationships/hyperlink" Target="https://community.secop.gov.co/Public/Tendering/ContractNoticePhases/View?PPI=CO1.PPI.40177649&amp;isFromPublicArea=True&amp;isModal=False" TargetMode="External"/><Relationship Id="rId14" Type="http://schemas.openxmlformats.org/officeDocument/2006/relationships/hyperlink" Target="https://community.secop.gov.co/Public/Tendering/ContractNoticePhases/View?PPI=CO1.PPI.36684097&amp;isFromPublicArea=True&amp;isModal=False" TargetMode="External"/><Relationship Id="rId317" Type="http://schemas.openxmlformats.org/officeDocument/2006/relationships/hyperlink" Target="https://community.secop.gov.co/Public/Tendering/ContractNoticePhases/View?PPI=CO1.PPI.38974820&amp;isFromPublicArea=True&amp;isModal=False" TargetMode="External"/><Relationship Id="rId524" Type="http://schemas.openxmlformats.org/officeDocument/2006/relationships/hyperlink" Target="https://community.secop.gov.co/Public/Tendering/ContractNoticePhases/View?PPI=CO1.PPI.40752477&amp;isFromPublicArea=True&amp;isModal=False" TargetMode="External"/><Relationship Id="rId98" Type="http://schemas.openxmlformats.org/officeDocument/2006/relationships/hyperlink" Target="https://community.secop.gov.co/Public/Tendering/ContractNoticePhases/View?PPI=CO1.PPI.37519383&amp;isFromPublicArea=True&amp;isModal=False" TargetMode="External"/><Relationship Id="rId163" Type="http://schemas.openxmlformats.org/officeDocument/2006/relationships/hyperlink" Target="https://community.secop.gov.co/Public/Tendering/ContractNoticePhases/View?PPI=CO1.PPI.38031824&amp;isFromPublicArea=True&amp;isModal=False" TargetMode="External"/><Relationship Id="rId370" Type="http://schemas.openxmlformats.org/officeDocument/2006/relationships/hyperlink" Target="https://community.secop.gov.co/Public/Tendering/ContractNoticePhases/View?PPI=CO1.PPI.39412626&amp;isFromPublicArea=True&amp;isModal=False" TargetMode="External"/><Relationship Id="rId230" Type="http://schemas.openxmlformats.org/officeDocument/2006/relationships/hyperlink" Target="https://community.secop.gov.co/Public/Tendering/ContractNoticePhases/View?PPI=CO1.PPI.38543330&amp;isFromPublicArea=True&amp;isModal=False" TargetMode="External"/><Relationship Id="rId468" Type="http://schemas.openxmlformats.org/officeDocument/2006/relationships/hyperlink" Target="https://community.secop.gov.co/Public/Tendering/ContractNoticePhases/View?PPI=CO1.PPI.40239199&amp;isFromPublicArea=True&amp;isModal=False" TargetMode="External"/><Relationship Id="rId25" Type="http://schemas.openxmlformats.org/officeDocument/2006/relationships/hyperlink" Target="https://community.secop.gov.co/Public/Tendering/ContractNoticePhases/View?PPI=CO1.PPI.36678177&amp;isFromPublicArea=True&amp;isModal=False" TargetMode="External"/><Relationship Id="rId328" Type="http://schemas.openxmlformats.org/officeDocument/2006/relationships/hyperlink" Target="https://community.secop.gov.co/Public/Tendering/ContractNoticePhases/View?PPI=CO1.PPI.39046066&amp;isFromPublicArea=True&amp;isModal=False" TargetMode="External"/><Relationship Id="rId535" Type="http://schemas.openxmlformats.org/officeDocument/2006/relationships/hyperlink" Target="https://community.secop.gov.co/Public/Tendering/ContractNoticePhases/View?PPI=CO1.PPI.40852970&amp;isFromPublicArea=True&amp;isModal=False" TargetMode="External"/><Relationship Id="rId174" Type="http://schemas.openxmlformats.org/officeDocument/2006/relationships/hyperlink" Target="https://community.secop.gov.co/Public/Tendering/ContractNoticePhases/View?PPI=CO1.PPI.38215491&amp;isFromPublicArea=True&amp;isModal=False" TargetMode="External"/><Relationship Id="rId381" Type="http://schemas.openxmlformats.org/officeDocument/2006/relationships/hyperlink" Target="https://community.secop.gov.co/Public/Tendering/ContractNoticePhases/View?PPI=CO1.PPI.38976720&amp;isFromPublicArea=True&amp;isModal=False" TargetMode="External"/><Relationship Id="rId602" Type="http://schemas.openxmlformats.org/officeDocument/2006/relationships/hyperlink" Target="https://community.secop.gov.co/Public/Tendering/ContractNoticePhases/View?PPI=CO1.PPI.41273808&amp;isFromPublicArea=True&amp;isModal=False" TargetMode="External"/><Relationship Id="rId241" Type="http://schemas.openxmlformats.org/officeDocument/2006/relationships/hyperlink" Target="https://community.secop.gov.co/Public/Tendering/ContractNoticePhases/View?PPI=CO1.PPI.38594495&amp;isFromPublicArea=True&amp;isModal=False" TargetMode="External"/><Relationship Id="rId479" Type="http://schemas.openxmlformats.org/officeDocument/2006/relationships/hyperlink" Target="https://community.secop.gov.co/Public/Tendering/ContractNoticePhases/View?PPI=CO1.PPI.40390920&amp;isFromPublicArea=True&amp;isModal=False" TargetMode="External"/><Relationship Id="rId36" Type="http://schemas.openxmlformats.org/officeDocument/2006/relationships/hyperlink" Target="https://community.secop.gov.co/Public/Tendering/ContractNoticePhases/View?PPI=CO1.PPI.36710385&amp;isFromPublicArea=True&amp;isModal=False" TargetMode="External"/><Relationship Id="rId339" Type="http://schemas.openxmlformats.org/officeDocument/2006/relationships/hyperlink" Target="https://community.secop.gov.co/Public/Tendering/ContractNoticePhases/View?PPI=CO1.PPI.39161181&amp;isFromPublicArea=True&amp;isModal=False" TargetMode="External"/><Relationship Id="rId546" Type="http://schemas.openxmlformats.org/officeDocument/2006/relationships/hyperlink" Target="https://community.secop.gov.co/Public/Tendering/ContractNoticePhases/View?PPI=CO1.PPI.40919351&amp;isFromPublicArea=True&amp;isModal=False" TargetMode="External"/><Relationship Id="rId78" Type="http://schemas.openxmlformats.org/officeDocument/2006/relationships/hyperlink" Target="https://community.secop.gov.co/Public/Tendering/ContractNoticePhases/View?PPI=CO1.PPI.37270488&amp;isFromPublicArea=True&amp;isModal=False" TargetMode="External"/><Relationship Id="rId101" Type="http://schemas.openxmlformats.org/officeDocument/2006/relationships/hyperlink" Target="https://community.secop.gov.co/Public/Tendering/ContractNoticePhases/View?PPI=CO1.PPI.37601114&amp;isFromPublicArea=True&amp;isModal=False" TargetMode="External"/><Relationship Id="rId143" Type="http://schemas.openxmlformats.org/officeDocument/2006/relationships/hyperlink" Target="https://community.secop.gov.co/Public/Tendering/ContractNoticePhases/View?PPI=CO1.PPI.37971372&amp;isFromPublicArea=True&amp;isModal=False" TargetMode="External"/><Relationship Id="rId185" Type="http://schemas.openxmlformats.org/officeDocument/2006/relationships/hyperlink" Target="https://community.secop.gov.co/Public/Tendering/ContractNoticePhases/View?PPI=CO1.PPI.38123621&amp;isFromPublicArea=True&amp;isModal=False" TargetMode="External"/><Relationship Id="rId350" Type="http://schemas.openxmlformats.org/officeDocument/2006/relationships/hyperlink" Target="https://community.secop.gov.co/Public/Tendering/ContractNoticePhases/View?PPI=CO1.PPI.39297705&amp;isFromPublicArea=True&amp;isModal=False" TargetMode="External"/><Relationship Id="rId406" Type="http://schemas.openxmlformats.org/officeDocument/2006/relationships/hyperlink" Target="https://community.secop.gov.co/Public/Tendering/ContractNoticePhases/View?PPI=CO1.PPI.39659157&amp;isFromPublicArea=True&amp;isModal=False" TargetMode="External"/><Relationship Id="rId588" Type="http://schemas.openxmlformats.org/officeDocument/2006/relationships/hyperlink" Target="https://community.secop.gov.co/Public/Tendering/ContractNoticePhases/View?PPI=CO1.PPI.41276402&amp;isFromPublicArea=True&amp;isModal=False" TargetMode="External"/><Relationship Id="rId9" Type="http://schemas.openxmlformats.org/officeDocument/2006/relationships/hyperlink" Target="https://community.secop.gov.co/Public/Tendering/ContractNoticePhases/View?PPI=CO1.PPI.36656701&amp;isFromPublicArea=True&amp;isModal=False" TargetMode="External"/><Relationship Id="rId210" Type="http://schemas.openxmlformats.org/officeDocument/2006/relationships/hyperlink" Target="https://community.secop.gov.co/Public/Tendering/ContractNoticePhases/View?PPI=CO1.PPI.38358558&amp;isFromPublicArea=True&amp;isModal=False" TargetMode="External"/><Relationship Id="rId392" Type="http://schemas.openxmlformats.org/officeDocument/2006/relationships/hyperlink" Target="https://community.secop.gov.co/Public/Tendering/ContractNoticePhases/View?PPI=CO1.PPI.38216832&amp;isFromPublicArea=True&amp;isModal=False" TargetMode="External"/><Relationship Id="rId448" Type="http://schemas.openxmlformats.org/officeDocument/2006/relationships/hyperlink" Target="https://community.secop.gov.co/Public/Tendering/ContractNoticePhases/View?PPI=CO1.PPI.38626889&amp;isFromPublicArea=True&amp;isModal=False" TargetMode="External"/><Relationship Id="rId613" Type="http://schemas.openxmlformats.org/officeDocument/2006/relationships/hyperlink" Target="https://community.secop.gov.co/Public/Tendering/ContractNoticePhases/View?PPI=CO1.PPI.41583374&amp;isFromPublicArea=True&amp;isModal=False" TargetMode="External"/><Relationship Id="rId252" Type="http://schemas.openxmlformats.org/officeDocument/2006/relationships/hyperlink" Target="https://community.secop.gov.co/Public/Tendering/ContractNoticePhases/View?PPI=CO1.PPI.36898111&amp;isFromPublicArea=True&amp;isModal=False" TargetMode="External"/><Relationship Id="rId294" Type="http://schemas.openxmlformats.org/officeDocument/2006/relationships/hyperlink" Target="https://community.secop.gov.co/Public/Tendering/ContractNoticePhases/View?PPI=CO1.PPI.38853238&amp;isFromPublicArea=True&amp;isModal=False" TargetMode="External"/><Relationship Id="rId308" Type="http://schemas.openxmlformats.org/officeDocument/2006/relationships/hyperlink" Target="https://community.secop.gov.co/Public/Tendering/ContractNoticePhases/View?PPI=CO1.PPI.38038730&amp;isFromPublicArea=True&amp;isModal=False" TargetMode="External"/><Relationship Id="rId515" Type="http://schemas.openxmlformats.org/officeDocument/2006/relationships/hyperlink" Target="https://community.secop.gov.co/Public/Tendering/ContractNoticePhases/View?PPI=CO1.PPI.40750768&amp;isFromPublicArea=True&amp;isModal=False" TargetMode="External"/><Relationship Id="rId47" Type="http://schemas.openxmlformats.org/officeDocument/2006/relationships/hyperlink" Target="https://community.secop.gov.co/Public/Tendering/ContractNoticePhases/View?PPI=CO1.PPI.37050640&amp;isFromPublicArea=True&amp;isModal=False" TargetMode="External"/><Relationship Id="rId89" Type="http://schemas.openxmlformats.org/officeDocument/2006/relationships/hyperlink" Target="https://community.secop.gov.co/Public/Tendering/ContractNoticePhases/View?PPI=CO1.PPI.37441197&amp;isFromPublicArea=True&amp;isModal=False" TargetMode="External"/><Relationship Id="rId112" Type="http://schemas.openxmlformats.org/officeDocument/2006/relationships/hyperlink" Target="https://community.secop.gov.co/Public/Tendering/ContractNoticePhases/View?PPI=CO1.PPI.37688174&amp;isFromPublicArea=True&amp;isModal=False" TargetMode="External"/><Relationship Id="rId154" Type="http://schemas.openxmlformats.org/officeDocument/2006/relationships/hyperlink" Target="https://community.secop.gov.co/Public/Tendering/ContractNoticePhases/View?PPI=CO1.PPI.38005180&amp;isFromPublicArea=True&amp;isModal=False" TargetMode="External"/><Relationship Id="rId361" Type="http://schemas.openxmlformats.org/officeDocument/2006/relationships/hyperlink" Target="https://community.secop.gov.co/Public/Tendering/ContractNoticePhases/View?PPI=CO1.PPI.39367347&amp;isFromPublicArea=True&amp;isModal=False" TargetMode="External"/><Relationship Id="rId557" Type="http://schemas.openxmlformats.org/officeDocument/2006/relationships/hyperlink" Target="https://community.secop.gov.co/Public/Tendering/ContractNoticePhases/View?PPI=CO1.PPI.40534275&amp;isFromPublicArea=True&amp;isModal=False" TargetMode="External"/><Relationship Id="rId599" Type="http://schemas.openxmlformats.org/officeDocument/2006/relationships/hyperlink" Target="https://community.secop.gov.co/Public/Tendering/ContractNoticePhases/View?PPI=CO1.PPI.41413436&amp;isFromPublicArea=True&amp;isModal=False" TargetMode="External"/><Relationship Id="rId196" Type="http://schemas.openxmlformats.org/officeDocument/2006/relationships/hyperlink" Target="https://community.secop.gov.co/Public/Tendering/ContractNoticePhases/View?PPI=CO1.PPI.38294082&amp;isFromPublicArea=True&amp;isModal=False" TargetMode="External"/><Relationship Id="rId417" Type="http://schemas.openxmlformats.org/officeDocument/2006/relationships/hyperlink" Target="https://community.secop.gov.co/Public/Tendering/ContractNoticePhases/View?PPI=CO1.PPI.39849587&amp;isFromPublicArea=True&amp;isModal=False" TargetMode="External"/><Relationship Id="rId459" Type="http://schemas.openxmlformats.org/officeDocument/2006/relationships/hyperlink" Target="https://community.secop.gov.co/Public/Tendering/ContractNoticePhases/View?PPI=CO1.PPI.40176942&amp;isFromPublicArea=True&amp;isModal=False" TargetMode="External"/><Relationship Id="rId624" Type="http://schemas.openxmlformats.org/officeDocument/2006/relationships/hyperlink" Target="https://community.secop.gov.co/Public/Tendering/ContractNoticePhases/View?PPI=CO1.PPI.41278869&amp;isFromPublicArea=True&amp;isModal=False" TargetMode="External"/><Relationship Id="rId16" Type="http://schemas.openxmlformats.org/officeDocument/2006/relationships/hyperlink" Target="https://community.secop.gov.co/Public/Tendering/ContractNoticePhases/View?PPI=CO1.PPI.36698289&amp;isFromPublicArea=True&amp;isModal=False" TargetMode="External"/><Relationship Id="rId221" Type="http://schemas.openxmlformats.org/officeDocument/2006/relationships/hyperlink" Target="https://community.secop.gov.co/Public/Tendering/ContractNoticePhases/View?PPI=CO1.PPI.38417779&amp;isFromPublicArea=True&amp;isModal=False" TargetMode="External"/><Relationship Id="rId263" Type="http://schemas.openxmlformats.org/officeDocument/2006/relationships/hyperlink" Target="https://community.secop.gov.co/Public/Tendering/ContractNoticePhases/View?PPI=CO1.PPI.38184401&amp;isFromPublicArea=True&amp;isModal=False" TargetMode="External"/><Relationship Id="rId319" Type="http://schemas.openxmlformats.org/officeDocument/2006/relationships/hyperlink" Target="https://community.secop.gov.co/Public/Tendering/ContractNoticePhases/View?PPI=CO1.PPI.38993011&amp;isFromPublicArea=True&amp;isModal=False" TargetMode="External"/><Relationship Id="rId470" Type="http://schemas.openxmlformats.org/officeDocument/2006/relationships/hyperlink" Target="https://operaciones.colombiacompra.gov.co/tienda-virtual-del-estado-colombiano/ordenes-compra/147529" TargetMode="External"/><Relationship Id="rId526" Type="http://schemas.openxmlformats.org/officeDocument/2006/relationships/hyperlink" Target="https://community.secop.gov.co/Public/Tendering/ContractNoticePhases/View?PPI=CO1.PPI.40758795&amp;isFromPublicArea=True&amp;isModal=False" TargetMode="External"/><Relationship Id="rId58" Type="http://schemas.openxmlformats.org/officeDocument/2006/relationships/hyperlink" Target="https://community.secop.gov.co/Public/Tendering/ContractNoticePhases/View?PPI=CO1.PPI.37171461&amp;isFromPublicArea=True&amp;isModal=False" TargetMode="External"/><Relationship Id="rId123" Type="http://schemas.openxmlformats.org/officeDocument/2006/relationships/hyperlink" Target="https://community.secop.gov.co/Public/Tendering/ContractNoticePhases/View?PPI=CO1.PPI.37832086&amp;isFromPublicArea=True&amp;isModal=False" TargetMode="External"/><Relationship Id="rId330" Type="http://schemas.openxmlformats.org/officeDocument/2006/relationships/hyperlink" Target="https://community.secop.gov.co/Public/Tendering/ContractNoticePhases/View?PPI=CO1.PPI.39061357&amp;isFromPublicArea=True&amp;isModal=False" TargetMode="External"/><Relationship Id="rId568" Type="http://schemas.openxmlformats.org/officeDocument/2006/relationships/hyperlink" Target="https://community.secop.gov.co/Public/Tendering/ContractNoticePhases/View?PPI=CO1.PPI.41106918&amp;isFromPublicArea=True&amp;isModal=False" TargetMode="External"/><Relationship Id="rId165" Type="http://schemas.openxmlformats.org/officeDocument/2006/relationships/hyperlink" Target="https://community.secop.gov.co/Public/Tendering/ContractNoticePhases/View?PPI=CO1.PPI.38037599&amp;isFromPublicArea=True&amp;isModal=False" TargetMode="External"/><Relationship Id="rId372" Type="http://schemas.openxmlformats.org/officeDocument/2006/relationships/hyperlink" Target="https://community.secop.gov.co/Public/Tendering/ContractNoticePhases/View?PPI=CO1.PPI.39419519&amp;isFromPublicArea=True&amp;isModal=False" TargetMode="External"/><Relationship Id="rId428" Type="http://schemas.openxmlformats.org/officeDocument/2006/relationships/hyperlink" Target="https://community.secop.gov.co/Public/Tendering/ContractNoticePhases/View?PPI=CO1.PPI.39883708&amp;isFromPublicArea=True&amp;isModal=False" TargetMode="External"/><Relationship Id="rId232" Type="http://schemas.openxmlformats.org/officeDocument/2006/relationships/hyperlink" Target="https://community.secop.gov.co/Public/Tendering/ContractNoticePhases/View?PPI=CO1.PPI.38558291&amp;isFromPublicArea=True&amp;isModal=False" TargetMode="External"/><Relationship Id="rId274" Type="http://schemas.openxmlformats.org/officeDocument/2006/relationships/hyperlink" Target="https://community.secop.gov.co/Public/Tendering/ContractNoticePhases/View?PPI=CO1.PPI.38686126&amp;isFromPublicArea=True&amp;isModal=False" TargetMode="External"/><Relationship Id="rId481" Type="http://schemas.openxmlformats.org/officeDocument/2006/relationships/hyperlink" Target="https://community.secop.gov.co/Public/Tendering/ContractNoticePhases/View?PPI=CO1.PPI.40363354&amp;isFromPublicArea=True&amp;isModal=False" TargetMode="External"/><Relationship Id="rId27" Type="http://schemas.openxmlformats.org/officeDocument/2006/relationships/hyperlink" Target="https://community.secop.gov.co/Public/Tendering/ContractNoticePhases/View?PPI=CO1.PPI.36670611&amp;isFromPublicArea=True&amp;isModal=False" TargetMode="External"/><Relationship Id="rId69" Type="http://schemas.openxmlformats.org/officeDocument/2006/relationships/hyperlink" Target="https://community.secop.gov.co/Public/Tendering/ContractNoticePhases/View?PPI=CO1.PPI.37209614&amp;isFromPublicArea=True&amp;isModal=False" TargetMode="External"/><Relationship Id="rId134" Type="http://schemas.openxmlformats.org/officeDocument/2006/relationships/hyperlink" Target="https://community.secop.gov.co/Public/Tendering/ContractNoticePhases/View?PPI=CO1.PPI.37940386&amp;isFromPublicArea=True&amp;isModal=False" TargetMode="External"/><Relationship Id="rId537" Type="http://schemas.openxmlformats.org/officeDocument/2006/relationships/hyperlink" Target="https://community.secop.gov.co/Public/Tendering/ContractNoticePhases/View?PPI=CO1.PPI.40814429&amp;isFromPublicArea=True&amp;isModal=False" TargetMode="External"/><Relationship Id="rId579" Type="http://schemas.openxmlformats.org/officeDocument/2006/relationships/hyperlink" Target="https://community.secop.gov.co/Public/Tendering/ContractNoticePhases/View?PPI=CO1.PPI.41186980&amp;isFromPublicArea=True&amp;isModal=False" TargetMode="External"/><Relationship Id="rId80" Type="http://schemas.openxmlformats.org/officeDocument/2006/relationships/hyperlink" Target="https://community.secop.gov.co/Public/Tendering/ContractNoticePhases/View?PPI=CO1.PPI.37274849&amp;isFromPublicArea=True&amp;isModal=False" TargetMode="External"/><Relationship Id="rId176" Type="http://schemas.openxmlformats.org/officeDocument/2006/relationships/hyperlink" Target="https://community.secop.gov.co/Public/Tendering/ContractNoticePhases/View?PPI=CO1.PPI.38203170&amp;isFromPublicArea=True&amp;isModal=False" TargetMode="External"/><Relationship Id="rId341" Type="http://schemas.openxmlformats.org/officeDocument/2006/relationships/hyperlink" Target="https://community.secop.gov.co/Public/Tendering/ContractNoticePhases/View?PPI=CO1.PPI.39134965&amp;isFromPublicArea=True&amp;isModal=False" TargetMode="External"/><Relationship Id="rId383" Type="http://schemas.openxmlformats.org/officeDocument/2006/relationships/hyperlink" Target="https://community.secop.gov.co/Public/Tendering/ContractNoticePhases/View?PPI=CO1.PPI.37368376&amp;isFromPublicArea=True&amp;isModal=False" TargetMode="External"/><Relationship Id="rId439" Type="http://schemas.openxmlformats.org/officeDocument/2006/relationships/hyperlink" Target="https://community.secop.gov.co/Public/Tendering/ContractNoticePhases/View?PPI=CO1.PPI.39006997&amp;isFromPublicArea=True&amp;isModal=False" TargetMode="External"/><Relationship Id="rId590" Type="http://schemas.openxmlformats.org/officeDocument/2006/relationships/hyperlink" Target="https://community.secop.gov.co/Public/Tendering/ContractNoticePhases/View?PPI=CO1.PPI.41276330&amp;isFromPublicArea=True&amp;isModal=False" TargetMode="External"/><Relationship Id="rId604" Type="http://schemas.openxmlformats.org/officeDocument/2006/relationships/hyperlink" Target="https://community.secop.gov.co/Public/Tendering/ContractNoticePhases/View?PPI=CO1.PPI.41448507&amp;isFromPublicArea=True&amp;isModal=False" TargetMode="External"/><Relationship Id="rId201" Type="http://schemas.openxmlformats.org/officeDocument/2006/relationships/hyperlink" Target="https://community.secop.gov.co/Public/Tendering/ContractNoticePhases/View?PPI=CO1.PPI.38352336&amp;isFromPublicArea=True&amp;isModal=False" TargetMode="External"/><Relationship Id="rId243" Type="http://schemas.openxmlformats.org/officeDocument/2006/relationships/hyperlink" Target="https://community.secop.gov.co/Public/Tendering/ContractNoticePhases/View?PPI=CO1.PPI.38626672&amp;isFromPublicArea=True&amp;isModal=False" TargetMode="External"/><Relationship Id="rId285" Type="http://schemas.openxmlformats.org/officeDocument/2006/relationships/hyperlink" Target="https://community.secop.gov.co/Public/Tendering/ContractNoticePhases/View?PPI=CO1.PPI.38760602&amp;isFromPublicArea=True&amp;isModal=False" TargetMode="External"/><Relationship Id="rId450" Type="http://schemas.openxmlformats.org/officeDocument/2006/relationships/hyperlink" Target="https://community.secop.gov.co/Public/Tendering/ContractNoticePhases/View?PPI=CO1.PPI.40054084&amp;isFromPublicArea=True&amp;isModal=False" TargetMode="External"/><Relationship Id="rId506" Type="http://schemas.openxmlformats.org/officeDocument/2006/relationships/hyperlink" Target="https://community.secop.gov.co/Public/Tendering/ContractNoticePhases/View?PPI=CO1.PPI.40602029&amp;isFromPublicArea=True&amp;isModal=False" TargetMode="External"/><Relationship Id="rId38" Type="http://schemas.openxmlformats.org/officeDocument/2006/relationships/hyperlink" Target="https://community.secop.gov.co/Public/Tendering/ContractNoticePhases/View?PPI=CO1.PPI.36752380&amp;isFromPublicArea=True&amp;isModal=False" TargetMode="External"/><Relationship Id="rId103" Type="http://schemas.openxmlformats.org/officeDocument/2006/relationships/hyperlink" Target="https://community.secop.gov.co/Public/Tendering/ContractNoticePhases/View?PPI=CO1.PPI.37518913&amp;isFromPublicArea=True&amp;isModal=False" TargetMode="External"/><Relationship Id="rId310" Type="http://schemas.openxmlformats.org/officeDocument/2006/relationships/hyperlink" Target="https://community.secop.gov.co/Public/Tendering/ContractNoticePhases/View?PPI=CO1.PPI.38920645&amp;isFromPublicArea=True&amp;isModal=False" TargetMode="External"/><Relationship Id="rId492" Type="http://schemas.openxmlformats.org/officeDocument/2006/relationships/hyperlink" Target="https://community.secop.gov.co/Public/Tendering/ContractNoticePhases/View?PPI=CO1.PPI.40502039&amp;isFromPublicArea=True&amp;isModal=False" TargetMode="External"/><Relationship Id="rId548" Type="http://schemas.openxmlformats.org/officeDocument/2006/relationships/hyperlink" Target="https://community.secop.gov.co/Public/Tendering/ContractNoticePhases/View?PPI=CO1.PPI.40913507&amp;isFromPublicArea=True&amp;isModal=False" TargetMode="External"/><Relationship Id="rId91" Type="http://schemas.openxmlformats.org/officeDocument/2006/relationships/hyperlink" Target="https://community.secop.gov.co/Public/Tendering/ContractNoticePhases/View?PPI=CO1.PPI.37433593&amp;isFromPublicArea=True&amp;isModal=False" TargetMode="External"/><Relationship Id="rId145" Type="http://schemas.openxmlformats.org/officeDocument/2006/relationships/hyperlink" Target="https://community.secop.gov.co/Public/Tendering/ContractNoticePhases/View?PPI=CO1.PPI.37965931&amp;isFromPublicArea=True&amp;isModal=False" TargetMode="External"/><Relationship Id="rId187" Type="http://schemas.openxmlformats.org/officeDocument/2006/relationships/hyperlink" Target="https://community.secop.gov.co/Public/Tendering/ContractNoticePhases/View?PPI=CO1.PPI.38118701&amp;isFromPublicArea=True&amp;isModal=False" TargetMode="External"/><Relationship Id="rId352" Type="http://schemas.openxmlformats.org/officeDocument/2006/relationships/hyperlink" Target="https://community.secop.gov.co/Public/Tendering/ContractNoticePhases/View?PPI=CO1.PPI.39325758&amp;isFromPublicArea=True&amp;isModal=False" TargetMode="External"/><Relationship Id="rId394" Type="http://schemas.openxmlformats.org/officeDocument/2006/relationships/hyperlink" Target="https://community.secop.gov.co/Public/Tendering/ContractNoticePhases/View?PPI=CO1.PPI.39569558&amp;isFromPublicArea=True&amp;isModal=False" TargetMode="External"/><Relationship Id="rId408" Type="http://schemas.openxmlformats.org/officeDocument/2006/relationships/hyperlink" Target="https://community.secop.gov.co/Public/Tendering/ContractNoticePhases/View?PPI=CO1.PPI.39665120&amp;isFromPublicArea=True&amp;isModal=False" TargetMode="External"/><Relationship Id="rId615" Type="http://schemas.openxmlformats.org/officeDocument/2006/relationships/hyperlink" Target="https://community.secop.gov.co/Public/Tendering/ContractNoticePhases/View?PPI=CO1.PPI.41616322&amp;isFromPublicArea=True&amp;isModal=False" TargetMode="External"/><Relationship Id="rId212" Type="http://schemas.openxmlformats.org/officeDocument/2006/relationships/hyperlink" Target="https://community.secop.gov.co/Public/Tendering/ContractNoticePhases/View?PPI=CO1.PPI.38376479&amp;isFromPublicArea=True&amp;isModal=False" TargetMode="External"/><Relationship Id="rId254" Type="http://schemas.openxmlformats.org/officeDocument/2006/relationships/hyperlink" Target="https://community.secop.gov.co/Public/Tendering/ContractNoticePhases/View?PPI=CO1.PPI.38441863&amp;isFromPublicArea=True&amp;isModal=False" TargetMode="External"/><Relationship Id="rId49" Type="http://schemas.openxmlformats.org/officeDocument/2006/relationships/hyperlink" Target="https://community.secop.gov.co/Public/Tendering/ContractNoticePhases/View?PPI=CO1.PPI.37009755&amp;isFromPublicArea=True&amp;isModal=False" TargetMode="External"/><Relationship Id="rId114" Type="http://schemas.openxmlformats.org/officeDocument/2006/relationships/hyperlink" Target="https://community.secop.gov.co/Public/Tendering/ContractNoticePhases/View?PPI=CO1.PPI.37736706&amp;isFromPublicArea=True&amp;isModal=False" TargetMode="External"/><Relationship Id="rId296" Type="http://schemas.openxmlformats.org/officeDocument/2006/relationships/hyperlink" Target="https://community.secop.gov.co/Public/Tendering/ContractNoticePhases/View?PPI=CO1.PPI.38847060&amp;isFromPublicArea=True&amp;isModal=False" TargetMode="External"/><Relationship Id="rId461" Type="http://schemas.openxmlformats.org/officeDocument/2006/relationships/hyperlink" Target="https://community.secop.gov.co/Public/Tendering/ContractNoticePhases/View?PPI=CO1.PPI.40208953&amp;isFromPublicArea=True&amp;isModal=False" TargetMode="External"/><Relationship Id="rId517" Type="http://schemas.openxmlformats.org/officeDocument/2006/relationships/hyperlink" Target="https://community.secop.gov.co/Public/Tendering/ContractNoticePhases/View?PPI=CO1.PPI.40707436&amp;isFromPublicArea=True&amp;isModal=False" TargetMode="External"/><Relationship Id="rId559" Type="http://schemas.openxmlformats.org/officeDocument/2006/relationships/hyperlink" Target="https://community.secop.gov.co/Public/Tendering/ContractNoticePhases/View?PPI=CO1.PPI.41013851&amp;isFromPublicArea=True&amp;isModal=False" TargetMode="External"/><Relationship Id="rId60" Type="http://schemas.openxmlformats.org/officeDocument/2006/relationships/hyperlink" Target="https://community.secop.gov.co/Public/Tendering/ContractNoticePhases/View?PPI=CO1.PPI.37190956&amp;isFromPublicArea=True&amp;isModal=False" TargetMode="External"/><Relationship Id="rId156" Type="http://schemas.openxmlformats.org/officeDocument/2006/relationships/hyperlink" Target="https://community.secop.gov.co/Public/Tendering/ContractNoticePhases/View?PPI=CO1.PPI.38026787&amp;isFromPublicArea=True&amp;isModal=False" TargetMode="External"/><Relationship Id="rId198" Type="http://schemas.openxmlformats.org/officeDocument/2006/relationships/hyperlink" Target="https://community.secop.gov.co/Public/Tendering/ContractNoticePhases/View?PPI=CO1.PPI.38322521&amp;isFromPublicArea=True&amp;isModal=False" TargetMode="External"/><Relationship Id="rId321" Type="http://schemas.openxmlformats.org/officeDocument/2006/relationships/hyperlink" Target="https://community.secop.gov.co/Public/Tendering/ContractNoticePhases/View?PPI=CO1.PPI.39018955&amp;isFromPublicArea=True&amp;isModal=False" TargetMode="External"/><Relationship Id="rId363" Type="http://schemas.openxmlformats.org/officeDocument/2006/relationships/hyperlink" Target="https://community.secop.gov.co/Public/Tendering/ContractNoticePhases/View?PPI=CO1.PPI.39407667&amp;isFromPublicArea=True&amp;isModal=False" TargetMode="External"/><Relationship Id="rId419" Type="http://schemas.openxmlformats.org/officeDocument/2006/relationships/hyperlink" Target="https://community.secop.gov.co/Public/Tendering/ContractNoticePhases/View?PPI=CO1.PPI.39849324&amp;isFromPublicArea=True&amp;isModal=False" TargetMode="External"/><Relationship Id="rId570" Type="http://schemas.openxmlformats.org/officeDocument/2006/relationships/hyperlink" Target="https://community.secop.gov.co/Public/Tendering/ContractNoticePhases/View?PPI=CO1.PPI.41160765&amp;isFromPublicArea=True&amp;isModal=False" TargetMode="External"/><Relationship Id="rId626" Type="http://schemas.openxmlformats.org/officeDocument/2006/relationships/hyperlink" Target="https://community.secop.gov.co/Public/Tendering/ContractNoticePhases/View?PPI=CO1.PPI.41709416&amp;isFromPublicArea=True&amp;isModal=False" TargetMode="External"/><Relationship Id="rId223" Type="http://schemas.openxmlformats.org/officeDocument/2006/relationships/hyperlink" Target="https://community.secop.gov.co/Public/Tendering/ContractNoticePhases/View?PPI=CO1.PPI.38427597&amp;isFromPublicArea=True&amp;isModal=False" TargetMode="External"/><Relationship Id="rId430" Type="http://schemas.openxmlformats.org/officeDocument/2006/relationships/hyperlink" Target="https://community.secop.gov.co/Public/Tendering/ContractNoticePhases/View?PPI=CO1.PPI.39909255&amp;isFromPublicArea=True&amp;isModal=False" TargetMode="External"/><Relationship Id="rId18" Type="http://schemas.openxmlformats.org/officeDocument/2006/relationships/hyperlink" Target="https://community.secop.gov.co/Public/Tendering/ContractNoticePhases/View?PPI=CO1.PPI.36715944&amp;isFromPublicArea=True&amp;isModal=False" TargetMode="External"/><Relationship Id="rId265" Type="http://schemas.openxmlformats.org/officeDocument/2006/relationships/hyperlink" Target="https://community.secop.gov.co/Public/Tendering/ContractNoticePhases/View?PPI=CO1.PPI.38269648&amp;isFromPublicArea=True&amp;isModal=False" TargetMode="External"/><Relationship Id="rId472" Type="http://schemas.openxmlformats.org/officeDocument/2006/relationships/hyperlink" Target="https://community.secop.gov.co/Public/Tendering/ContractNoticePhases/View?PPI=CO1.PPI.40268492&amp;isFromPublicArea=True&amp;isModal=False" TargetMode="External"/><Relationship Id="rId528" Type="http://schemas.openxmlformats.org/officeDocument/2006/relationships/hyperlink" Target="https://community.secop.gov.co/Public/Tendering/ContractNoticePhases/View?PPI=CO1.PPI.40794779&amp;isFromPublicArea=True&amp;isModal=False" TargetMode="External"/><Relationship Id="rId125" Type="http://schemas.openxmlformats.org/officeDocument/2006/relationships/hyperlink" Target="https://community.secop.gov.co/Public/Tendering/ContractNoticePhases/View?PPI=CO1.PPI.37834242&amp;isFromPublicArea=True&amp;isModal=False" TargetMode="External"/><Relationship Id="rId167" Type="http://schemas.openxmlformats.org/officeDocument/2006/relationships/hyperlink" Target="https://community.secop.gov.co/Public/Tendering/ContractNoticePhases/View?PPI=CO1.PPI.38216091&amp;isFromPublicArea=True&amp;isModal=False" TargetMode="External"/><Relationship Id="rId332" Type="http://schemas.openxmlformats.org/officeDocument/2006/relationships/hyperlink" Target="https://community.secop.gov.co/Public/Tendering/ContractNoticePhases/View?PPI=CO1.PPI.39067115&amp;isFromPublicArea=True&amp;isModal=False" TargetMode="External"/><Relationship Id="rId374" Type="http://schemas.openxmlformats.org/officeDocument/2006/relationships/hyperlink" Target="https://community.secop.gov.co/Public/Tendering/ContractNoticePhases/View?PPI=CO1.PPI.39437138&amp;isFromPublicArea=True&amp;isModal=False" TargetMode="External"/><Relationship Id="rId581" Type="http://schemas.openxmlformats.org/officeDocument/2006/relationships/hyperlink" Target="https://community.secop.gov.co/Public/Tendering/ContractNoticePhases/View?PPI=CO1.PPI.41196745&amp;isFromPublicArea=True&amp;isModal=False" TargetMode="External"/><Relationship Id="rId71" Type="http://schemas.openxmlformats.org/officeDocument/2006/relationships/hyperlink" Target="https://community.secop.gov.co/Public/Tendering/ContractNoticePhases/View?PPI=CO1.PPI.37234620&amp;isFromPublicArea=True&amp;isModal=False" TargetMode="External"/><Relationship Id="rId234" Type="http://schemas.openxmlformats.org/officeDocument/2006/relationships/hyperlink" Target="https://community.secop.gov.co/Public/Tendering/ContractNoticePhases/View?PPI=CO1.PPI.38578476&amp;isFromPublicArea=True&amp;isModal=False" TargetMode="External"/><Relationship Id="rId2" Type="http://schemas.openxmlformats.org/officeDocument/2006/relationships/hyperlink" Target="https://community.secop.gov.co/Public/Tendering/ContractNoticePhases/View?PPI=CO1.PPI.36592297&amp;isFromPublicArea=True&amp;isModal=False" TargetMode="External"/><Relationship Id="rId29" Type="http://schemas.openxmlformats.org/officeDocument/2006/relationships/hyperlink" Target="https://community.secop.gov.co/Public/Tendering/ContractNoticePhases/View?PPI=CO1.PPI.36683553&amp;isFromPublicArea=True&amp;isModal=False" TargetMode="External"/><Relationship Id="rId276" Type="http://schemas.openxmlformats.org/officeDocument/2006/relationships/hyperlink" Target="https://community.secop.gov.co/Public/Tendering/ContractNoticePhases/View?PPI=CO1.PPI.38717261&amp;isFromPublicArea=True&amp;isModal=False" TargetMode="External"/><Relationship Id="rId441" Type="http://schemas.openxmlformats.org/officeDocument/2006/relationships/hyperlink" Target="https://community.secop.gov.co/Public/Tendering/ContractNoticePhases/View?PPI=CO1.PPI.39955638&amp;isFromPublicArea=True&amp;isModal=False" TargetMode="External"/><Relationship Id="rId483" Type="http://schemas.openxmlformats.org/officeDocument/2006/relationships/hyperlink" Target="https://community.secop.gov.co/Public/Tendering/ContractNoticePhases/View?PPI=CO1.PPI.40368291&amp;isFromPublicArea=True&amp;isModal=False" TargetMode="External"/><Relationship Id="rId539" Type="http://schemas.openxmlformats.org/officeDocument/2006/relationships/hyperlink" Target="https://community.secop.gov.co/Public/Tendering/ContractNoticePhases/View?PPI=CO1.PPI.40864160&amp;isFromPublicArea=True&amp;isModal=False" TargetMode="External"/><Relationship Id="rId40" Type="http://schemas.openxmlformats.org/officeDocument/2006/relationships/hyperlink" Target="https://community.secop.gov.co/Public/Tendering/OpportunityDetail/Index?noticeUID=CO1.NTC.7439297&amp;isFromPublicArea=True&amp;isModal=False" TargetMode="External"/><Relationship Id="rId136" Type="http://schemas.openxmlformats.org/officeDocument/2006/relationships/hyperlink" Target="https://community.secop.gov.co/Public/Tendering/ContractNoticePhases/View?PPI=CO1.PPI.37976565&amp;isFromPublicArea=True&amp;isModal=False" TargetMode="External"/><Relationship Id="rId178" Type="http://schemas.openxmlformats.org/officeDocument/2006/relationships/hyperlink" Target="https://community.secop.gov.co/Public/Tendering/ContractNoticePhases/View?PPI=CO1.PPI.38187120&amp;isFromPublicArea=True&amp;isModal=False" TargetMode="External"/><Relationship Id="rId301" Type="http://schemas.openxmlformats.org/officeDocument/2006/relationships/hyperlink" Target="https://community.secop.gov.co/Public/Tendering/ContractNoticePhases/View?PPI=CO1.PPI.38901557&amp;isFromPublicArea=True&amp;isModal=False" TargetMode="External"/><Relationship Id="rId343" Type="http://schemas.openxmlformats.org/officeDocument/2006/relationships/hyperlink" Target="https://community.secop.gov.co/Public/Tendering/ContractNoticePhases/View?PPI=CO1.PPI.39134372&amp;isFromPublicArea=True&amp;isModal=False" TargetMode="External"/><Relationship Id="rId550" Type="http://schemas.openxmlformats.org/officeDocument/2006/relationships/hyperlink" Target="https://community.secop.gov.co/Public/Tendering/ContractNoticePhases/View?PPI=CO1.PPI.40925213&amp;isFromPublicArea=True&amp;isModal=False" TargetMode="External"/><Relationship Id="rId82" Type="http://schemas.openxmlformats.org/officeDocument/2006/relationships/hyperlink" Target="https://community.secop.gov.co/Public/Tendering/ContractNoticePhases/View?PPI=CO1.PPI.37310873&amp;isFromPublicArea=True&amp;isModal=False" TargetMode="External"/><Relationship Id="rId203" Type="http://schemas.openxmlformats.org/officeDocument/2006/relationships/hyperlink" Target="https://community.secop.gov.co/Public/Tendering/ContractNoticePhases/View?PPI=CO1.PPI.38356425&amp;isFromPublicArea=True&amp;isModal=False" TargetMode="External"/><Relationship Id="rId385" Type="http://schemas.openxmlformats.org/officeDocument/2006/relationships/hyperlink" Target="https://community.secop.gov.co/Public/Tendering/ContractNoticePhases/View?PPI=CO1.PPI.39517768&amp;isFromPublicArea=True&amp;isModal=False" TargetMode="External"/><Relationship Id="rId592" Type="http://schemas.openxmlformats.org/officeDocument/2006/relationships/hyperlink" Target="https://community.secop.gov.co/Public/Tendering/ContractNoticePhases/View?PPI=CO1.PPI.41337323&amp;isFromPublicArea=True&amp;isModal=False" TargetMode="External"/><Relationship Id="rId606" Type="http://schemas.openxmlformats.org/officeDocument/2006/relationships/hyperlink" Target="https://community.secop.gov.co/Public/Tendering/ContractNoticePhases/View?PPI=CO1.PPI.41448563&amp;isFromPublicArea=True&amp;isModal=False" TargetMode="External"/><Relationship Id="rId245" Type="http://schemas.openxmlformats.org/officeDocument/2006/relationships/hyperlink" Target="https://community.secop.gov.co/Public/Tendering/ContractNoticePhases/View?PPI=CO1.PPI.38627703&amp;isFromPublicArea=True&amp;isModal=False" TargetMode="External"/><Relationship Id="rId287" Type="http://schemas.openxmlformats.org/officeDocument/2006/relationships/hyperlink" Target="https://community.secop.gov.co/Public/Tendering/ContractNoticePhases/View?PPI=CO1.PPI.38757922&amp;isFromPublicArea=True&amp;isModal=False" TargetMode="External"/><Relationship Id="rId410" Type="http://schemas.openxmlformats.org/officeDocument/2006/relationships/hyperlink" Target="https://community.secop.gov.co/Public/Tendering/ContractNoticePhases/View?PPI=CO1.PPI.39598649&amp;isFromPublicArea=True&amp;isModal=False" TargetMode="External"/><Relationship Id="rId452" Type="http://schemas.openxmlformats.org/officeDocument/2006/relationships/hyperlink" Target="https://community.secop.gov.co/Public/Tendering/ContractNoticePhases/View?PPI=CO1.PPI.40125532&amp;isFromPublicArea=True&amp;isModal=False" TargetMode="External"/><Relationship Id="rId494" Type="http://schemas.openxmlformats.org/officeDocument/2006/relationships/hyperlink" Target="https://community.secop.gov.co/Public/Tendering/ContractNoticePhases/View?PPI=CO1.PPI.40511373&amp;isFromPublicArea=True&amp;isModal=False" TargetMode="External"/><Relationship Id="rId508" Type="http://schemas.openxmlformats.org/officeDocument/2006/relationships/hyperlink" Target="https://community.secop.gov.co/Public/Tendering/ContractNoticePhases/View?PPI=CO1.PPI.40665176&amp;isFromPublicArea=True&amp;isModal=False" TargetMode="External"/><Relationship Id="rId105" Type="http://schemas.openxmlformats.org/officeDocument/2006/relationships/hyperlink" Target="https://community.secop.gov.co/Public/Tendering/ContractNoticePhases/View?PPI=CO1.PPI.37638617&amp;isFromPublicArea=True&amp;isModal=False" TargetMode="External"/><Relationship Id="rId147" Type="http://schemas.openxmlformats.org/officeDocument/2006/relationships/hyperlink" Target="https://community.secop.gov.co/Public/Tendering/ContractNoticePhases/View?PPI=CO1.PPI.37996193&amp;isFromPublicArea=True&amp;isModal=False" TargetMode="External"/><Relationship Id="rId312" Type="http://schemas.openxmlformats.org/officeDocument/2006/relationships/hyperlink" Target="https://community.secop.gov.co/Public/Tendering/ContractNoticePhases/View?PPI=CO1.PPI.38965975&amp;isFromPublicArea=True&amp;isModal=False" TargetMode="External"/><Relationship Id="rId354" Type="http://schemas.openxmlformats.org/officeDocument/2006/relationships/hyperlink" Target="https://community.secop.gov.co/Public/Tendering/ContractNoticePhases/View?PPI=CO1.PPI.39349221&amp;isFromPublicArea=True&amp;isModal=False" TargetMode="External"/><Relationship Id="rId51" Type="http://schemas.openxmlformats.org/officeDocument/2006/relationships/hyperlink" Target="https://community.secop.gov.co/Public/Tendering/ContractNoticePhases/View?PPI=CO1.PPI.37083969&amp;isFromPublicArea=True&amp;isModal=False" TargetMode="External"/><Relationship Id="rId93" Type="http://schemas.openxmlformats.org/officeDocument/2006/relationships/hyperlink" Target="https://community.secop.gov.co/Public/Tendering/ContractNoticePhases/View?PPI=CO1.PPI.37396571&amp;isFromPublicArea=True&amp;isModal=False" TargetMode="External"/><Relationship Id="rId189" Type="http://schemas.openxmlformats.org/officeDocument/2006/relationships/hyperlink" Target="https://community.secop.gov.co/Public/Tendering/ContractNoticePhases/View?PPI=CO1.PPI.38077049&amp;isFromPublicArea=True&amp;isModal=False" TargetMode="External"/><Relationship Id="rId396" Type="http://schemas.openxmlformats.org/officeDocument/2006/relationships/hyperlink" Target="https://community.secop.gov.co/Public/Tendering/ContractNoticePhases/View?PPI=CO1.PPI.39592447&amp;isFromPublicArea=True&amp;isModal=False" TargetMode="External"/><Relationship Id="rId561" Type="http://schemas.openxmlformats.org/officeDocument/2006/relationships/hyperlink" Target="https://community.secop.gov.co/Public/Tendering/ContractNoticePhases/View?PPI=CO1.PPI.41002908&amp;isFromPublicArea=True&amp;isModal=False" TargetMode="External"/><Relationship Id="rId617" Type="http://schemas.openxmlformats.org/officeDocument/2006/relationships/hyperlink" Target="https://community.secop.gov.co/Public/Tendering/ContractNoticePhases/View?PPI=CO1.PPI.41633376&amp;isFromPublicArea=True&amp;isModal=False" TargetMode="External"/><Relationship Id="rId214" Type="http://schemas.openxmlformats.org/officeDocument/2006/relationships/hyperlink" Target="https://community.secop.gov.co/Public/Tendering/ContractNoticePhases/View?PPI=CO1.PPI.38382159&amp;isFromPublicArea=True&amp;isModal=False" TargetMode="External"/><Relationship Id="rId256" Type="http://schemas.openxmlformats.org/officeDocument/2006/relationships/hyperlink" Target="https://community.secop.gov.co/Public/Tendering/ContractNoticePhases/View?PPI=CO1.PPI.38440739&amp;isFromPublicArea=True&amp;isModal=False" TargetMode="External"/><Relationship Id="rId298" Type="http://schemas.openxmlformats.org/officeDocument/2006/relationships/hyperlink" Target="https://community.secop.gov.co/Public/Tendering/ContractNoticePhases/View?PPI=CO1.PPI.38790781&amp;isFromPublicArea=True&amp;isModal=False" TargetMode="External"/><Relationship Id="rId421" Type="http://schemas.openxmlformats.org/officeDocument/2006/relationships/hyperlink" Target="https://community.secop.gov.co/Public/Tendering/ContractNoticePhases/View?PPI=CO1.PPI.39843615&amp;isFromPublicArea=True&amp;isModal=False" TargetMode="External"/><Relationship Id="rId463" Type="http://schemas.openxmlformats.org/officeDocument/2006/relationships/hyperlink" Target="https://community.secop.gov.co/Public/Tendering/ContractNoticePhases/View?PPI=CO1.PPI.40209377&amp;isFromPublicArea=True&amp;isModal=False" TargetMode="External"/><Relationship Id="rId519" Type="http://schemas.openxmlformats.org/officeDocument/2006/relationships/hyperlink" Target="https://community.secop.gov.co/Public/Tendering/ContractNoticePhases/View?PPI=CO1.PPI.40715236&amp;isFromPublicArea=True&amp;isModal=False" TargetMode="External"/><Relationship Id="rId116" Type="http://schemas.openxmlformats.org/officeDocument/2006/relationships/hyperlink" Target="https://community.secop.gov.co/Public/Tendering/ContractNoticePhases/View?PPI=CO1.PPI.37756327&amp;isFromPublicArea=True&amp;isModal=False" TargetMode="External"/><Relationship Id="rId158" Type="http://schemas.openxmlformats.org/officeDocument/2006/relationships/hyperlink" Target="https://community.secop.gov.co/Public/Tendering/ContractNoticePhases/View?PPI=CO1.PPI.38033287&amp;isFromPublicArea=True&amp;isModal=False" TargetMode="External"/><Relationship Id="rId323" Type="http://schemas.openxmlformats.org/officeDocument/2006/relationships/hyperlink" Target="https://community.secop.gov.co/Public/Tendering/ContractNoticePhases/View?PPI=CO1.PPI.39017043&amp;isFromPublicArea=True&amp;isModal=False" TargetMode="External"/><Relationship Id="rId530" Type="http://schemas.openxmlformats.org/officeDocument/2006/relationships/hyperlink" Target="https://community.secop.gov.co/Public/Tendering/ContractNoticePhases/View?PPI=CO1.PPI.39713189&amp;isFromPublicArea=True&amp;isModal=False" TargetMode="External"/><Relationship Id="rId20" Type="http://schemas.openxmlformats.org/officeDocument/2006/relationships/hyperlink" Target="https://community.secop.gov.co/Public/Tendering/ContractNoticePhases/View?PPI=CO1.PPI.36828146&amp;isFromPublicArea=True&amp;isModal=False" TargetMode="External"/><Relationship Id="rId62" Type="http://schemas.openxmlformats.org/officeDocument/2006/relationships/hyperlink" Target="https://community.secop.gov.co/Public/Tendering/ContractNoticePhases/View?PPI=CO1.PPI.37117490&amp;isFromPublicArea=True&amp;isModal=False" TargetMode="External"/><Relationship Id="rId365" Type="http://schemas.openxmlformats.org/officeDocument/2006/relationships/hyperlink" Target="https://community.secop.gov.co/Public/Tendering/ContractNoticePhases/View?PPI=CO1.PPI.39410398&amp;isFromPublicArea=True&amp;isModal=False" TargetMode="External"/><Relationship Id="rId572" Type="http://schemas.openxmlformats.org/officeDocument/2006/relationships/hyperlink" Target="https://community.secop.gov.co/Public/Tendering/ContractNoticePhases/View?PPI=CO1.PPI.41159961&amp;isFromPublicArea=True&amp;isModal=False" TargetMode="External"/><Relationship Id="rId628" Type="http://schemas.openxmlformats.org/officeDocument/2006/relationships/hyperlink" Target="https://community.secop.gov.co/Public/Tendering/ContractNoticePhases/View?PPI=CO1.PPI.41750719&amp;isFromPublicArea=True&amp;isModal=False" TargetMode="External"/><Relationship Id="rId225" Type="http://schemas.openxmlformats.org/officeDocument/2006/relationships/hyperlink" Target="https://community.secop.gov.co/Public/Tendering/ContractNoticePhases/View?PPI=CO1.PPI.38455441&amp;isFromPublicArea=True&amp;isModal=False" TargetMode="External"/><Relationship Id="rId267" Type="http://schemas.openxmlformats.org/officeDocument/2006/relationships/hyperlink" Target="https://community.secop.gov.co/Public/Tendering/ContractNoticePhases/View?PPI=CO1.PPI.38323633&amp;isFromPublicArea=True&amp;isModal=False" TargetMode="External"/><Relationship Id="rId432" Type="http://schemas.openxmlformats.org/officeDocument/2006/relationships/hyperlink" Target="https://community.secop.gov.co/Public/Tendering/ContractNoticePhases/View?PPI=CO1.PPI.39909655&amp;isFromPublicArea=True&amp;isModal=False" TargetMode="External"/><Relationship Id="rId474" Type="http://schemas.openxmlformats.org/officeDocument/2006/relationships/hyperlink" Target="https://community.secop.gov.co/Public/Tendering/ContractNoticePhases/View?PPI=CO1.PPI.39162725&amp;isFromPublicArea=True&amp;isModal=False" TargetMode="External"/><Relationship Id="rId127" Type="http://schemas.openxmlformats.org/officeDocument/2006/relationships/hyperlink" Target="https://community.secop.gov.co/Public/Tendering/ContractNoticePhases/View?PPI=CO1.PPI.37839771&amp;isFromPublicArea=True&amp;isModal=False" TargetMode="External"/><Relationship Id="rId31" Type="http://schemas.openxmlformats.org/officeDocument/2006/relationships/hyperlink" Target="https://community.secop.gov.co/Public/Tendering/ContractNoticePhases/View?PPI=CO1.PPI.36673818&amp;isFromPublicArea=True&amp;isModal=False" TargetMode="External"/><Relationship Id="rId73" Type="http://schemas.openxmlformats.org/officeDocument/2006/relationships/hyperlink" Target="https://community.secop.gov.co/Public/Tendering/ContractNoticePhases/View?PPI=CO1.PPI.36980011&amp;isFromPublicArea=True&amp;isModal=False" TargetMode="External"/><Relationship Id="rId169" Type="http://schemas.openxmlformats.org/officeDocument/2006/relationships/hyperlink" Target="https://community.secop.gov.co/Public/Tendering/ContractNoticePhases/View?PPI=CO1.PPI.38216428&amp;isFromPublicArea=True&amp;isModal=False" TargetMode="External"/><Relationship Id="rId334" Type="http://schemas.openxmlformats.org/officeDocument/2006/relationships/hyperlink" Target="https://community.secop.gov.co/Public/Tendering/ContractNoticePhases/View?PPI=CO1.PPI.39067502&amp;isFromPublicArea=True&amp;isModal=False" TargetMode="External"/><Relationship Id="rId376" Type="http://schemas.openxmlformats.org/officeDocument/2006/relationships/hyperlink" Target="https://community.secop.gov.co/Public/Tendering/ContractNoticePhases/View?PPI=CO1.PPI.39464101&amp;isFromPublicArea=True&amp;isModal=False" TargetMode="External"/><Relationship Id="rId541" Type="http://schemas.openxmlformats.org/officeDocument/2006/relationships/hyperlink" Target="https://community.secop.gov.co/Public/Tendering/ContractNoticePhases/View?PPI=CO1.PPI.40867931&amp;isFromPublicArea=True&amp;isModal=False" TargetMode="External"/><Relationship Id="rId583" Type="http://schemas.openxmlformats.org/officeDocument/2006/relationships/hyperlink" Target="https://community.secop.gov.co/Public/Tendering/ContractNoticePhases/View?PPI=CO1.PPI.41230036&amp;isFromPublicArea=True&amp;isModal=False" TargetMode="External"/><Relationship Id="rId4" Type="http://schemas.openxmlformats.org/officeDocument/2006/relationships/hyperlink" Target="https://community.secop.gov.co/Public/Tendering/ContractNoticePhases/View?PPI=CO1.PPI.36628444&amp;isFromPublicArea=True&amp;isModal=False" TargetMode="External"/><Relationship Id="rId180" Type="http://schemas.openxmlformats.org/officeDocument/2006/relationships/hyperlink" Target="https://community.secop.gov.co/Public/Tendering/ContractNoticePhases/View?PPI=CO1.PPI.38152453&amp;isFromPublicArea=True&amp;isModal=False" TargetMode="External"/><Relationship Id="rId236" Type="http://schemas.openxmlformats.org/officeDocument/2006/relationships/hyperlink" Target="https://community.secop.gov.co/Public/Tendering/ContractNoticePhases/View?PPI=CO1.PPI.38585949&amp;isFromPublicArea=True&amp;isModal=False" TargetMode="External"/><Relationship Id="rId278" Type="http://schemas.openxmlformats.org/officeDocument/2006/relationships/hyperlink" Target="https://community.secop.gov.co/Public/Tendering/ContractNoticePhases/View?PPI=CO1.PPI.38724171&amp;isFromPublicArea=True&amp;isModal=False" TargetMode="External"/><Relationship Id="rId401" Type="http://schemas.openxmlformats.org/officeDocument/2006/relationships/hyperlink" Target="https://community.secop.gov.co/Public/Tendering/ContractNoticePhases/View?PPI=CO1.PPI.39632435&amp;isFromPublicArea=True&amp;isModal=False" TargetMode="External"/><Relationship Id="rId443" Type="http://schemas.openxmlformats.org/officeDocument/2006/relationships/hyperlink" Target="https://community.secop.gov.co/Public/Tendering/ContractNoticePhases/View?PPI=CO1.PPI.39976379&amp;isFromPublicArea=True&amp;isModal=False" TargetMode="External"/><Relationship Id="rId303" Type="http://schemas.openxmlformats.org/officeDocument/2006/relationships/hyperlink" Target="https://community.secop.gov.co/Public/Tendering/ContractNoticePhases/View?PPI=CO1.PPI.38900504&amp;isFromPublicArea=True&amp;isModal=False" TargetMode="External"/><Relationship Id="rId485" Type="http://schemas.openxmlformats.org/officeDocument/2006/relationships/hyperlink" Target="https://community.secop.gov.co/Public/Tendering/ContractNoticePhases/View?PPI=CO1.PPI.39393916&amp;isFromPublicArea=True&amp;isModal=False" TargetMode="External"/><Relationship Id="rId42" Type="http://schemas.openxmlformats.org/officeDocument/2006/relationships/hyperlink" Target="https://community.secop.gov.co/Public/Tendering/ContractNoticePhases/View?PPI=CO1.PPI.36960183&amp;isFromPublicArea=True&amp;isModal=False" TargetMode="External"/><Relationship Id="rId84" Type="http://schemas.openxmlformats.org/officeDocument/2006/relationships/hyperlink" Target="https://community.secop.gov.co/Public/Tendering/ContractNoticePhases/View?PPI=CO1.PPI.37361775&amp;isFromPublicArea=True&amp;isModal=False" TargetMode="External"/><Relationship Id="rId138" Type="http://schemas.openxmlformats.org/officeDocument/2006/relationships/hyperlink" Target="https://community.secop.gov.co/Public/Tendering/ContractNoticePhases/View?PPI=CO1.PPI.37976411&amp;isFromPublicArea=True&amp;isModal=False" TargetMode="External"/><Relationship Id="rId345" Type="http://schemas.openxmlformats.org/officeDocument/2006/relationships/hyperlink" Target="https://community.secop.gov.co/Public/Tendering/ContractNoticePhases/View?PPI=CO1.PPI.39167808&amp;isFromPublicArea=True&amp;isModal=False" TargetMode="External"/><Relationship Id="rId387" Type="http://schemas.openxmlformats.org/officeDocument/2006/relationships/hyperlink" Target="https://community.secop.gov.co/Public/Tendering/ContractNoticePhases/View?PPI=CO1.PPI.39525712&amp;isFromPublicArea=True&amp;isModal=False" TargetMode="External"/><Relationship Id="rId510" Type="http://schemas.openxmlformats.org/officeDocument/2006/relationships/hyperlink" Target="https://community.secop.gov.co/Public/Tendering/ContractNoticePhases/View?PPI=CO1.PPI.40654283&amp;isFromPublicArea=True&amp;isModal=False" TargetMode="External"/><Relationship Id="rId552" Type="http://schemas.openxmlformats.org/officeDocument/2006/relationships/hyperlink" Target="https://community.secop.gov.co/Public/Tendering/ContractNoticePhases/View?PPI=CO1.PPI.40950561&amp;isFromPublicArea=True&amp;isModal=False" TargetMode="External"/><Relationship Id="rId594" Type="http://schemas.openxmlformats.org/officeDocument/2006/relationships/hyperlink" Target="https://community.secop.gov.co/Public/Tendering/ContractNoticePhases/View?PPI=CO1.PPI.41367980&amp;isFromPublicArea=True&amp;isModal=False" TargetMode="External"/><Relationship Id="rId608" Type="http://schemas.openxmlformats.org/officeDocument/2006/relationships/hyperlink" Target="https://community.secop.gov.co/Public/Tendering/ContractNoticePhases/View?PPI=CO1.PPI.41465597&amp;isFromPublicArea=True&amp;isModal=False" TargetMode="External"/><Relationship Id="rId191" Type="http://schemas.openxmlformats.org/officeDocument/2006/relationships/hyperlink" Target="https://community.secop.gov.co/Public/Tendering/ContractNoticePhases/View?PPI=CO1.PPI.38069813&amp;isFromPublicArea=True&amp;isModal=False" TargetMode="External"/><Relationship Id="rId205" Type="http://schemas.openxmlformats.org/officeDocument/2006/relationships/hyperlink" Target="https://community.secop.gov.co/Public/Tendering/ContractNoticePhases/View?PPI=CO1.PPI.38354555&amp;isFromPublicArea=True&amp;isModal=False" TargetMode="External"/><Relationship Id="rId247" Type="http://schemas.openxmlformats.org/officeDocument/2006/relationships/hyperlink" Target="https://community.secop.gov.co/Public/Tendering/ContractNoticePhases/View?PPI=CO1.PPI.36347021&amp;isFromPublicArea=True&amp;isModal=False" TargetMode="External"/><Relationship Id="rId412" Type="http://schemas.openxmlformats.org/officeDocument/2006/relationships/hyperlink" Target="https://community.secop.gov.co/Public/Tendering/ContractNoticePhases/View?PPI=CO1.PPI.39732259&amp;isFromPublicArea=True&amp;isModal=False" TargetMode="External"/><Relationship Id="rId107" Type="http://schemas.openxmlformats.org/officeDocument/2006/relationships/hyperlink" Target="https://community.secop.gov.co/Public/Tendering/ContractNoticePhases/View?PPI=CO1.PPI.37639748&amp;isFromPublicArea=True&amp;isModal=False" TargetMode="External"/><Relationship Id="rId289" Type="http://schemas.openxmlformats.org/officeDocument/2006/relationships/hyperlink" Target="https://community.secop.gov.co/Public/Tendering/ContractNoticePhases/View?PPI=CO1.PPI.38759545&amp;isFromPublicArea=True&amp;isModal=False" TargetMode="External"/><Relationship Id="rId454" Type="http://schemas.openxmlformats.org/officeDocument/2006/relationships/hyperlink" Target="https://community.secop.gov.co/Public/Tendering/ContractNoticePhases/View?PPI=CO1.PPI.40132009&amp;isFromPublicArea=True&amp;isModal=False" TargetMode="External"/><Relationship Id="rId496" Type="http://schemas.openxmlformats.org/officeDocument/2006/relationships/hyperlink" Target="https://community.secop.gov.co/Public/Tendering/ContractNoticePhases/View?PPI=CO1.PPI.40598849&amp;isFromPublicArea=True&amp;isModal=False" TargetMode="External"/><Relationship Id="rId11" Type="http://schemas.openxmlformats.org/officeDocument/2006/relationships/hyperlink" Target="https://community.secop.gov.co/Public/Tendering/ContractNoticePhases/View?PPI=CO1.PPI.36672720&amp;isFromPublicArea=True&amp;isModal=False" TargetMode="External"/><Relationship Id="rId53" Type="http://schemas.openxmlformats.org/officeDocument/2006/relationships/hyperlink" Target="https://community.secop.gov.co/Public/Tendering/ContractNoticePhases/View?PPI=CO1.PPI.37107252&amp;isFromPublicArea=True&amp;isModal=False" TargetMode="External"/><Relationship Id="rId149" Type="http://schemas.openxmlformats.org/officeDocument/2006/relationships/hyperlink" Target="https://community.secop.gov.co/Public/Tendering/ContractNoticePhases/View?PPI=CO1.PPI.38003426&amp;isFromPublicArea=True&amp;isModal=False" TargetMode="External"/><Relationship Id="rId314" Type="http://schemas.openxmlformats.org/officeDocument/2006/relationships/hyperlink" Target="https://community.secop.gov.co/Public/Tendering/ContractNoticePhases/View?PPI=CO1.PPI.38965356&amp;isFromPublicArea=True&amp;isModal=False" TargetMode="External"/><Relationship Id="rId356" Type="http://schemas.openxmlformats.org/officeDocument/2006/relationships/hyperlink" Target="https://community.secop.gov.co/Public/Tendering/ContractNoticePhases/View?PPI=CO1.PPI.39365911&amp;isFromPublicArea=True&amp;isModal=False" TargetMode="External"/><Relationship Id="rId398" Type="http://schemas.openxmlformats.org/officeDocument/2006/relationships/hyperlink" Target="https://community.secop.gov.co/Public/Tendering/ContractNoticePhases/View?PPI=CO1.PPI.39430950&amp;isFromPublicArea=True&amp;isModal=False" TargetMode="External"/><Relationship Id="rId521" Type="http://schemas.openxmlformats.org/officeDocument/2006/relationships/hyperlink" Target="https://community.secop.gov.co/Public/Tendering/ContractNoticePhases/View?PPI=CO1.PPI.40725049&amp;isFromPublicArea=True&amp;isModal=False" TargetMode="External"/><Relationship Id="rId563" Type="http://schemas.openxmlformats.org/officeDocument/2006/relationships/hyperlink" Target="https://community.secop.gov.co/Public/Tendering/ContractNoticePhases/View?PPI=CO1.PPI.41025502&amp;isFromPublicArea=True&amp;isModal=False" TargetMode="External"/><Relationship Id="rId619" Type="http://schemas.openxmlformats.org/officeDocument/2006/relationships/hyperlink" Target="https://community.secop.gov.co/Public/Tendering/ContractNoticePhases/View?PPI=CO1.PPI.41618167&amp;isFromPublicArea=True&amp;isModal=False" TargetMode="External"/><Relationship Id="rId95" Type="http://schemas.openxmlformats.org/officeDocument/2006/relationships/hyperlink" Target="https://community.secop.gov.co/Public/Tendering/ContractNoticePhases/View?PPI=CO1.PPI.37461109&amp;isFromPublicArea=True&amp;isModal=False" TargetMode="External"/><Relationship Id="rId160" Type="http://schemas.openxmlformats.org/officeDocument/2006/relationships/hyperlink" Target="https://community.secop.gov.co/Public/Tendering/ContractNoticePhases/View?PPI=CO1.PPI.38037228&amp;isFromPublicArea=True&amp;isModal=False" TargetMode="External"/><Relationship Id="rId216" Type="http://schemas.openxmlformats.org/officeDocument/2006/relationships/hyperlink" Target="https://community.secop.gov.co/Public/Tendering/ContractNoticePhases/View?PPI=CO1.PPI.38381990&amp;isFromPublicArea=True&amp;isModal=False" TargetMode="External"/><Relationship Id="rId423" Type="http://schemas.openxmlformats.org/officeDocument/2006/relationships/hyperlink" Target="https://community.secop.gov.co/Public/Tendering/ContractNoticePhases/View?PPI=CO1.PPI.39824632&amp;isFromPublicArea=True&amp;isModal=False" TargetMode="External"/><Relationship Id="rId258" Type="http://schemas.openxmlformats.org/officeDocument/2006/relationships/hyperlink" Target="https://community.secop.gov.co/Public/Tendering/ContractNoticePhases/View?PPI=CO1.PPI.38538522&amp;isFromPublicArea=True&amp;isModal=False" TargetMode="External"/><Relationship Id="rId465" Type="http://schemas.openxmlformats.org/officeDocument/2006/relationships/hyperlink" Target="https://community.secop.gov.co/Public/Tendering/ContractNoticePhases/View?PPI=CO1.PPI.40209397&amp;isFromPublicArea=True&amp;isModal=False" TargetMode="External"/><Relationship Id="rId630" Type="http://schemas.openxmlformats.org/officeDocument/2006/relationships/hyperlink" Target="https://community.secop.gov.co/Public/Tendering/ContractNoticePhases/View?PPI=CO1.PPI.41806237&amp;isFromPublicArea=True&amp;isModal=False" TargetMode="External"/><Relationship Id="rId22" Type="http://schemas.openxmlformats.org/officeDocument/2006/relationships/hyperlink" Target="https://community.secop.gov.co/Public/Tendering/ContractNoticePhases/View?PPI=CO1.PPI.36864368&amp;isFromPublicArea=True&amp;isModal=False" TargetMode="External"/><Relationship Id="rId64" Type="http://schemas.openxmlformats.org/officeDocument/2006/relationships/hyperlink" Target="https://community.secop.gov.co/Public/Tendering/ContractNoticePhases/View?PPI=CO1.PPI.37189775&amp;isFromPublicArea=True&amp;isModal=False" TargetMode="External"/><Relationship Id="rId118" Type="http://schemas.openxmlformats.org/officeDocument/2006/relationships/hyperlink" Target="https://community.secop.gov.co/Public/Tendering/ContractNoticePhases/View?PPI=CO1.PPI.37778684&amp;isFromPublicArea=True&amp;isModal=False" TargetMode="External"/><Relationship Id="rId325" Type="http://schemas.openxmlformats.org/officeDocument/2006/relationships/hyperlink" Target="https://community.secop.gov.co/Public/Tendering/ContractNoticePhases/View?PPI=CO1.PPI.39030750&amp;isFromPublicArea=True&amp;isModal=False" TargetMode="External"/><Relationship Id="rId367" Type="http://schemas.openxmlformats.org/officeDocument/2006/relationships/hyperlink" Target="https://community.secop.gov.co/Public/Tendering/ContractNoticePhases/View?PPI=CO1.PPI.39410798&amp;isFromPublicArea=True&amp;isModal=False" TargetMode="External"/><Relationship Id="rId532" Type="http://schemas.openxmlformats.org/officeDocument/2006/relationships/hyperlink" Target="https://community.secop.gov.co/Public/Tendering/ContractNoticePhases/View?PPI=CO1.PPI.40825297&amp;isFromPublicArea=True&amp;isModal=False" TargetMode="External"/><Relationship Id="rId574" Type="http://schemas.openxmlformats.org/officeDocument/2006/relationships/hyperlink" Target="https://community.secop.gov.co/Public/Tendering/ContractNoticePhases/View?PPI=CO1.PPI.41165197&amp;isFromPublicArea=True&amp;isModal=False" TargetMode="External"/><Relationship Id="rId171" Type="http://schemas.openxmlformats.org/officeDocument/2006/relationships/hyperlink" Target="https://community.secop.gov.co/Public/Tendering/ContractNoticePhases/View?PPI=CO1.PPI.38216281&amp;isFromPublicArea=True&amp;isModal=False" TargetMode="External"/><Relationship Id="rId227" Type="http://schemas.openxmlformats.org/officeDocument/2006/relationships/hyperlink" Target="https://community.secop.gov.co/Public/Tendering/ContractNoticePhases/View?PPI=CO1.PPI.38468818&amp;isFromPublicArea=True&amp;isModal=False" TargetMode="External"/><Relationship Id="rId269" Type="http://schemas.openxmlformats.org/officeDocument/2006/relationships/hyperlink" Target="https://community.secop.gov.co/Public/Tendering/ContractNoticePhases/View?PPI=CO1.PPI.38650229&amp;isFromPublicArea=True&amp;isModal=False" TargetMode="External"/><Relationship Id="rId434" Type="http://schemas.openxmlformats.org/officeDocument/2006/relationships/hyperlink" Target="https://community.secop.gov.co/Public/Tendering/ContractNoticePhases/View?PPI=CO1.PPI.39892142&amp;isFromPublicArea=True&amp;isModal=False" TargetMode="External"/><Relationship Id="rId476" Type="http://schemas.openxmlformats.org/officeDocument/2006/relationships/hyperlink" Target="https://community.secop.gov.co/Public/Tendering/ContractNoticePhases/View?PPI=CO1.PPI.40265756&amp;isFromPublicArea=True&amp;isModal=False" TargetMode="External"/><Relationship Id="rId33" Type="http://schemas.openxmlformats.org/officeDocument/2006/relationships/hyperlink" Target="https://community.secop.gov.co/Public/Tendering/ContractNoticePhases/View?PPI=CO1.PPI.36686801&amp;isFromPublicArea=True&amp;isModal=False" TargetMode="External"/><Relationship Id="rId129" Type="http://schemas.openxmlformats.org/officeDocument/2006/relationships/hyperlink" Target="https://community.secop.gov.co/Public/Tendering/ContractNoticePhases/View?PPI=CO1.PPI.37854573&amp;isFromPublicArea=True&amp;isModal=False" TargetMode="External"/><Relationship Id="rId280" Type="http://schemas.openxmlformats.org/officeDocument/2006/relationships/hyperlink" Target="https://community.secop.gov.co/Public/Tendering/ContractNoticePhases/View?PPI=CO1.PPI.38727895&amp;isFromPublicArea=True&amp;isModal=False" TargetMode="External"/><Relationship Id="rId336" Type="http://schemas.openxmlformats.org/officeDocument/2006/relationships/hyperlink" Target="https://community.secop.gov.co/Public/Tendering/ContractNoticePhases/View?PPI=CO1.PPI.38781629&amp;isFromPublicArea=True&amp;isModal=False" TargetMode="External"/><Relationship Id="rId501" Type="http://schemas.openxmlformats.org/officeDocument/2006/relationships/hyperlink" Target="https://community.secop.gov.co/Public/Tendering/ContractNoticePhases/View?PPI=CO1.PPI.40548275&amp;isFromPublicArea=True&amp;isModal=False" TargetMode="External"/><Relationship Id="rId543" Type="http://schemas.openxmlformats.org/officeDocument/2006/relationships/hyperlink" Target="https://community.secop.gov.co/Public/Tendering/ContractNoticePhases/View?PPI=CO1.PPI.40960971&amp;isFromPublicArea=True&amp;isModal=False" TargetMode="External"/><Relationship Id="rId75" Type="http://schemas.openxmlformats.org/officeDocument/2006/relationships/hyperlink" Target="https://community.secop.gov.co/Public/Tendering/ContractNoticePhases/View?PPI=CO1.PPI.37240110&amp;isFromPublicArea=True&amp;isModal=False" TargetMode="External"/><Relationship Id="rId140" Type="http://schemas.openxmlformats.org/officeDocument/2006/relationships/hyperlink" Target="https://community.secop.gov.co/Public/Tendering/ContractNoticePhases/View?PPI=CO1.PPI.37978151&amp;isFromPublicArea=True&amp;isModal=False" TargetMode="External"/><Relationship Id="rId182" Type="http://schemas.openxmlformats.org/officeDocument/2006/relationships/hyperlink" Target="https://community.secop.gov.co/Public/Tendering/ContractNoticePhases/View?PPI=CO1.PPI.38144175&amp;isFromPublicArea=True&amp;isModal=False" TargetMode="External"/><Relationship Id="rId378" Type="http://schemas.openxmlformats.org/officeDocument/2006/relationships/hyperlink" Target="https://community.secop.gov.co/Public/Tendering/ContractNoticePhases/View?PPI=CO1.PPI.39466567&amp;isFromPublicArea=True&amp;isModal=False" TargetMode="External"/><Relationship Id="rId403" Type="http://schemas.openxmlformats.org/officeDocument/2006/relationships/hyperlink" Target="https://community.secop.gov.co/Public/Tendering/ContractNoticePhases/View?PPI=CO1.PPI.38151937&amp;isFromPublicArea=True&amp;isModal=False" TargetMode="External"/><Relationship Id="rId585" Type="http://schemas.openxmlformats.org/officeDocument/2006/relationships/hyperlink" Target="https://community.secop.gov.co/Public/Tendering/ContractNoticePhases/View?PPI=CO1.PPI.41243804&amp;isFromPublicArea=True&amp;isModal=False" TargetMode="External"/><Relationship Id="rId6" Type="http://schemas.openxmlformats.org/officeDocument/2006/relationships/hyperlink" Target="https://community.secop.gov.co/Public/Tendering/ContractNoticePhases/View?PPI=CO1.PPI.36632878&amp;isFromPublicArea=True&amp;isModal=False" TargetMode="External"/><Relationship Id="rId238" Type="http://schemas.openxmlformats.org/officeDocument/2006/relationships/hyperlink" Target="https://community.secop.gov.co/Public/Tendering/ContractNoticePhases/View?PPI=CO1.PPI.38591776&amp;isFromPublicArea=True&amp;isModal=False" TargetMode="External"/><Relationship Id="rId445" Type="http://schemas.openxmlformats.org/officeDocument/2006/relationships/hyperlink" Target="https://community.secop.gov.co/Public/Tendering/ContractNoticePhases/View?PPI=CO1.PPI.40007941&amp;isFromPublicArea=True&amp;isModal=False" TargetMode="External"/><Relationship Id="rId487" Type="http://schemas.openxmlformats.org/officeDocument/2006/relationships/hyperlink" Target="https://community.secop.gov.co/Public/Tendering/ContractNoticePhases/View?PPI=CO1.PPI.39136286&amp;isFromPublicArea=True&amp;isModal=False" TargetMode="External"/><Relationship Id="rId610" Type="http://schemas.openxmlformats.org/officeDocument/2006/relationships/hyperlink" Target="https://community.secop.gov.co/Public/Tendering/ContractNoticePhases/View?PPI=CO1.PPI.41445657&amp;isFromPublicArea=True&amp;isModal=False" TargetMode="External"/><Relationship Id="rId291" Type="http://schemas.openxmlformats.org/officeDocument/2006/relationships/hyperlink" Target="https://community.secop.gov.co/Public/Tendering/ContractNoticePhases/View?PPI=CO1.PPI.38383258&amp;isFromPublicArea=True&amp;isModal=False" TargetMode="External"/><Relationship Id="rId305" Type="http://schemas.openxmlformats.org/officeDocument/2006/relationships/hyperlink" Target="https://community.secop.gov.co/Public/Tendering/ContractNoticePhases/View?PPI=CO1.PPI.38906355&amp;isFromPublicArea=True&amp;isModal=False" TargetMode="External"/><Relationship Id="rId347" Type="http://schemas.openxmlformats.org/officeDocument/2006/relationships/hyperlink" Target="https://community.secop.gov.co/Public/Tendering/ContractNoticePhases/View?PPI=CO1.PPI.39266293&amp;isFromPublicArea=True&amp;isModal=False" TargetMode="External"/><Relationship Id="rId512" Type="http://schemas.openxmlformats.org/officeDocument/2006/relationships/hyperlink" Target="https://community.secop.gov.co/Public/Tendering/ContractNoticePhases/View?PPI=CO1.PPI.40660637&amp;isFromPublicArea=True&amp;isModal=False" TargetMode="External"/><Relationship Id="rId44" Type="http://schemas.openxmlformats.org/officeDocument/2006/relationships/hyperlink" Target="https://community.secop.gov.co/Public/Tendering/ContractNoticePhases/View?PPI=CO1.PPI.37070043&amp;isFromPublicArea=True&amp;isModal=False" TargetMode="External"/><Relationship Id="rId86" Type="http://schemas.openxmlformats.org/officeDocument/2006/relationships/hyperlink" Target="https://community.secop.gov.co/Public/Tendering/ContractNoticePhases/View?PPI=CO1.PPI.37407193&amp;isFromPublicArea=True&amp;isModal=False" TargetMode="External"/><Relationship Id="rId151" Type="http://schemas.openxmlformats.org/officeDocument/2006/relationships/hyperlink" Target="https://community.secop.gov.co/Public/Tendering/ContractNoticePhases/View?PPI=CO1.PPI.38001194&amp;isFromPublicArea=True&amp;isModal=False" TargetMode="External"/><Relationship Id="rId389" Type="http://schemas.openxmlformats.org/officeDocument/2006/relationships/hyperlink" Target="https://community.secop.gov.co/Public/Tendering/ContractNoticePhases/View?PPI=CO1.PPI.38551873&amp;isFromPublicArea=True&amp;isModal=False" TargetMode="External"/><Relationship Id="rId554" Type="http://schemas.openxmlformats.org/officeDocument/2006/relationships/hyperlink" Target="https://community.secop.gov.co/Public/Tendering/ContractNoticePhases/View?PPI=CO1.PPI.40950220&amp;isFromPublicArea=True&amp;isModal=False" TargetMode="External"/><Relationship Id="rId596" Type="http://schemas.openxmlformats.org/officeDocument/2006/relationships/hyperlink" Target="https://community.secop.gov.co/Public/Tendering/ContractNoticePhases/View?PPI=CO1.PPI.41381832&amp;isFromPublicArea=True&amp;isModal=False" TargetMode="External"/><Relationship Id="rId193" Type="http://schemas.openxmlformats.org/officeDocument/2006/relationships/hyperlink" Target="https://community.secop.gov.co/Public/Tendering/ContractNoticePhases/View?PPI=CO1.PPI.38050692&amp;isFromPublicArea=True&amp;isModal=False" TargetMode="External"/><Relationship Id="rId207" Type="http://schemas.openxmlformats.org/officeDocument/2006/relationships/hyperlink" Target="https://community.secop.gov.co/Public/Tendering/ContractNoticePhases/View?PPI=CO1.PPI.38352055&amp;isFromPublicArea=True&amp;isModal=False" TargetMode="External"/><Relationship Id="rId249" Type="http://schemas.openxmlformats.org/officeDocument/2006/relationships/hyperlink" Target="https://community.secop.gov.co/Public/Tendering/ContractNoticePhases/View?PPI=CO1.PPI.38213080&amp;isFromPublicArea=True&amp;isModal=False" TargetMode="External"/><Relationship Id="rId414" Type="http://schemas.openxmlformats.org/officeDocument/2006/relationships/hyperlink" Target="https://community.secop.gov.co/Public/Tendering/ContractNoticePhases/View?PPI=CO1.PPI.39838054&amp;isFromPublicArea=True&amp;isModal=False" TargetMode="External"/><Relationship Id="rId456" Type="http://schemas.openxmlformats.org/officeDocument/2006/relationships/hyperlink" Target="https://community.secop.gov.co/Public/Tendering/ContractNoticePhases/View?PPI=CO1.PPI.40161055&amp;isFromPublicArea=True&amp;isModal=False" TargetMode="External"/><Relationship Id="rId498" Type="http://schemas.openxmlformats.org/officeDocument/2006/relationships/hyperlink" Target="https://community.secop.gov.co/Public/Tendering/ContractNoticePhases/View?PPI=CO1.PPI.40534482&amp;isFromPublicArea=True&amp;isModal=False" TargetMode="External"/><Relationship Id="rId621" Type="http://schemas.openxmlformats.org/officeDocument/2006/relationships/hyperlink" Target="https://community.secop.gov.co/Public/Tendering/ContractNoticePhases/View?PPI=CO1.PPI.41633677&amp;isFromPublicArea=True&amp;isModal=False" TargetMode="External"/><Relationship Id="rId13" Type="http://schemas.openxmlformats.org/officeDocument/2006/relationships/hyperlink" Target="https://community.secop.gov.co/Public/Tendering/ContractNoticePhases/View?PPI=CO1.PPI.36677533&amp;isFromPublicArea=True&amp;isModal=False" TargetMode="External"/><Relationship Id="rId109" Type="http://schemas.openxmlformats.org/officeDocument/2006/relationships/hyperlink" Target="https://community.secop.gov.co/Public/Tendering/ContractNoticePhases/View?PPI=CO1.PPI.37636094&amp;isFromPublicArea=True&amp;isModal=False" TargetMode="External"/><Relationship Id="rId260" Type="http://schemas.openxmlformats.org/officeDocument/2006/relationships/hyperlink" Target="https://community.secop.gov.co/Public/Tendering/ContractNoticePhases/View?PPI=CO1.PPI.38540386&amp;isFromPublicArea=True&amp;isModal=False" TargetMode="External"/><Relationship Id="rId316" Type="http://schemas.openxmlformats.org/officeDocument/2006/relationships/hyperlink" Target="https://community.secop.gov.co/Public/Tendering/ContractNoticePhases/View?PPI=CO1.PPI.38909336&amp;isFromPublicArea=True&amp;isModal=False" TargetMode="External"/><Relationship Id="rId523" Type="http://schemas.openxmlformats.org/officeDocument/2006/relationships/hyperlink" Target="https://community.secop.gov.co/Public/Tendering/ContractNoticePhases/View?PPI=CO1.PPI.39592426&amp;isFromPublicArea=True&amp;isModal=False" TargetMode="External"/><Relationship Id="rId55" Type="http://schemas.openxmlformats.org/officeDocument/2006/relationships/hyperlink" Target="https://community.secop.gov.co/Public/Tendering/ContractNoticePhases/View?PPI=CO1.PPI.37117249&amp;isFromPublicArea=True&amp;isModal=False" TargetMode="External"/><Relationship Id="rId97" Type="http://schemas.openxmlformats.org/officeDocument/2006/relationships/hyperlink" Target="https://community.secop.gov.co/Public/Tendering/ContractNoticePhases/View?PPI=CO1.PPI.37483625&amp;isFromPublicArea=True&amp;isModal=False" TargetMode="External"/><Relationship Id="rId120" Type="http://schemas.openxmlformats.org/officeDocument/2006/relationships/hyperlink" Target="https://community.secop.gov.co/Public/Tendering/ContractNoticePhases/View?PPI=CO1.PPI.37804265&amp;isFromPublicArea=True&amp;isModal=False" TargetMode="External"/><Relationship Id="rId358" Type="http://schemas.openxmlformats.org/officeDocument/2006/relationships/hyperlink" Target="https://community.secop.gov.co/Public/Tendering/ContractNoticePhases/View?PPI=CO1.PPI.39360372&amp;isFromPublicArea=True&amp;isModal=False" TargetMode="External"/><Relationship Id="rId565" Type="http://schemas.openxmlformats.org/officeDocument/2006/relationships/hyperlink" Target="https://community.secop.gov.co/Public/Tendering/ContractNoticePhases/View?PPI=CO1.PPI.41031596&amp;isFromPublicArea=True&amp;isModal=False" TargetMode="External"/><Relationship Id="rId162" Type="http://schemas.openxmlformats.org/officeDocument/2006/relationships/hyperlink" Target="https://community.secop.gov.co/Public/Tendering/ContractNoticePhases/View?PPI=CO1.PPI.38031808&amp;isFromPublicArea=True&amp;isModal=False" TargetMode="External"/><Relationship Id="rId218" Type="http://schemas.openxmlformats.org/officeDocument/2006/relationships/hyperlink" Target="https://community.secop.gov.co/Public/Tendering/ContractNoticePhases/View?PPI=CO1.PPI.38381630&amp;isFromPublicArea=True&amp;isModal=False" TargetMode="External"/><Relationship Id="rId425" Type="http://schemas.openxmlformats.org/officeDocument/2006/relationships/hyperlink" Target="https://operaciones.colombiacompra.gov.co/tienda-virtual-del-estado-colombiano/ordenes-compra/146577" TargetMode="External"/><Relationship Id="rId467" Type="http://schemas.openxmlformats.org/officeDocument/2006/relationships/hyperlink" Target="https://community.secop.gov.co/Public/Tendering/ContractNoticePhases/View?PPI=CO1.PPI.40208650&amp;isFromPublicArea=True&amp;isModal=False" TargetMode="External"/><Relationship Id="rId632" Type="http://schemas.openxmlformats.org/officeDocument/2006/relationships/comments" Target="../comments4.xml"/><Relationship Id="rId271" Type="http://schemas.openxmlformats.org/officeDocument/2006/relationships/hyperlink" Target="https://community.secop.gov.co/Public/Tendering/ContractNoticePhases/View?PPI=CO1.PPI.38678940&amp;isFromPublicArea=True&amp;isModal=False" TargetMode="External"/><Relationship Id="rId24" Type="http://schemas.openxmlformats.org/officeDocument/2006/relationships/hyperlink" Target="https://community.secop.gov.co/Public/Tendering/ContractNoticePhases/View?PPI=CO1.PPI.36921604&amp;isFromPublicArea=True&amp;isModal=False" TargetMode="External"/><Relationship Id="rId66" Type="http://schemas.openxmlformats.org/officeDocument/2006/relationships/hyperlink" Target="https://community.secop.gov.co/Public/Tendering/ContractNoticePhases/View?PPI=CO1.PPI.37202755&amp;isFromPublicArea=True&amp;isModal=False" TargetMode="External"/><Relationship Id="rId131" Type="http://schemas.openxmlformats.org/officeDocument/2006/relationships/hyperlink" Target="https://community.secop.gov.co/Public/Tendering/ContractNoticePhases/View?PPI=CO1.PPI.37900647&amp;isFromPublicArea=True&amp;isModal=False" TargetMode="External"/><Relationship Id="rId327" Type="http://schemas.openxmlformats.org/officeDocument/2006/relationships/hyperlink" Target="https://community.secop.gov.co/Public/Tendering/ContractNoticePhases/View?PPI=CO1.PPI.39045343&amp;isFromPublicArea=True&amp;isModal=False" TargetMode="External"/><Relationship Id="rId369" Type="http://schemas.openxmlformats.org/officeDocument/2006/relationships/hyperlink" Target="https://community.secop.gov.co/Public/Tendering/ContractNoticePhases/View?PPI=CO1.PPI.39412057&amp;isFromPublicArea=True&amp;isModal=False" TargetMode="External"/><Relationship Id="rId534" Type="http://schemas.openxmlformats.org/officeDocument/2006/relationships/hyperlink" Target="https://community.secop.gov.co/Public/Tendering/ContractNoticePhases/View?PPI=CO1.PPI.40853244&amp;isFromPublicArea=True&amp;isModal=False" TargetMode="External"/><Relationship Id="rId576" Type="http://schemas.openxmlformats.org/officeDocument/2006/relationships/hyperlink" Target="https://community.secop.gov.co/Public/Tendering/ContractNoticePhases/View?PPI=CO1.PPI.41161539&amp;isFromPublicArea=True&amp;isModal=False" TargetMode="External"/><Relationship Id="rId173" Type="http://schemas.openxmlformats.org/officeDocument/2006/relationships/hyperlink" Target="https://community.secop.gov.co/Public/Tendering/ContractNoticePhases/View?PPI=CO1.PPI.38211641&amp;isFromPublicArea=True&amp;isModal=False" TargetMode="External"/><Relationship Id="rId229" Type="http://schemas.openxmlformats.org/officeDocument/2006/relationships/hyperlink" Target="https://community.secop.gov.co/Public/Tendering/ContractNoticePhases/View?PPI=CO1.PPI.38515387&amp;isFromPublicArea=True&amp;isModal=False" TargetMode="External"/><Relationship Id="rId380" Type="http://schemas.openxmlformats.org/officeDocument/2006/relationships/hyperlink" Target="https://community.secop.gov.co/Public/Tendering/ContractNoticePhases/View?PPI=CO1.PPI.39467012&amp;isFromPublicArea=True&amp;isModal=False" TargetMode="External"/><Relationship Id="rId436" Type="http://schemas.openxmlformats.org/officeDocument/2006/relationships/hyperlink" Target="https://community.secop.gov.co/Public/Tendering/ContractNoticePhases/View?PPI=CO1.PPI.39906095&amp;isFromPublicArea=True&amp;isModal=False" TargetMode="External"/><Relationship Id="rId601" Type="http://schemas.openxmlformats.org/officeDocument/2006/relationships/hyperlink" Target="https://community.secop.gov.co/Public/Tendering/ContractNoticePhases/View?PPI=CO1.PPI.41416767&amp;isFromPublicArea=True&amp;isModal=False" TargetMode="External"/><Relationship Id="rId240" Type="http://schemas.openxmlformats.org/officeDocument/2006/relationships/hyperlink" Target="https://community.secop.gov.co/Public/Tendering/ContractNoticePhases/View?PPI=CO1.PPI.38591197&amp;isFromPublicArea=True&amp;isModal=False" TargetMode="External"/><Relationship Id="rId478" Type="http://schemas.openxmlformats.org/officeDocument/2006/relationships/hyperlink" Target="https://community.secop.gov.co/Public/Tendering/ContractNoticePhases/View?PPI=CO1.PPI.40279396&amp;isFromPublicArea=True&amp;isModal=False" TargetMode="External"/><Relationship Id="rId35" Type="http://schemas.openxmlformats.org/officeDocument/2006/relationships/hyperlink" Target="https://community.secop.gov.co/Public/Tendering/ContractNoticePhases/View?PPI=CO1.PPI.36702054&amp;isFromPublicArea=True&amp;isModal=False" TargetMode="External"/><Relationship Id="rId77" Type="http://schemas.openxmlformats.org/officeDocument/2006/relationships/hyperlink" Target="https://community.secop.gov.co/Public/Tendering/ContractNoticePhases/View?PPI=CO1.PPI.37209695&amp;isFromPublicArea=True&amp;isModal=False" TargetMode="External"/><Relationship Id="rId100" Type="http://schemas.openxmlformats.org/officeDocument/2006/relationships/hyperlink" Target="https://community.secop.gov.co/Public/Tendering/ContractNoticePhases/View?PPI=CO1.PPI.37581110&amp;isFromPublicArea=True&amp;isModal=False" TargetMode="External"/><Relationship Id="rId282" Type="http://schemas.openxmlformats.org/officeDocument/2006/relationships/hyperlink" Target="https://community.secop.gov.co/Public/Tendering/ContractNoticePhases/View?PPI=CO1.PPI.38729455&amp;isFromPublicArea=True&amp;isModal=False" TargetMode="External"/><Relationship Id="rId338" Type="http://schemas.openxmlformats.org/officeDocument/2006/relationships/hyperlink" Target="https://community.secop.gov.co/Public/Tendering/ContractNoticePhases/View?PPI=CO1.PPI.39108970&amp;isFromPublicArea=True&amp;isModal=False" TargetMode="External"/><Relationship Id="rId503" Type="http://schemas.openxmlformats.org/officeDocument/2006/relationships/hyperlink" Target="https://community.secop.gov.co/Public/Tendering/ContractNoticePhases/View?PPI=CO1.PPI.40586616&amp;isFromPublicArea=True&amp;isModal=False" TargetMode="External"/><Relationship Id="rId545" Type="http://schemas.openxmlformats.org/officeDocument/2006/relationships/hyperlink" Target="https://community.secop.gov.co/Public/Tendering/ContractNoticePhases/View?PPI=CO1.PPI.40912759&amp;isFromPublicArea=True&amp;isModal=False" TargetMode="External"/><Relationship Id="rId587" Type="http://schemas.openxmlformats.org/officeDocument/2006/relationships/hyperlink" Target="https://community.secop.gov.co/Public/Tendering/ContractNoticePhases/View?PPI=CO1.PPI.41268711&amp;isFromPublicArea=True&amp;isModal=False" TargetMode="External"/><Relationship Id="rId8" Type="http://schemas.openxmlformats.org/officeDocument/2006/relationships/hyperlink" Target="https://community.secop.gov.co/Public/Tendering/ContractNoticePhases/View?PPI=CO1.PPI.36653043&amp;isFromPublicArea=True&amp;isModal=False" TargetMode="External"/><Relationship Id="rId142" Type="http://schemas.openxmlformats.org/officeDocument/2006/relationships/hyperlink" Target="https://community.secop.gov.co/Public/Tendering/ContractNoticePhases/View?PPI=CO1.PPI.37977757&amp;isFromPublicArea=True&amp;isModal=False" TargetMode="External"/><Relationship Id="rId184" Type="http://schemas.openxmlformats.org/officeDocument/2006/relationships/hyperlink" Target="https://community.secop.gov.co/Public/Tendering/ContractNoticePhases/View?PPI=CO1.PPI.38118664&amp;isFromPublicArea=True&amp;isModal=False" TargetMode="External"/><Relationship Id="rId391" Type="http://schemas.openxmlformats.org/officeDocument/2006/relationships/hyperlink" Target="https://operaciones.colombiacompra.gov.co/tienda-virtual-del-estado-colombiano/ordenes-compra/144477" TargetMode="External"/><Relationship Id="rId405" Type="http://schemas.openxmlformats.org/officeDocument/2006/relationships/hyperlink" Target="https://community.secop.gov.co/Public/Tendering/ContractNoticePhases/View?PPI=CO1.PPI.39659443&amp;isFromPublicArea=True&amp;isModal=False" TargetMode="External"/><Relationship Id="rId447" Type="http://schemas.openxmlformats.org/officeDocument/2006/relationships/hyperlink" Target="https://community.secop.gov.co/Public/Tendering/ContractNoticePhases/View?PPI=CO1.PPI.38641845&amp;isFromPublicArea=True&amp;isModal=False" TargetMode="External"/><Relationship Id="rId612" Type="http://schemas.openxmlformats.org/officeDocument/2006/relationships/hyperlink" Target="https://community.secop.gov.co/Public/Tendering/ContractNoticePhases/View?PPI=CO1.PPI.40271036&amp;isFromPublicArea=True&amp;isModal=False" TargetMode="External"/><Relationship Id="rId251" Type="http://schemas.openxmlformats.org/officeDocument/2006/relationships/hyperlink" Target="https://community.secop.gov.co/Public/Tendering/ContractNoticePhases/View?PPI=CO1.PPI.38148600&amp;isFromPublicArea=True&amp;isModal=False" TargetMode="External"/><Relationship Id="rId489" Type="http://schemas.openxmlformats.org/officeDocument/2006/relationships/hyperlink" Target="https://community.secop.gov.co/Public/Tendering/ContractNoticePhases/View?PPI=CO1.PPI.40419793&amp;isFromPublicArea=True&amp;isModal=False" TargetMode="External"/><Relationship Id="rId46" Type="http://schemas.openxmlformats.org/officeDocument/2006/relationships/hyperlink" Target="https://community.secop.gov.co/Public/Tendering/ContractNoticePhases/View?PPI=CO1.PPI.36985704&amp;isFromPublicArea=True&amp;isModal=False" TargetMode="External"/><Relationship Id="rId293" Type="http://schemas.openxmlformats.org/officeDocument/2006/relationships/hyperlink" Target="https://community.secop.gov.co/Public/Tendering/ContractNoticePhases/View?PPI=CO1.PPI.38887727&amp;isFromPublicArea=True&amp;isModal=False" TargetMode="External"/><Relationship Id="rId307" Type="http://schemas.openxmlformats.org/officeDocument/2006/relationships/hyperlink" Target="https://community.secop.gov.co/Public/Tendering/ContractNoticePhases/View?PPI=CO1.PPI.38907993&amp;isFromPublicArea=True&amp;isModal=False" TargetMode="External"/><Relationship Id="rId349" Type="http://schemas.openxmlformats.org/officeDocument/2006/relationships/hyperlink" Target="https://community.secop.gov.co/Public/Tendering/ContractNoticePhases/View?PPI=CO1.PPI.39279684&amp;isFromPublicArea=True&amp;isModal=False" TargetMode="External"/><Relationship Id="rId514" Type="http://schemas.openxmlformats.org/officeDocument/2006/relationships/hyperlink" Target="https://community.secop.gov.co/Public/Tendering/ContractNoticePhases/View?PPI=CO1.PPI.40667728&amp;isFromPublicArea=True&amp;isModal=False" TargetMode="External"/><Relationship Id="rId556" Type="http://schemas.openxmlformats.org/officeDocument/2006/relationships/hyperlink" Target="https://community.secop.gov.co/Public/Tendering/ContractNoticePhases/View?PPI=CO1.PPI.40969732&amp;isFromPublicArea=True&amp;isModal=False" TargetMode="External"/><Relationship Id="rId88" Type="http://schemas.openxmlformats.org/officeDocument/2006/relationships/hyperlink" Target="https://community.secop.gov.co/Public/Tendering/ContractNoticePhases/View?PPI=CO1.PPI.37428497&amp;isFromPublicArea=True&amp;isModal=False" TargetMode="External"/><Relationship Id="rId111" Type="http://schemas.openxmlformats.org/officeDocument/2006/relationships/hyperlink" Target="https://community.secop.gov.co/Public/Tendering/ContractNoticePhases/View?PPI=CO1.PPI.37671026&amp;isFromPublicArea=True&amp;isModal=False" TargetMode="External"/><Relationship Id="rId153" Type="http://schemas.openxmlformats.org/officeDocument/2006/relationships/hyperlink" Target="https://community.secop.gov.co/Public/Tendering/ContractNoticePhases/View?PPI=CO1.PPI.38000986&amp;isFromPublicArea=True&amp;isModal=False" TargetMode="External"/><Relationship Id="rId195" Type="http://schemas.openxmlformats.org/officeDocument/2006/relationships/hyperlink" Target="https://community.secop.gov.co/Public/Tendering/ContractNoticePhases/View?PPI=CO1.PPI.38290977&amp;isFromPublicArea=True&amp;isModal=False" TargetMode="External"/><Relationship Id="rId209" Type="http://schemas.openxmlformats.org/officeDocument/2006/relationships/hyperlink" Target="https://community.secop.gov.co/Public/Tendering/ContractNoticePhases/View?PPI=CO1.PPI.38358414&amp;isFromPublicArea=True&amp;isModal=False" TargetMode="External"/><Relationship Id="rId360" Type="http://schemas.openxmlformats.org/officeDocument/2006/relationships/hyperlink" Target="https://community.secop.gov.co/Public/Tendering/ContractNoticePhases/View?PPI=CO1.PPI.39367049&amp;isFromPublicArea=True&amp;isModal=False" TargetMode="External"/><Relationship Id="rId416" Type="http://schemas.openxmlformats.org/officeDocument/2006/relationships/hyperlink" Target="https://community.secop.gov.co/Public/Tendering/ContractNoticePhases/View?PPI=CO1.PPI.39824673&amp;isFromPublicArea=True&amp;isModal=False" TargetMode="External"/><Relationship Id="rId598" Type="http://schemas.openxmlformats.org/officeDocument/2006/relationships/hyperlink" Target="https://community.secop.gov.co/Public/Tendering/ContractNoticePhases/View?PPI=CO1.PPI.41396474&amp;isFromPublicArea=True&amp;isModal=False" TargetMode="External"/><Relationship Id="rId220" Type="http://schemas.openxmlformats.org/officeDocument/2006/relationships/hyperlink" Target="https://community.secop.gov.co/Public/Tendering/ContractNoticePhases/View?PPI=CO1.PPI.38382660&amp;isFromPublicArea=True&amp;isModal=False" TargetMode="External"/><Relationship Id="rId458" Type="http://schemas.openxmlformats.org/officeDocument/2006/relationships/hyperlink" Target="https://community.secop.gov.co/Public/Tendering/ContractNoticePhases/View?PPI=CO1.PPI.40178210&amp;isFromPublicArea=True&amp;isModal=False" TargetMode="External"/><Relationship Id="rId623" Type="http://schemas.openxmlformats.org/officeDocument/2006/relationships/hyperlink" Target="https://community.secop.gov.co/Public/Tendering/ContractNoticePhases/View?PPI=CO1.PPI.41707580&amp;isFromPublicArea=True&amp;isModal=False" TargetMode="External"/><Relationship Id="rId15" Type="http://schemas.openxmlformats.org/officeDocument/2006/relationships/hyperlink" Target="https://community.secop.gov.co/Public/Tendering/ContractNoticePhases/View?PPI=CO1.PPI.36700859&amp;isFromPublicArea=True&amp;isModal=False" TargetMode="External"/><Relationship Id="rId57" Type="http://schemas.openxmlformats.org/officeDocument/2006/relationships/hyperlink" Target="https://community.secop.gov.co/Public/Tendering/ContractNoticePhases/View?PPI=CO1.PPI.37116890&amp;isFromPublicArea=True&amp;isModal=False" TargetMode="External"/><Relationship Id="rId262" Type="http://schemas.openxmlformats.org/officeDocument/2006/relationships/hyperlink" Target="https://community.secop.gov.co/Public/Tendering/ContractNoticePhases/View?PPI=CO1.PPI.38546072&amp;isFromPublicArea=True&amp;isModal=False" TargetMode="External"/><Relationship Id="rId318" Type="http://schemas.openxmlformats.org/officeDocument/2006/relationships/hyperlink" Target="https://community.secop.gov.co/Public/Tendering/ContractNoticePhases/View?PPI=CO1.PPI.38724870&amp;isFromPublicArea=True&amp;isModal=False" TargetMode="External"/><Relationship Id="rId525" Type="http://schemas.openxmlformats.org/officeDocument/2006/relationships/hyperlink" Target="https://community.secop.gov.co/Public/Tendering/ContractNoticePhases/View?PPI=CO1.PPI.40758184&amp;isFromPublicArea=True&amp;isModal=False" TargetMode="External"/><Relationship Id="rId567" Type="http://schemas.openxmlformats.org/officeDocument/2006/relationships/hyperlink" Target="https://community.secop.gov.co/Public/Tendering/ContractNoticePhases/View?PPI=CO1.PPI.41095321&amp;isFromPublicArea=True&amp;isModal=False" TargetMode="External"/><Relationship Id="rId99" Type="http://schemas.openxmlformats.org/officeDocument/2006/relationships/hyperlink" Target="https://community.secop.gov.co/Public/Tendering/ContractNoticePhases/View?PPI=CO1.PPI.37566920&amp;isFromPublicArea=True&amp;isModal=False" TargetMode="External"/><Relationship Id="rId122" Type="http://schemas.openxmlformats.org/officeDocument/2006/relationships/hyperlink" Target="https://community.secop.gov.co/Public/Tendering/ContractNoticePhases/View?PPI=CO1.PPI.37829556&amp;isFromPublicArea=True&amp;isModal=False" TargetMode="External"/><Relationship Id="rId164" Type="http://schemas.openxmlformats.org/officeDocument/2006/relationships/hyperlink" Target="https://community.secop.gov.co/Public/Tendering/ContractNoticePhases/View?PPI=CO1.PPI.38032544&amp;isFromPublicArea=True&amp;isModal=False" TargetMode="External"/><Relationship Id="rId371" Type="http://schemas.openxmlformats.org/officeDocument/2006/relationships/hyperlink" Target="https://community.secop.gov.co/Public/Tendering/ContractNoticePhases/View?PPI=CO1.PPI.39412689&amp;isFromPublicArea=True&amp;isModal=False" TargetMode="External"/><Relationship Id="rId427" Type="http://schemas.openxmlformats.org/officeDocument/2006/relationships/hyperlink" Target="https://community.secop.gov.co/Public/Tendering/ContractNoticePhases/View?PPI=CO1.PPI.39203630&amp;isFromPublicArea=True&amp;isModal=False" TargetMode="External"/><Relationship Id="rId469" Type="http://schemas.openxmlformats.org/officeDocument/2006/relationships/hyperlink" Target="https://operaciones.colombiacompra.gov.co/tienda-virtual-del-estado-colombiano/ordenes-compra/146088" TargetMode="External"/><Relationship Id="rId26" Type="http://schemas.openxmlformats.org/officeDocument/2006/relationships/hyperlink" Target="https://community.secop.gov.co/Public/Tendering/ContractNoticePhases/View?PPI=CO1.PPI.36669461&amp;isFromPublicArea=True&amp;isModal=False" TargetMode="External"/><Relationship Id="rId231" Type="http://schemas.openxmlformats.org/officeDocument/2006/relationships/hyperlink" Target="https://community.secop.gov.co/Public/Tendering/ContractNoticePhases/View?PPI=CO1.PPI.38555727&amp;isFromPublicArea=True&amp;isModal=False" TargetMode="External"/><Relationship Id="rId273" Type="http://schemas.openxmlformats.org/officeDocument/2006/relationships/hyperlink" Target="https://community.secop.gov.co/Public/Tendering/ContractNoticePhases/View?PPI=CO1.PPI.38686109&amp;isFromPublicArea=True&amp;isModal=False" TargetMode="External"/><Relationship Id="rId329" Type="http://schemas.openxmlformats.org/officeDocument/2006/relationships/hyperlink" Target="https://community.secop.gov.co/Public/Tendering/ContractNoticePhases/View?PPI=CO1.PPI.39046623&amp;isFromPublicArea=True&amp;isModal=False" TargetMode="External"/><Relationship Id="rId480" Type="http://schemas.openxmlformats.org/officeDocument/2006/relationships/hyperlink" Target="https://community.secop.gov.co/Public/Tendering/ContractNoticePhases/View?PPI=CO1.PPI.40367433&amp;isFromPublicArea=True&amp;isModal=False" TargetMode="External"/><Relationship Id="rId536" Type="http://schemas.openxmlformats.org/officeDocument/2006/relationships/hyperlink" Target="https://community.secop.gov.co/Public/Tendering/ContractNoticePhases/View?PPI=CO1.PPI.39713189&amp;isFromPublicArea=True&amp;isModal=False" TargetMode="External"/><Relationship Id="rId68" Type="http://schemas.openxmlformats.org/officeDocument/2006/relationships/hyperlink" Target="https://community.secop.gov.co/Public/Tendering/ContractNoticePhases/View?PPI=CO1.PPI.37208164&amp;isFromPublicArea=True&amp;isModal=False" TargetMode="External"/><Relationship Id="rId133" Type="http://schemas.openxmlformats.org/officeDocument/2006/relationships/hyperlink" Target="https://community.secop.gov.co/Public/Tendering/ContractNoticePhases/View?PPI=CO1.PPI.37944681&amp;isFromPublicArea=True&amp;isModal=False" TargetMode="External"/><Relationship Id="rId175" Type="http://schemas.openxmlformats.org/officeDocument/2006/relationships/hyperlink" Target="https://community.secop.gov.co/Public/Tendering/ContractNoticePhases/View?PPI=CO1.PPI.38213495&amp;isFromPublicArea=True&amp;isModal=False" TargetMode="External"/><Relationship Id="rId340" Type="http://schemas.openxmlformats.org/officeDocument/2006/relationships/hyperlink" Target="https://community.secop.gov.co/Public/Tendering/ContractNoticePhases/View?PPI=CO1.PPI.39109798&amp;isFromPublicArea=True&amp;isModal=False" TargetMode="External"/><Relationship Id="rId578" Type="http://schemas.openxmlformats.org/officeDocument/2006/relationships/hyperlink" Target="https://community.secop.gov.co/Public/Tendering/ContractNoticePhases/View?PPI=CO1.PPI.41169069&amp;isFromPublicArea=True&amp;isModal=False" TargetMode="External"/><Relationship Id="rId200" Type="http://schemas.openxmlformats.org/officeDocument/2006/relationships/hyperlink" Target="https://community.secop.gov.co/Public/Tendering/ContractNoticePhases/View?PPI=CO1.PPI.38325734&amp;isFromPublicArea=True&amp;isModal=False" TargetMode="External"/><Relationship Id="rId382" Type="http://schemas.openxmlformats.org/officeDocument/2006/relationships/hyperlink" Target="https://community.secop.gov.co/Public/Tendering/ContractNoticePhases/View?PPI=CO1.PPI.39485480&amp;isFromPublicArea=True&amp;isModal=False" TargetMode="External"/><Relationship Id="rId438" Type="http://schemas.openxmlformats.org/officeDocument/2006/relationships/hyperlink" Target="https://community.secop.gov.co/Public/Tendering/ContractNoticePhases/View?PPI=CO1.PPI.39910115&amp;isFromPublicArea=True&amp;isModal=False" TargetMode="External"/><Relationship Id="rId603" Type="http://schemas.openxmlformats.org/officeDocument/2006/relationships/hyperlink" Target="https://community.secop.gov.co/Public/Tendering/ContractNoticePhases/View?PPI=CO1.PPI.41418306&amp;isFromPublicArea=True&amp;isModal=False" TargetMode="External"/><Relationship Id="rId242" Type="http://schemas.openxmlformats.org/officeDocument/2006/relationships/hyperlink" Target="https://community.secop.gov.co/Public/Tendering/ContractNoticePhases/View?PPI=CO1.PPI.38620392&amp;isFromPublicArea=True&amp;isModal=False" TargetMode="External"/><Relationship Id="rId284" Type="http://schemas.openxmlformats.org/officeDocument/2006/relationships/hyperlink" Target="https://community.secop.gov.co/Public/Tendering/ContractNoticePhases/View?PPI=CO1.PPI.38216481&amp;isFromPublicArea=True&amp;isModal=False" TargetMode="External"/><Relationship Id="rId491" Type="http://schemas.openxmlformats.org/officeDocument/2006/relationships/hyperlink" Target="https://community.secop.gov.co/Public/Tendering/ContractNoticePhases/View?PPI=CO1.PPI.40454504&amp;isFromPublicArea=True&amp;isModal=False" TargetMode="External"/><Relationship Id="rId505" Type="http://schemas.openxmlformats.org/officeDocument/2006/relationships/hyperlink" Target="https://community.secop.gov.co/Public/Tendering/ContractNoticePhases/View?PPI=CO1.PPI.40605646&amp;isFromPublicArea=True&amp;isModal=False" TargetMode="External"/><Relationship Id="rId37" Type="http://schemas.openxmlformats.org/officeDocument/2006/relationships/hyperlink" Target="https://community.secop.gov.co/Public/Tendering/ContractNoticePhases/View?PPI=CO1.PPI.36736196&amp;isFromPublicArea=True&amp;isModal=False" TargetMode="External"/><Relationship Id="rId79" Type="http://schemas.openxmlformats.org/officeDocument/2006/relationships/hyperlink" Target="https://community.secop.gov.co/Public/Tendering/ContractNoticePhases/View?PPI=CO1.PPI.37270678&amp;isFromPublicArea=True&amp;isModal=False" TargetMode="External"/><Relationship Id="rId102" Type="http://schemas.openxmlformats.org/officeDocument/2006/relationships/hyperlink" Target="https://community.secop.gov.co/Public/Tendering/ContractNoticePhases/View?PPI=CO1.PPI.37601179&amp;isFromPublicArea=True&amp;isModal=False" TargetMode="External"/><Relationship Id="rId144" Type="http://schemas.openxmlformats.org/officeDocument/2006/relationships/hyperlink" Target="https://community.secop.gov.co/Public/Tendering/ContractNoticePhases/View?PPI=CO1.PPI.37966187&amp;isFromPublicArea=True&amp;isModal=False" TargetMode="External"/><Relationship Id="rId547" Type="http://schemas.openxmlformats.org/officeDocument/2006/relationships/hyperlink" Target="https://community.secop.gov.co/Public/Tendering/ContractNoticePhases/View?PPI=CO1.PPI.40912661&amp;isFromPublicArea=True&amp;isModal=False" TargetMode="External"/><Relationship Id="rId589" Type="http://schemas.openxmlformats.org/officeDocument/2006/relationships/hyperlink" Target="https://community.secop.gov.co/Public/Tendering/ContractNoticePhases/View?PPI=CO1.PPI.41272567&amp;isFromPublicArea=True&amp;isModal=False" TargetMode="External"/><Relationship Id="rId90" Type="http://schemas.openxmlformats.org/officeDocument/2006/relationships/hyperlink" Target="https://community.secop.gov.co/Public/Tendering/ContractNoticePhases/View?PPI=CO1.PPI.37429206&amp;isFromPublicArea=True&amp;isModal=False" TargetMode="External"/><Relationship Id="rId186" Type="http://schemas.openxmlformats.org/officeDocument/2006/relationships/hyperlink" Target="https://community.secop.gov.co/Public/Tendering/ContractNoticePhases/View?PPI=CO1.PPI.38118750&amp;isFromPublicArea=True&amp;isModal=False" TargetMode="External"/><Relationship Id="rId351" Type="http://schemas.openxmlformats.org/officeDocument/2006/relationships/hyperlink" Target="https://community.secop.gov.co/Public/Tendering/ContractNoticePhases/View?PPI=CO1.PPI.39307491&amp;isFromPublicArea=True&amp;isModal=False" TargetMode="External"/><Relationship Id="rId393" Type="http://schemas.openxmlformats.org/officeDocument/2006/relationships/hyperlink" Target="https://community.secop.gov.co/Public/Tendering/OpportunityDetail/Index?noticeUID=CO1.NTC.8168716&amp;isFromPublicArea=True&amp;isModal=False" TargetMode="External"/><Relationship Id="rId407" Type="http://schemas.openxmlformats.org/officeDocument/2006/relationships/hyperlink" Target="https://community.secop.gov.co/Public/Tendering/ContractNoticePhases/View?PPI=CO1.PPI.39660743&amp;isFromPublicArea=True&amp;isModal=False" TargetMode="External"/><Relationship Id="rId449" Type="http://schemas.openxmlformats.org/officeDocument/2006/relationships/hyperlink" Target="https://community.secop.gov.co/Public/Tendering/ContractNoticePhases/View?PPI=CO1.PPI.40050879&amp;isFromPublicArea=True&amp;isModal=False" TargetMode="External"/><Relationship Id="rId614" Type="http://schemas.openxmlformats.org/officeDocument/2006/relationships/hyperlink" Target="https://community.secop.gov.co/Public/Tendering/ContractNoticePhases/View?PPI=CO1.PPI.41604005&amp;isFromPublicArea=True&amp;isModal=False" TargetMode="External"/><Relationship Id="rId211" Type="http://schemas.openxmlformats.org/officeDocument/2006/relationships/hyperlink" Target="https://community.secop.gov.co/Public/Tendering/ContractNoticePhases/View?PPI=CO1.PPI.38366753&amp;isFromPublicArea=True&amp;isModal=False" TargetMode="External"/><Relationship Id="rId253" Type="http://schemas.openxmlformats.org/officeDocument/2006/relationships/hyperlink" Target="https://community.secop.gov.co/Public/Tendering/OpportunityDetail/Index?noticeUID=CO1.NTC.7237559&amp;isFromPublicArea=True&amp;isModal=False" TargetMode="External"/><Relationship Id="rId295" Type="http://schemas.openxmlformats.org/officeDocument/2006/relationships/hyperlink" Target="https://community.secop.gov.co/Public/Tendering/ContractNoticePhases/View?PPI=CO1.PPI.38844135&amp;isFromPublicArea=True&amp;isModal=False" TargetMode="External"/><Relationship Id="rId309" Type="http://schemas.openxmlformats.org/officeDocument/2006/relationships/hyperlink" Target="https://www.secop.gov.co/CO1ContractsManagement/Tendering/ProcurementContractEdit/Update?ProfileName=CCE-11-Procedimiento_Publicidad&amp;PPI=CO1.PPI.38851092&amp;DocUniqueName=ContratoDeCompra&amp;DocTypeName=NextWay.Entities.Marketplace.Tendering.ProcurementContract&amp;ProfileVersion=12&amp;DocUniqueIdentifier=CO1.PCCNTR.7786019" TargetMode="External"/><Relationship Id="rId460" Type="http://schemas.openxmlformats.org/officeDocument/2006/relationships/hyperlink" Target="https://community.secop.gov.co/Public/Tendering/ContractNoticePhases/View?PPI=CO1.PPI.40208942&amp;isFromPublicArea=True&amp;isModal=False" TargetMode="External"/><Relationship Id="rId516" Type="http://schemas.openxmlformats.org/officeDocument/2006/relationships/hyperlink" Target="https://community.secop.gov.co/Public/Tendering/ContractNoticePhases/View?PPI=CO1.PPI.40685690&amp;isFromPublicArea=True&amp;isModal=False" TargetMode="External"/><Relationship Id="rId48" Type="http://schemas.openxmlformats.org/officeDocument/2006/relationships/hyperlink" Target="https://community.secop.gov.co/Public/Tendering/ContractNoticePhases/View?PPI=CO1.PPI.37050448&amp;isFromPublicArea=True&amp;isModal=False" TargetMode="External"/><Relationship Id="rId113" Type="http://schemas.openxmlformats.org/officeDocument/2006/relationships/hyperlink" Target="https://community.secop.gov.co/Public/Tendering/ContractNoticePhases/View?PPI=CO1.PPI.37307697&amp;isFromPublicArea=True&amp;isModal=False" TargetMode="External"/><Relationship Id="rId320" Type="http://schemas.openxmlformats.org/officeDocument/2006/relationships/hyperlink" Target="https://community.secop.gov.co/Public/Tendering/ContractNoticePhases/View?PPI=CO1.PPI.39006540&amp;isFromPublicArea=True&amp;isModal=False" TargetMode="External"/><Relationship Id="rId558" Type="http://schemas.openxmlformats.org/officeDocument/2006/relationships/hyperlink" Target="https://community.secop.gov.co/Public/Tendering/ContractNoticePhases/View?PPI=CO1.PPI.40982655&amp;isFromPublicArea=True&amp;isModal=False" TargetMode="External"/><Relationship Id="rId155" Type="http://schemas.openxmlformats.org/officeDocument/2006/relationships/hyperlink" Target="https://community.secop.gov.co/Public/Tendering/ContractNoticePhases/View?PPI=CO1.PPI.38007853&amp;isFromPublicArea=True&amp;isModal=False" TargetMode="External"/><Relationship Id="rId197" Type="http://schemas.openxmlformats.org/officeDocument/2006/relationships/hyperlink" Target="https://community.secop.gov.co/Public/Tendering/ContractNoticePhases/View?PPI=CO1.PPI.38325295&amp;isFromPublicArea=True&amp;isModal=False" TargetMode="External"/><Relationship Id="rId362" Type="http://schemas.openxmlformats.org/officeDocument/2006/relationships/hyperlink" Target="https://community.secop.gov.co/Public/Tendering/ContractNoticePhases/View?PPI=CO1.PPI.39273423&amp;isFromPublicArea=True&amp;isModal=False" TargetMode="External"/><Relationship Id="rId418" Type="http://schemas.openxmlformats.org/officeDocument/2006/relationships/hyperlink" Target="https://community.secop.gov.co/Public/Tendering/ContractNoticePhases/View?PPI=CO1.PPI.39850068&amp;isFromPublicArea=True&amp;isModal=False" TargetMode="External"/><Relationship Id="rId625" Type="http://schemas.openxmlformats.org/officeDocument/2006/relationships/hyperlink" Target="https://community.secop.gov.co/Public/Tendering/ContractNoticePhases/View?PPI=CO1.PPI.41707773&amp;isFromPublicArea=True&amp;isModal=False" TargetMode="External"/><Relationship Id="rId222" Type="http://schemas.openxmlformats.org/officeDocument/2006/relationships/hyperlink" Target="https://community.secop.gov.co/Public/Tendering/ContractNoticePhases/View?PPI=CO1.PPI.38424680&amp;isFromPublicArea=True&amp;isModal=False" TargetMode="External"/><Relationship Id="rId264" Type="http://schemas.openxmlformats.org/officeDocument/2006/relationships/hyperlink" Target="https://community.secop.gov.co/Public/Tendering/ContractNoticePhases/View?PPI=CO1.PPI.38561987&amp;isFromPublicArea=True&amp;isModal=False" TargetMode="External"/><Relationship Id="rId471" Type="http://schemas.openxmlformats.org/officeDocument/2006/relationships/hyperlink" Target="https://community.secop.gov.co/Public/Tendering/ContractNoticePhases/View?PPI=CO1.PPI.40251360&amp;isFromPublicArea=True&amp;isModal=False" TargetMode="External"/><Relationship Id="rId17" Type="http://schemas.openxmlformats.org/officeDocument/2006/relationships/hyperlink" Target="https://community.secop.gov.co/Public/Tendering/ContractNoticePhases/View?PPI=CO1.PPI.36701337&amp;isFromPublicArea=True&amp;isModal=False" TargetMode="External"/><Relationship Id="rId59" Type="http://schemas.openxmlformats.org/officeDocument/2006/relationships/hyperlink" Target="https://community.secop.gov.co/Public/Tendering/ContractNoticePhases/View?PPI=CO1.PPI.37165007&amp;isFromPublicArea=True&amp;isModal=False" TargetMode="External"/><Relationship Id="rId124" Type="http://schemas.openxmlformats.org/officeDocument/2006/relationships/hyperlink" Target="https://community.secop.gov.co/Public/Tendering/ContractNoticePhases/View?PPI=CO1.PPI.37841307&amp;isFromPublicArea=True&amp;isModal=False" TargetMode="External"/><Relationship Id="rId527" Type="http://schemas.openxmlformats.org/officeDocument/2006/relationships/hyperlink" Target="https://community.secop.gov.co/Public/Tendering/ContractNoticePhases/View?PPI=CO1.PPI.40782827&amp;isFromPublicArea=True&amp;isModal=False" TargetMode="External"/><Relationship Id="rId569" Type="http://schemas.openxmlformats.org/officeDocument/2006/relationships/hyperlink" Target="https://community.secop.gov.co/Public/Tendering/ContractNoticePhases/View?PPI=CO1.PPI.41129967&amp;isFromPublicArea=True&amp;isModal=False" TargetMode="External"/><Relationship Id="rId70" Type="http://schemas.openxmlformats.org/officeDocument/2006/relationships/hyperlink" Target="https://community.secop.gov.co/Public/Tendering/ContractNoticePhases/View?PPI=CO1.PPI.37211821&amp;isFromPublicArea=True&amp;isModal=False" TargetMode="External"/><Relationship Id="rId166" Type="http://schemas.openxmlformats.org/officeDocument/2006/relationships/hyperlink" Target="https://community.secop.gov.co/Public/Tendering/ContractNoticePhases/View?PPI=CO1.PPI.38260145&amp;isFromPublicArea=True&amp;isModal=False" TargetMode="External"/><Relationship Id="rId331" Type="http://schemas.openxmlformats.org/officeDocument/2006/relationships/hyperlink" Target="https://community.secop.gov.co/Public/Tendering/ContractNoticePhases/View?PPI=CO1.PPI.39066234&amp;isFromPublicArea=True&amp;isModal=False" TargetMode="External"/><Relationship Id="rId373" Type="http://schemas.openxmlformats.org/officeDocument/2006/relationships/hyperlink" Target="https://community.secop.gov.co/Public/Tendering/ContractNoticePhases/View?PPI=CO1.PPI.39462993&amp;isFromPublicArea=True&amp;isModal=False" TargetMode="External"/><Relationship Id="rId429" Type="http://schemas.openxmlformats.org/officeDocument/2006/relationships/hyperlink" Target="https://community.secop.gov.co/Public/Tendering/ContractNoticePhases/View?PPI=CO1.PPI.39884456&amp;isFromPublicArea=True&amp;isModal=False" TargetMode="External"/><Relationship Id="rId580" Type="http://schemas.openxmlformats.org/officeDocument/2006/relationships/hyperlink" Target="https://community.secop.gov.co/Public/Tendering/ContractNoticePhases/View?PPI=CO1.PPI.41190918&amp;isFromPublicArea=True&amp;isModal=False" TargetMode="External"/><Relationship Id="rId1" Type="http://schemas.openxmlformats.org/officeDocument/2006/relationships/hyperlink" Target="https://community.secop.gov.co/Public/Tendering/ContractNoticePhases/View?PPI=CO1.PPI.36592271&amp;isFromPublicArea=True&amp;isModal=False" TargetMode="External"/><Relationship Id="rId233" Type="http://schemas.openxmlformats.org/officeDocument/2006/relationships/hyperlink" Target="https://community.secop.gov.co/Public/Tendering/ContractNoticePhases/View?PPI=CO1.PPI.38576094&amp;isFromPublicArea=True&amp;isModal=False" TargetMode="External"/><Relationship Id="rId440" Type="http://schemas.openxmlformats.org/officeDocument/2006/relationships/hyperlink" Target="https://community.secop.gov.co/Public/Tendering/ContractNoticePhases/View?PPI=CO1.PPI.39950339&amp;isFromPublicArea=True&amp;isModal=False" TargetMode="External"/><Relationship Id="rId28" Type="http://schemas.openxmlformats.org/officeDocument/2006/relationships/hyperlink" Target="https://community.secop.gov.co/Public/Tendering/ContractNoticePhases/View?PPI=CO1.PPI.36672092&amp;isFromPublicArea=True&amp;isModal=False" TargetMode="External"/><Relationship Id="rId275" Type="http://schemas.openxmlformats.org/officeDocument/2006/relationships/hyperlink" Target="https://community.secop.gov.co/Public/Tendering/ContractNoticePhases/View?PPI=CO1.PPI.38686349&amp;isFromPublicArea=True&amp;isModal=False" TargetMode="External"/><Relationship Id="rId300" Type="http://schemas.openxmlformats.org/officeDocument/2006/relationships/hyperlink" Target="https://community.secop.gov.co/Public/Tendering/ContractNoticePhases/View?PPI=CO1.PPI.38888820&amp;isFromPublicArea=True&amp;isModal=False" TargetMode="External"/><Relationship Id="rId482" Type="http://schemas.openxmlformats.org/officeDocument/2006/relationships/hyperlink" Target="https://community.secop.gov.co/Public/Tendering/ContractNoticePhases/View?PPI=CO1.PPI.40363968&amp;isFromPublicArea=True&amp;isModal=False" TargetMode="External"/><Relationship Id="rId538" Type="http://schemas.openxmlformats.org/officeDocument/2006/relationships/hyperlink" Target="https://community.secop.gov.co/Public/Tendering/ContractNoticePhases/View?PPI=CO1.PPI.40865230&amp;isFromPublicArea=True&amp;isModal=False" TargetMode="External"/><Relationship Id="rId81" Type="http://schemas.openxmlformats.org/officeDocument/2006/relationships/hyperlink" Target="https://community.secop.gov.co/Public/Tendering/ContractNoticePhases/View?PPI=CO1.PPI.37294588&amp;isFromPublicArea=True&amp;isModal=False" TargetMode="External"/><Relationship Id="rId135" Type="http://schemas.openxmlformats.org/officeDocument/2006/relationships/hyperlink" Target="https://community.secop.gov.co/Public/Tendering/ContractNoticePhases/View?PPI=CO1.PPI.37958550&amp;isFromPublicArea=True&amp;isModal=False" TargetMode="External"/><Relationship Id="rId177" Type="http://schemas.openxmlformats.org/officeDocument/2006/relationships/hyperlink" Target="https://community.secop.gov.co/Public/Tendering/ContractNoticePhases/View?PPI=CO1.PPI.38194780&amp;isFromPublicArea=True&amp;isModal=False" TargetMode="External"/><Relationship Id="rId342" Type="http://schemas.openxmlformats.org/officeDocument/2006/relationships/hyperlink" Target="https://community.secop.gov.co/Public/Tendering/ContractNoticePhases/View?PPI=CO1.PPI.39135821&amp;isFromPublicArea=True&amp;isModal=False" TargetMode="External"/><Relationship Id="rId384" Type="http://schemas.openxmlformats.org/officeDocument/2006/relationships/hyperlink" Target="https://community.secop.gov.co/Public/Tendering/ContractNoticePhases/View?PPI=CO1.PPI.38516756&amp;isFromPublicArea=True&amp;isModal=False" TargetMode="External"/><Relationship Id="rId591" Type="http://schemas.openxmlformats.org/officeDocument/2006/relationships/hyperlink" Target="https://community.secop.gov.co/Public/Tendering/ContractNoticePhases/View?PPI=CO1.PPI.41276451&amp;isFromPublicArea=True&amp;isModal=False" TargetMode="External"/><Relationship Id="rId605" Type="http://schemas.openxmlformats.org/officeDocument/2006/relationships/hyperlink" Target="https://community.secop.gov.co/Public/Tendering/ContractNoticePhases/View?PPI=CO1.PPI.41448533&amp;isFromPublicArea=True&amp;isModal=False" TargetMode="External"/><Relationship Id="rId202" Type="http://schemas.openxmlformats.org/officeDocument/2006/relationships/hyperlink" Target="https://community.secop.gov.co/Public/Tendering/ContractNoticePhases/View?PPI=CO1.PPI.38353067&amp;isFromPublicArea=True&amp;isModal=False" TargetMode="External"/><Relationship Id="rId244" Type="http://schemas.openxmlformats.org/officeDocument/2006/relationships/hyperlink" Target="https://community.secop.gov.co/Public/Tendering/ContractNoticePhases/View?PPI=CO1.PPI.38627037&amp;isFromPublicArea=True&amp;isModal=False" TargetMode="External"/><Relationship Id="rId39" Type="http://schemas.openxmlformats.org/officeDocument/2006/relationships/hyperlink" Target="https://community.secop.gov.co/Public/Tendering/ContractNoticePhases/View?PPI=CO1.PPI.36832958&amp;isFromPublicArea=True&amp;isModal=False" TargetMode="External"/><Relationship Id="rId286" Type="http://schemas.openxmlformats.org/officeDocument/2006/relationships/hyperlink" Target="https://community.secop.gov.co/Public/Tendering/ContractNoticePhases/View?PPI=CO1.PPI.38759576&amp;isFromPublicArea=True&amp;isModal=False" TargetMode="External"/><Relationship Id="rId451" Type="http://schemas.openxmlformats.org/officeDocument/2006/relationships/hyperlink" Target="https://community.secop.gov.co/Public/Tendering/ContractNoticePhases/View?PPI=CO1.PPI.39591654&amp;isFromPublicArea=True&amp;isModal=False" TargetMode="External"/><Relationship Id="rId493" Type="http://schemas.openxmlformats.org/officeDocument/2006/relationships/hyperlink" Target="https://community.secop.gov.co/Public/Tendering/ContractNoticePhases/View?PPI=CO1.PPI.40512220&amp;isFromPublicArea=True&amp;isModal=False" TargetMode="External"/><Relationship Id="rId507" Type="http://schemas.openxmlformats.org/officeDocument/2006/relationships/hyperlink" Target="https://community.secop.gov.co/Public/Tendering/ContractNoticePhases/View?PPI=CO1.PPI.40137287&amp;isFromPublicArea=True&amp;isModal=False" TargetMode="External"/><Relationship Id="rId549" Type="http://schemas.openxmlformats.org/officeDocument/2006/relationships/hyperlink" Target="https://community.secop.gov.co/Public/Tendering/ContractNoticePhases/View?PPI=CO1.PPI.40914180&amp;isFromPublicArea=True&amp;isModal=False" TargetMode="External"/><Relationship Id="rId50" Type="http://schemas.openxmlformats.org/officeDocument/2006/relationships/hyperlink" Target="https://community.secop.gov.co/Public/Tendering/ContractNoticePhases/View?PPI=CO1.PPI.37196236&amp;isFromPublicArea=True&amp;isModal=False" TargetMode="External"/><Relationship Id="rId104" Type="http://schemas.openxmlformats.org/officeDocument/2006/relationships/hyperlink" Target="https://community.secop.gov.co/Public/Tendering/ContractNoticePhases/View?PPI=CO1.PPI.37637769&amp;isFromPublicArea=True&amp;isModal=False" TargetMode="External"/><Relationship Id="rId146" Type="http://schemas.openxmlformats.org/officeDocument/2006/relationships/hyperlink" Target="https://community.secop.gov.co/Public/Tendering/ContractNoticePhases/View?PPI=CO1.PPI.38003111&amp;isFromPublicArea=True&amp;isModal=False" TargetMode="External"/><Relationship Id="rId188" Type="http://schemas.openxmlformats.org/officeDocument/2006/relationships/hyperlink" Target="https://community.secop.gov.co/Public/Tendering/ContractNoticePhases/View?PPI=CO1.PPI.38112562&amp;isFromPublicArea=True&amp;isModal=False" TargetMode="External"/><Relationship Id="rId311" Type="http://schemas.openxmlformats.org/officeDocument/2006/relationships/hyperlink" Target="https://community.secop.gov.co/Public/Tendering/ContractNoticePhases/View?PPI=CO1.PPI.38949689&amp;isFromPublicArea=True&amp;isModal=False" TargetMode="External"/><Relationship Id="rId353" Type="http://schemas.openxmlformats.org/officeDocument/2006/relationships/hyperlink" Target="https://community.secop.gov.co/Public/Tendering/ContractNoticePhases/View?PPI=CO1.PPI.39334101&amp;isFromPublicArea=True&amp;isModal=False" TargetMode="External"/><Relationship Id="rId395" Type="http://schemas.openxmlformats.org/officeDocument/2006/relationships/hyperlink" Target="https://community.secop.gov.co/Public/Tendering/ContractNoticePhases/View?PPI=CO1.PPI.39594882&amp;isFromPublicArea=True&amp;isModal=False" TargetMode="External"/><Relationship Id="rId409" Type="http://schemas.openxmlformats.org/officeDocument/2006/relationships/hyperlink" Target="https://community.secop.gov.co/Public/Tendering/ContractNoticePhases/View?PPI=CO1.PPI.39674529&amp;isFromPublicArea=True&amp;isModal=False" TargetMode="External"/><Relationship Id="rId560" Type="http://schemas.openxmlformats.org/officeDocument/2006/relationships/hyperlink" Target="https://community.secop.gov.co/Public/Tendering/ContractNoticePhases/View?PPI=CO1.PPI.41058491&amp;isFromPublicArea=True&amp;isModal=False" TargetMode="External"/><Relationship Id="rId92" Type="http://schemas.openxmlformats.org/officeDocument/2006/relationships/hyperlink" Target="https://community.secop.gov.co/Public/Tendering/ContractNoticePhases/View?PPI=CO1.PPI.37269593&amp;isFromPublicArea=True&amp;isModal=False" TargetMode="External"/><Relationship Id="rId213" Type="http://schemas.openxmlformats.org/officeDocument/2006/relationships/hyperlink" Target="https://community.secop.gov.co/Public/Tendering/ContractNoticePhases/View?PPI=CO1.PPI.38382229&amp;isFromPublicArea=True&amp;isModal=False" TargetMode="External"/><Relationship Id="rId420" Type="http://schemas.openxmlformats.org/officeDocument/2006/relationships/hyperlink" Target="https://community.secop.gov.co/Public/Tendering/ContractNoticePhases/View?PPI=CO1.PPI.39842248&amp;isFromPublicArea=True&amp;isModal=False" TargetMode="External"/><Relationship Id="rId616" Type="http://schemas.openxmlformats.org/officeDocument/2006/relationships/hyperlink" Target="https://community.secop.gov.co/Public/Tendering/ContractNoticePhases/View?PPI=CO1.PPI.41613765&amp;isFromPublicArea=True&amp;isModal=False" TargetMode="External"/><Relationship Id="rId255" Type="http://schemas.openxmlformats.org/officeDocument/2006/relationships/hyperlink" Target="https://community.secop.gov.co/Public/Tendering/ContractNoticePhases/View?PPI=CO1.PPI.38561987&amp;isFromPublicArea=True&amp;isModal=False" TargetMode="External"/><Relationship Id="rId297" Type="http://schemas.openxmlformats.org/officeDocument/2006/relationships/hyperlink" Target="https://community.secop.gov.co/Public/Tendering/ContractNoticePhases/View?PPI=CO1.PPI.38845659&amp;isFromPublicArea=True&amp;isModal=False" TargetMode="External"/><Relationship Id="rId462" Type="http://schemas.openxmlformats.org/officeDocument/2006/relationships/hyperlink" Target="https://community.secop.gov.co/Public/Tendering/ContractNoticePhases/View?PPI=CO1.PPI.40209615&amp;isFromPublicArea=True&amp;isModal=False" TargetMode="External"/><Relationship Id="rId518" Type="http://schemas.openxmlformats.org/officeDocument/2006/relationships/hyperlink" Target="https://community.secop.gov.co/Public/Tendering/ContractNoticePhases/View?PPI=CO1.PPI.40640735&amp;isFromPublicArea=True&amp;isModal=False" TargetMode="External"/><Relationship Id="rId115" Type="http://schemas.openxmlformats.org/officeDocument/2006/relationships/hyperlink" Target="https://community.secop.gov.co/Public/Tendering/ContractNoticePhases/View?PPI=CO1.PPI.37734821&amp;isFromPublicArea=True&amp;isModal=False" TargetMode="External"/><Relationship Id="rId157" Type="http://schemas.openxmlformats.org/officeDocument/2006/relationships/hyperlink" Target="https://community.secop.gov.co/Public/Tendering/ContractNoticePhases/View?PPI=CO1.PPI.38030037&amp;isFromPublicArea=True&amp;isModal=False" TargetMode="External"/><Relationship Id="rId322" Type="http://schemas.openxmlformats.org/officeDocument/2006/relationships/hyperlink" Target="https://community.secop.gov.co/Public/Tendering/ContractNoticePhases/View?PPI=CO1.PPI.39015141&amp;isFromPublicArea=True&amp;isModal=False" TargetMode="External"/><Relationship Id="rId364" Type="http://schemas.openxmlformats.org/officeDocument/2006/relationships/hyperlink" Target="https://community.secop.gov.co/Public/Tendering/ContractNoticePhases/View?PPI=CO1.PPI.39407866&amp;isFromPublicArea=True&amp;isModal=False" TargetMode="External"/><Relationship Id="rId61" Type="http://schemas.openxmlformats.org/officeDocument/2006/relationships/hyperlink" Target="https://community.secop.gov.co/Public/Tendering/ContractNoticePhases/View?PPI=CO1.PPI.37163899&amp;isFromPublicArea=True&amp;isModal=False" TargetMode="External"/><Relationship Id="rId199" Type="http://schemas.openxmlformats.org/officeDocument/2006/relationships/hyperlink" Target="https://community.secop.gov.co/Public/Tendering/ContractNoticePhases/View?PPI=CO1.PPI.38324009&amp;isFromPublicArea=True&amp;isModal=False" TargetMode="External"/><Relationship Id="rId571" Type="http://schemas.openxmlformats.org/officeDocument/2006/relationships/hyperlink" Target="https://community.secop.gov.co/Public/Tendering/ContractNoticePhases/View?PPI=CO1.PPI.41004037&amp;isFromPublicArea=True&amp;isModal=False" TargetMode="External"/><Relationship Id="rId627" Type="http://schemas.openxmlformats.org/officeDocument/2006/relationships/hyperlink" Target="https://community.secop.gov.co/Public/Tendering/ContractNoticePhases/View?PPI=CO1.PPI.41749799&amp;isFromPublicArea=True&amp;isModal=False" TargetMode="External"/><Relationship Id="rId19" Type="http://schemas.openxmlformats.org/officeDocument/2006/relationships/hyperlink" Target="https://community.secop.gov.co/Public/Tendering/ContractNoticePhases/View?PPI=CO1.PPI.36717014&amp;isFromPublicArea=True&amp;isModal=False" TargetMode="External"/><Relationship Id="rId224" Type="http://schemas.openxmlformats.org/officeDocument/2006/relationships/hyperlink" Target="https://community.secop.gov.co/Public/Tendering/ContractNoticePhases/View?PPI=CO1.PPI.38428252&amp;isFromPublicArea=True&amp;isModal=False" TargetMode="External"/><Relationship Id="rId266" Type="http://schemas.openxmlformats.org/officeDocument/2006/relationships/hyperlink" Target="https://community.secop.gov.co/Public/Tendering/ContractNoticePhases/View?PPI=CO1.PPI.37841395&amp;isFromPublicArea=True&amp;isModal=False" TargetMode="External"/><Relationship Id="rId431" Type="http://schemas.openxmlformats.org/officeDocument/2006/relationships/hyperlink" Target="https://community.secop.gov.co/Public/Tendering/ContractNoticePhases/View?PPI=CO1.PPI.39909589&amp;isFromPublicArea=True&amp;isModal=False" TargetMode="External"/><Relationship Id="rId473" Type="http://schemas.openxmlformats.org/officeDocument/2006/relationships/hyperlink" Target="https://community.secop.gov.co/Public/Tendering/ContractNoticePhases/View?PPI=CO1.PPI.40252742&amp;isFromPublicArea=True&amp;isModal=False" TargetMode="External"/><Relationship Id="rId529" Type="http://schemas.openxmlformats.org/officeDocument/2006/relationships/hyperlink" Target="https://community.secop.gov.co/Public/Tendering/ContractNoticePhases/View?PPI=CO1.PPI.40796773&amp;isFromPublicArea=True&amp;isModal=False" TargetMode="External"/><Relationship Id="rId30" Type="http://schemas.openxmlformats.org/officeDocument/2006/relationships/hyperlink" Target="https://community.secop.gov.co/Public/Tendering/ContractNoticePhases/View?PPI=CO1.PPI.36672739&amp;isFromPublicArea=True&amp;isModal=False" TargetMode="External"/><Relationship Id="rId126" Type="http://schemas.openxmlformats.org/officeDocument/2006/relationships/hyperlink" Target="https://community.secop.gov.co/Public/Tendering/ContractNoticePhases/View?PPI=CO1.PPI.37835103&amp;isFromPublicArea=True&amp;isModal=False" TargetMode="External"/><Relationship Id="rId168" Type="http://schemas.openxmlformats.org/officeDocument/2006/relationships/hyperlink" Target="https://community.secop.gov.co/Public/Tendering/ContractNoticePhases/View?PPI=CO1.PPI.38214160&amp;isFromPublicArea=True&amp;isModal=False" TargetMode="External"/><Relationship Id="rId333" Type="http://schemas.openxmlformats.org/officeDocument/2006/relationships/hyperlink" Target="https://community.secop.gov.co/Public/Tendering/ContractNoticePhases/View?PPI=CO1.PPI.39066104&amp;isFromPublicArea=True&amp;isModal=False" TargetMode="External"/><Relationship Id="rId540" Type="http://schemas.openxmlformats.org/officeDocument/2006/relationships/hyperlink" Target="https://community.secop.gov.co/Public/Tendering/ContractNoticePhases/View?PPI=CO1.PPI.40870707&amp;isFromPublicArea=True&amp;isModal=False" TargetMode="External"/><Relationship Id="rId72" Type="http://schemas.openxmlformats.org/officeDocument/2006/relationships/hyperlink" Target="https://community.secop.gov.co/Public/Tendering/ContractNoticePhases/View?PPI=CO1.PPI.37245302&amp;isFromPublicArea=True&amp;isModal=False" TargetMode="External"/><Relationship Id="rId375" Type="http://schemas.openxmlformats.org/officeDocument/2006/relationships/hyperlink" Target="https://community.secop.gov.co/Public/Tendering/ContractNoticePhases/View?PPI=CO1.PPI.39442103&amp;isFromPublicArea=True&amp;isModal=False" TargetMode="External"/><Relationship Id="rId582" Type="http://schemas.openxmlformats.org/officeDocument/2006/relationships/hyperlink" Target="https://community.secop.gov.co/Public/Tendering/ContractNoticePhases/View?PPI=CO1.PPI.41199899&amp;isFromPublicArea=True&amp;isModal=False" TargetMode="External"/><Relationship Id="rId3" Type="http://schemas.openxmlformats.org/officeDocument/2006/relationships/hyperlink" Target="https://community.secop.gov.co/Public/Tendering/ContractNoticePhases/View?PPI=CO1.PPI.36638951&amp;isFromPublicArea=True&amp;isModal=False" TargetMode="External"/><Relationship Id="rId235" Type="http://schemas.openxmlformats.org/officeDocument/2006/relationships/hyperlink" Target="https://community.secop.gov.co/Public/Tendering/ContractNoticePhases/View?PPI=CO1.PPI.38583242&amp;isFromPublicArea=True&amp;isModal=False" TargetMode="External"/><Relationship Id="rId277" Type="http://schemas.openxmlformats.org/officeDocument/2006/relationships/hyperlink" Target="https://community.secop.gov.co/Public/Tendering/ContractNoticePhases/View?PPI=CO1.PPI.38723377&amp;isFromPublicArea=True&amp;isModal=False" TargetMode="External"/><Relationship Id="rId400" Type="http://schemas.openxmlformats.org/officeDocument/2006/relationships/hyperlink" Target="https://community.secop.gov.co/Public/Tendering/ContractNoticePhases/View?PPI=CO1.PPI.39633523&amp;isFromPublicArea=True&amp;isModal=False" TargetMode="External"/><Relationship Id="rId442" Type="http://schemas.openxmlformats.org/officeDocument/2006/relationships/hyperlink" Target="https://community.secop.gov.co/Public/Tendering/ContractNoticePhases/View?PPI=CO1.PPI.39956412&amp;isFromPublicArea=True&amp;isModal=False" TargetMode="External"/><Relationship Id="rId484" Type="http://schemas.openxmlformats.org/officeDocument/2006/relationships/hyperlink" Target="https://community.secop.gov.co/Public/Tendering/ContractNoticePhases/View?PPI=CO1.PPI.40370605&amp;isFromPublicArea=True&amp;isModal=False" TargetMode="External"/><Relationship Id="rId137" Type="http://schemas.openxmlformats.org/officeDocument/2006/relationships/hyperlink" Target="https://community.secop.gov.co/Public/Tendering/ContractNoticePhases/View?PPI=CO1.PPI.37966023&amp;isFromPublicArea=True&amp;isModal=False" TargetMode="External"/><Relationship Id="rId302" Type="http://schemas.openxmlformats.org/officeDocument/2006/relationships/hyperlink" Target="https://community.secop.gov.co/Public/Tendering/ContractNoticePhases/View?PPI=CO1.PPI.38905421&amp;isFromPublicArea=True&amp;isModal=False" TargetMode="External"/><Relationship Id="rId344" Type="http://schemas.openxmlformats.org/officeDocument/2006/relationships/hyperlink" Target="https://community.secop.gov.co/Public/Tendering/ContractNoticePhases/View?PPI=CO1.PPI.39142142&amp;isFromPublicArea=True&amp;isModal=False" TargetMode="External"/><Relationship Id="rId41" Type="http://schemas.openxmlformats.org/officeDocument/2006/relationships/hyperlink" Target="https://community.secop.gov.co/Public/Tendering/ContractNoticePhases/View?PPI=CO1.PPI.36928877&amp;isFromPublicArea=True&amp;isModal=False" TargetMode="External"/><Relationship Id="rId83" Type="http://schemas.openxmlformats.org/officeDocument/2006/relationships/hyperlink" Target="https://community.secop.gov.co/Public/Tendering/ContractNoticePhases/View?PPI=CO1.PPI.37312415&amp;isFromPublicArea=True&amp;isModal=False" TargetMode="External"/><Relationship Id="rId179" Type="http://schemas.openxmlformats.org/officeDocument/2006/relationships/hyperlink" Target="https://community.secop.gov.co/Public/Tendering/ContractNoticePhases/View?PPI=CO1.PPI.38185711&amp;isFromPublicArea=True&amp;isModal=False" TargetMode="External"/><Relationship Id="rId386" Type="http://schemas.openxmlformats.org/officeDocument/2006/relationships/hyperlink" Target="https://community.secop.gov.co/Public/Tendering/ContractNoticePhases/View?PPI=CO1.PPI.39525769&amp;isFromPublicArea=True&amp;isModal=False" TargetMode="External"/><Relationship Id="rId551" Type="http://schemas.openxmlformats.org/officeDocument/2006/relationships/hyperlink" Target="https://community.secop.gov.co/Public/Tendering/ContractNoticePhases/View?PPI=CO1.PPI.40926260&amp;isFromPublicArea=True&amp;isModal=False" TargetMode="External"/><Relationship Id="rId593" Type="http://schemas.openxmlformats.org/officeDocument/2006/relationships/hyperlink" Target="https://community.secop.gov.co/Public/Tendering/ContractNoticePhases/View?PPI=CO1.PPI.41331740&amp;isFromPublicArea=True&amp;isModal=False" TargetMode="External"/><Relationship Id="rId607" Type="http://schemas.openxmlformats.org/officeDocument/2006/relationships/hyperlink" Target="https://community.secop.gov.co/Public/Tendering/ContractNoticePhases/View?PPI=CO1.PPI.41465717&amp;isFromPublicArea=True&amp;isModal=False" TargetMode="External"/><Relationship Id="rId190" Type="http://schemas.openxmlformats.org/officeDocument/2006/relationships/hyperlink" Target="https://community.secop.gov.co/Public/Tendering/ContractNoticePhases/View?PPI=CO1.PPI.38077616&amp;isFromPublicArea=True&amp;isModal=False" TargetMode="External"/><Relationship Id="rId204" Type="http://schemas.openxmlformats.org/officeDocument/2006/relationships/hyperlink" Target="https://community.secop.gov.co/Public/Tendering/ContractNoticePhases/View?PPI=CO1.PPI.38355485&amp;isFromPublicArea=True&amp;isModal=False" TargetMode="External"/><Relationship Id="rId246" Type="http://schemas.openxmlformats.org/officeDocument/2006/relationships/hyperlink" Target="https://community.secop.gov.co/Public/Tendering/ContractNoticePhases/View?PPI=CO1.PPI.38627756&amp;isFromPublicArea=True&amp;isModal=False" TargetMode="External"/><Relationship Id="rId288" Type="http://schemas.openxmlformats.org/officeDocument/2006/relationships/hyperlink" Target="https://community.secop.gov.co/Public/Tendering/ContractNoticePhases/View?PPI=CO1.PPI.38756490&amp;isFromPublicArea=True&amp;isModal=False" TargetMode="External"/><Relationship Id="rId411" Type="http://schemas.openxmlformats.org/officeDocument/2006/relationships/hyperlink" Target="https://community.secop.gov.co/Public/Tendering/ContractNoticePhases/View?PPI=CO1.PPI.39624583&amp;isFromPublicArea=True&amp;isModal=False" TargetMode="External"/><Relationship Id="rId453" Type="http://schemas.openxmlformats.org/officeDocument/2006/relationships/hyperlink" Target="https://community.secop.gov.co/Public/Tendering/ContractNoticePhases/View?PPI=CO1.PPI.40119954&amp;isFromPublicArea=True&amp;isModal=False" TargetMode="External"/><Relationship Id="rId509" Type="http://schemas.openxmlformats.org/officeDocument/2006/relationships/hyperlink" Target="https://community.secop.gov.co/Public/Tendering/ContractNoticePhases/View?PPI=CO1.PPI.40641409&amp;isFromPublicArea=True&amp;isModal=False" TargetMode="External"/><Relationship Id="rId106" Type="http://schemas.openxmlformats.org/officeDocument/2006/relationships/hyperlink" Target="https://community.secop.gov.co/Public/Tendering/ContractNoticePhases/View?PPI=CO1.PPI.37639710&amp;isFromPublicArea=True&amp;isModal=False" TargetMode="External"/><Relationship Id="rId313" Type="http://schemas.openxmlformats.org/officeDocument/2006/relationships/hyperlink" Target="https://community.secop.gov.co/Public/Tendering/ContractNoticePhases/View?PPI=CO1.PPI.38965007&amp;isFromPublicArea=True&amp;isModal=False" TargetMode="External"/><Relationship Id="rId495" Type="http://schemas.openxmlformats.org/officeDocument/2006/relationships/hyperlink" Target="https://community.secop.gov.co/Public/Tendering/ContractNoticePhases/View?PPI=CO1.PPI.40536723&amp;isFromPublicArea=True&amp;isModal=False" TargetMode="External"/><Relationship Id="rId10" Type="http://schemas.openxmlformats.org/officeDocument/2006/relationships/hyperlink" Target="https://community.secop.gov.co/Public/Tendering/ContractNoticePhases/View?PPI=CO1.PPI.36688354&amp;isFromPublicArea=True&amp;isModal=False" TargetMode="External"/><Relationship Id="rId52" Type="http://schemas.openxmlformats.org/officeDocument/2006/relationships/hyperlink" Target="https://community.secop.gov.co/Public/Tendering/ContractNoticePhases/View?PPI=CO1.PPI.37106628&amp;isFromPublicArea=True&amp;isModal=False" TargetMode="External"/><Relationship Id="rId94" Type="http://schemas.openxmlformats.org/officeDocument/2006/relationships/hyperlink" Target="https://community.secop.gov.co/Public/Tendering/ContractNoticePhases/View?PPI=CO1.PPI.36689627&amp;isFromPublicArea=True&amp;isModal=False" TargetMode="External"/><Relationship Id="rId148" Type="http://schemas.openxmlformats.org/officeDocument/2006/relationships/hyperlink" Target="https://community.secop.gov.co/Public/Tendering/ContractNoticePhases/View?PPI=CO1.PPI.38004471&amp;isFromPublicArea=True&amp;isModal=False" TargetMode="External"/><Relationship Id="rId355" Type="http://schemas.openxmlformats.org/officeDocument/2006/relationships/hyperlink" Target="https://community.secop.gov.co/Public/Tendering/ContractNoticePhases/View?PPI=CO1.PPI.39350902&amp;isFromPublicArea=True&amp;isModal=False" TargetMode="External"/><Relationship Id="rId397" Type="http://schemas.openxmlformats.org/officeDocument/2006/relationships/hyperlink" Target="https://community.secop.gov.co/Public/Tendering/ContractNoticePhases/View?PPI=CO1.PPI.39619917&amp;isFromPublicArea=True&amp;isModal=False" TargetMode="External"/><Relationship Id="rId520" Type="http://schemas.openxmlformats.org/officeDocument/2006/relationships/hyperlink" Target="https://community.secop.gov.co/Public/Tendering/ContractNoticePhases/View?PPI=CO1.PPI.40718020&amp;isFromPublicArea=True&amp;isModal=False" TargetMode="External"/><Relationship Id="rId562" Type="http://schemas.openxmlformats.org/officeDocument/2006/relationships/hyperlink" Target="https://community.secop.gov.co/Public/Tendering/ContractNoticePhases/View?PPI=CO1.PPI.41004122&amp;isFromPublicArea=True&amp;isModal=False" TargetMode="External"/><Relationship Id="rId618" Type="http://schemas.openxmlformats.org/officeDocument/2006/relationships/hyperlink" Target="https://community.secop.gov.co/Public/Tendering/ContractNoticePhases/View?PPI=CO1.PPI.41623445&amp;isFromPublicArea=True&amp;isModal=False" TargetMode="External"/><Relationship Id="rId215" Type="http://schemas.openxmlformats.org/officeDocument/2006/relationships/hyperlink" Target="https://community.secop.gov.co/Public/Tendering/ContractNoticePhases/View?PPI=CO1.PPI.38382246&amp;isFromPublicArea=True&amp;isModal=False" TargetMode="External"/><Relationship Id="rId257" Type="http://schemas.openxmlformats.org/officeDocument/2006/relationships/hyperlink" Target="https://community.secop.gov.co/Public/Tendering/ContractNoticePhases/View?PPI=CO1.PPI.38443277&amp;isFromPublicArea=True&amp;isModal=False" TargetMode="External"/><Relationship Id="rId422" Type="http://schemas.openxmlformats.org/officeDocument/2006/relationships/hyperlink" Target="https://community.secop.gov.co/Public/Tendering/ContractNoticePhases/View?PPI=CO1.PPI.39062750&amp;isFromPublicArea=True&amp;isModal=False" TargetMode="External"/><Relationship Id="rId464" Type="http://schemas.openxmlformats.org/officeDocument/2006/relationships/hyperlink" Target="https://community.secop.gov.co/Public/Tendering/ContractNoticePhases/View?PPI=CO1.PPI.40208975&amp;isFromPublicArea=True&amp;isModal=False" TargetMode="External"/><Relationship Id="rId299" Type="http://schemas.openxmlformats.org/officeDocument/2006/relationships/hyperlink" Target="https://community.secop.gov.co/Public/Tendering/ContractNoticePhases/View?PPI=CO1.PPI.38789852&amp;isFromPublicArea=True&amp;isModal=False" TargetMode="External"/><Relationship Id="rId63" Type="http://schemas.openxmlformats.org/officeDocument/2006/relationships/hyperlink" Target="https://community.secop.gov.co/Public/Tendering/ContractNoticePhases/View?PPI=CO1.PPI.37187221&amp;isFromPublicArea=True&amp;isModal=False" TargetMode="External"/><Relationship Id="rId159" Type="http://schemas.openxmlformats.org/officeDocument/2006/relationships/hyperlink" Target="https://community.secop.gov.co/Public/Tendering/ContractNoticePhases/View?PPI=CO1.PPI.38033136&amp;isFromPublicArea=True&amp;isModal=False" TargetMode="External"/><Relationship Id="rId366" Type="http://schemas.openxmlformats.org/officeDocument/2006/relationships/hyperlink" Target="https://community.secop.gov.co/Public/Tendering/ContractNoticePhases/View?PPI=CO1.PPI.39410622&amp;isFromPublicArea=True&amp;isModal=False" TargetMode="External"/><Relationship Id="rId573" Type="http://schemas.openxmlformats.org/officeDocument/2006/relationships/hyperlink" Target="https://community.secop.gov.co/Public/Tendering/ContractNoticePhases/View?PPI=CO1.PPI.41164774&amp;isFromPublicArea=True&amp;isModal=False" TargetMode="External"/><Relationship Id="rId226" Type="http://schemas.openxmlformats.org/officeDocument/2006/relationships/hyperlink" Target="https://community.secop.gov.co/Public/Tendering/ContractNoticePhases/View?PPI=CO1.PPI.38458833&amp;isFromPublicArea=True&amp;isModal=False" TargetMode="External"/><Relationship Id="rId433" Type="http://schemas.openxmlformats.org/officeDocument/2006/relationships/hyperlink" Target="https://community.secop.gov.co/Public/Tendering/ContractNoticePhases/View?PPI=CO1.PPI.39910176&amp;isFromPublicArea=True&amp;isModal=False" TargetMode="External"/><Relationship Id="rId74" Type="http://schemas.openxmlformats.org/officeDocument/2006/relationships/hyperlink" Target="https://community.secop.gov.co/Public/Tendering/ContractNoticePhases/View?PPI=CO1.PPI.37116380&amp;isFromPublicArea=True&amp;isModal=False" TargetMode="External"/><Relationship Id="rId377" Type="http://schemas.openxmlformats.org/officeDocument/2006/relationships/hyperlink" Target="https://community.secop.gov.co/Public/Tendering/ContractNoticePhases/View?PPI=CO1.PPI.39465100&amp;isFromPublicArea=True&amp;isModal=False" TargetMode="External"/><Relationship Id="rId500" Type="http://schemas.openxmlformats.org/officeDocument/2006/relationships/hyperlink" Target="https://community.secop.gov.co/Public/Tendering/ContractNoticePhases/View?PPI=CO1.PPI.40535204&amp;isFromPublicArea=True&amp;isModal=False" TargetMode="External"/><Relationship Id="rId584" Type="http://schemas.openxmlformats.org/officeDocument/2006/relationships/hyperlink" Target="https://community.secop.gov.co/Public/Tendering/ContractNoticePhases/View?PPI=CO1.PPI.41237489&amp;isFromPublicArea=True&amp;isModal=False" TargetMode="External"/><Relationship Id="rId5" Type="http://schemas.openxmlformats.org/officeDocument/2006/relationships/hyperlink" Target="https://community.secop.gov.co/Public/Tendering/ContractNoticePhases/View?PPI=CO1.PPI.36632817&amp;isFromPublicArea=True&amp;isModal=False" TargetMode="External"/><Relationship Id="rId237" Type="http://schemas.openxmlformats.org/officeDocument/2006/relationships/hyperlink" Target="https://community.secop.gov.co/Public/Tendering/ContractNoticePhases/View?PPI=CO1.PPI.38588153&amp;isFromPublicArea=True&amp;isModal=False" TargetMode="External"/><Relationship Id="rId444" Type="http://schemas.openxmlformats.org/officeDocument/2006/relationships/hyperlink" Target="https://community.secop.gov.co/Public/Tendering/ContractNoticePhases/View?PPI=CO1.PPI.39980048&amp;isFromPublicArea=True&amp;isModal=False" TargetMode="External"/><Relationship Id="rId290" Type="http://schemas.openxmlformats.org/officeDocument/2006/relationships/hyperlink" Target="https://community.secop.gov.co/Public/Tendering/ContractNoticePhases/View?PPI=CO1.PPI.38365692&amp;isFromPublicArea=True&amp;isModal=False" TargetMode="External"/><Relationship Id="rId304" Type="http://schemas.openxmlformats.org/officeDocument/2006/relationships/hyperlink" Target="https://community.secop.gov.co/Public/Tendering/ContractNoticePhases/View?PPI=CO1.PPI.38904165&amp;isFromPublicArea=True&amp;isModal=False" TargetMode="External"/><Relationship Id="rId388" Type="http://schemas.openxmlformats.org/officeDocument/2006/relationships/hyperlink" Target="https://community.secop.gov.co/Public/Tendering/ContractNoticePhases/View?PPI=CO1.PPI.39525887&amp;isFromPublicArea=True&amp;isModal=False" TargetMode="External"/><Relationship Id="rId511" Type="http://schemas.openxmlformats.org/officeDocument/2006/relationships/hyperlink" Target="https://community.secop.gov.co/Public/Tendering/ContractNoticePhases/View?PPI=CO1.PPI.40660645&amp;isFromPublicArea=True&amp;isModal=False" TargetMode="External"/><Relationship Id="rId609" Type="http://schemas.openxmlformats.org/officeDocument/2006/relationships/hyperlink" Target="https://community.secop.gov.co/Public/Tendering/ContractNoticePhases/View?PPI=CO1.PPI.41479407&amp;isFromPublicArea=True&amp;isModal=False" TargetMode="External"/><Relationship Id="rId85" Type="http://schemas.openxmlformats.org/officeDocument/2006/relationships/hyperlink" Target="https://community.secop.gov.co/Public/Tendering/ContractNoticePhases/View?PPI=CO1.PPI.37117404&amp;isFromPublicArea=True&amp;isModal=False" TargetMode="External"/><Relationship Id="rId150" Type="http://schemas.openxmlformats.org/officeDocument/2006/relationships/hyperlink" Target="https://community.secop.gov.co/Public/Tendering/ContractNoticePhases/View?PPI=CO1.PPI.38003886&amp;isFromPublicArea=True&amp;isModal=False" TargetMode="External"/><Relationship Id="rId595" Type="http://schemas.openxmlformats.org/officeDocument/2006/relationships/hyperlink" Target="https://community.secop.gov.co/Public/Tendering/ContractNoticePhases/View?PPI=CO1.PPI.41368652&amp;isFromPublicArea=True&amp;isModal=False" TargetMode="External"/><Relationship Id="rId248" Type="http://schemas.openxmlformats.org/officeDocument/2006/relationships/hyperlink" Target="https://operaciones.colombiacompra.gov.co/tienda-virtual-del-estado-colombiano/ordenes-compra/144291/1" TargetMode="External"/><Relationship Id="rId455" Type="http://schemas.openxmlformats.org/officeDocument/2006/relationships/hyperlink" Target="https://community.secop.gov.co/Public/Tendering/ContractNoticePhases/View?PPI=CO1.PPI.40134361&amp;isFromPublicArea=True&amp;isModal=False" TargetMode="External"/><Relationship Id="rId12" Type="http://schemas.openxmlformats.org/officeDocument/2006/relationships/hyperlink" Target="https://community.secop.gov.co/Public/Tendering/ContractNoticePhases/View?PPI=CO1.PPI.36685295&amp;isFromPublicArea=True&amp;isModal=False" TargetMode="External"/><Relationship Id="rId108" Type="http://schemas.openxmlformats.org/officeDocument/2006/relationships/hyperlink" Target="https://community.secop.gov.co/Public/Tendering/ContractNoticePhases/View?PPI=CO1.PPI.37637576&amp;isFromPublicArea=True&amp;isModal=False" TargetMode="External"/><Relationship Id="rId315" Type="http://schemas.openxmlformats.org/officeDocument/2006/relationships/hyperlink" Target="https://community.secop.gov.co/Public/Tendering/ContractNoticePhases/View?PPI=CO1.PPI.38908698&amp;isFromPublicArea=True&amp;isModal=False" TargetMode="External"/><Relationship Id="rId522" Type="http://schemas.openxmlformats.org/officeDocument/2006/relationships/hyperlink" Target="https://community.secop.gov.co/Public/Tendering/ContractNoticePhases/View?PPI=CO1.PPI.40751956&amp;isFromPublicArea=True&amp;isModal=False" TargetMode="External"/><Relationship Id="rId96" Type="http://schemas.openxmlformats.org/officeDocument/2006/relationships/hyperlink" Target="https://community.secop.gov.co/Public/Tendering/ContractNoticePhases/View?PPI=CO1.PPI.37483386&amp;isFromPublicArea=True&amp;isModal=False" TargetMode="External"/><Relationship Id="rId161" Type="http://schemas.openxmlformats.org/officeDocument/2006/relationships/hyperlink" Target="https://community.secop.gov.co/Public/Tendering/ContractNoticePhases/View?PPI=CO1.PPI.38033172&amp;isFromPublicArea=True&amp;isModal=False" TargetMode="External"/><Relationship Id="rId399" Type="http://schemas.openxmlformats.org/officeDocument/2006/relationships/hyperlink" Target="https://community.secop.gov.co/Public/Tendering/ContractNoticePhases/View?PPI=CO1.PPI.38025190&amp;isFromPublicArea=True&amp;isModal=False" TargetMode="External"/><Relationship Id="rId259" Type="http://schemas.openxmlformats.org/officeDocument/2006/relationships/hyperlink" Target="https://community.secop.gov.co/Public/Tendering/ContractNoticePhases/View?PPI=CO1.PPI.38540026&amp;isFromPublicArea=True&amp;isModal=False" TargetMode="External"/><Relationship Id="rId466" Type="http://schemas.openxmlformats.org/officeDocument/2006/relationships/hyperlink" Target="https://community.secop.gov.co/Public/Tendering/ContractNoticePhases/View?PPI=CO1.PPI.40209976&amp;isFromPublicArea=True&amp;isModal=False" TargetMode="External"/><Relationship Id="rId23" Type="http://schemas.openxmlformats.org/officeDocument/2006/relationships/hyperlink" Target="https://community.secop.gov.co/Public/Tendering/ContractNoticePhases/View?PPI=CO1.PPI.36916967&amp;isFromPublicArea=True&amp;isModal=False" TargetMode="External"/><Relationship Id="rId119" Type="http://schemas.openxmlformats.org/officeDocument/2006/relationships/hyperlink" Target="https://community.secop.gov.co/Public/Tendering/ContractNoticePhases/View?PPI=CO1.PPI.37779447&amp;isFromPublicArea=True&amp;isModal=False" TargetMode="External"/><Relationship Id="rId326" Type="http://schemas.openxmlformats.org/officeDocument/2006/relationships/hyperlink" Target="https://community.secop.gov.co/Public/Tendering/ContractNoticePhases/View?PPI=CO1.PPI.39032717&amp;isFromPublicArea=True&amp;isModal=False" TargetMode="External"/><Relationship Id="rId533" Type="http://schemas.openxmlformats.org/officeDocument/2006/relationships/hyperlink" Target="https://community.secop.gov.co/Public/Tendering/ContractNoticePhases/View?PPI=CO1.PPI.40843472&amp;isFromPublicArea=True&amp;isModal=False" TargetMode="External"/><Relationship Id="rId172" Type="http://schemas.openxmlformats.org/officeDocument/2006/relationships/hyperlink" Target="https://community.secop.gov.co/Public/Tendering/ContractNoticePhases/View?PPI=CO1.PPI.38216484&amp;isFromPublicArea=True&amp;isModal=False" TargetMode="External"/><Relationship Id="rId477" Type="http://schemas.openxmlformats.org/officeDocument/2006/relationships/hyperlink" Target="https://community.secop.gov.co/Public/Tendering/ContractNoticePhases/View?PPI=CO1.PPI.40269214&amp;isFromPublicArea=True&amp;isModal=False" TargetMode="External"/><Relationship Id="rId600" Type="http://schemas.openxmlformats.org/officeDocument/2006/relationships/hyperlink" Target="https://community.secop.gov.co/Public/Tendering/ContractNoticePhases/View?PPI=CO1.PPI.41418445&amp;isFromPublicArea=True&amp;isModal=False" TargetMode="External"/><Relationship Id="rId337" Type="http://schemas.openxmlformats.org/officeDocument/2006/relationships/hyperlink" Target="https://community.secop.gov.co/Public/Tendering/ContractNoticePhases/View?PPI=CO1.PPI.38780679&amp;isFromPublicArea=True&amp;isModal=False" TargetMode="External"/><Relationship Id="rId34" Type="http://schemas.openxmlformats.org/officeDocument/2006/relationships/hyperlink" Target="https://community.secop.gov.co/Public/Tendering/ContractNoticePhases/View?PPI=CO1.PPI.36702712&amp;isFromPublicArea=True&amp;isModal=False" TargetMode="External"/><Relationship Id="rId544" Type="http://schemas.openxmlformats.org/officeDocument/2006/relationships/hyperlink" Target="https://community.secop.gov.co/Public/Tendering/ContractNoticePhases/View?PPI=CO1.PPI.40916802&amp;isFromPublicArea=True&amp;isModal=False" TargetMode="External"/><Relationship Id="rId183" Type="http://schemas.openxmlformats.org/officeDocument/2006/relationships/hyperlink" Target="https://community.secop.gov.co/Public/Tendering/ContractNoticePhases/View?PPI=CO1.PPI.38111353&amp;isFromPublicArea=True&amp;isModal=False" TargetMode="External"/><Relationship Id="rId390" Type="http://schemas.openxmlformats.org/officeDocument/2006/relationships/hyperlink" Target="https://community.secop.gov.co/Public/Tendering/OpportunityDetail/Index?noticeUID=CO1.NTC.8085784&amp;isFromPublicArea=True&amp;isModal=False" TargetMode="External"/><Relationship Id="rId404" Type="http://schemas.openxmlformats.org/officeDocument/2006/relationships/hyperlink" Target="https://community.secop.gov.co/Public/Tendering/ContractNoticePhases/View?PPI=CO1.PPI.38436721&amp;isFromPublicArea=True&amp;isModal=False" TargetMode="External"/><Relationship Id="rId611" Type="http://schemas.openxmlformats.org/officeDocument/2006/relationships/hyperlink" Target="https://community.secop.gov.co/Public/Tendering/ContractNoticePhases/View?PPI=CO1.PPI.41583745&amp;isFromPublicArea=True&amp;isModal=False" TargetMode="External"/><Relationship Id="rId250" Type="http://schemas.openxmlformats.org/officeDocument/2006/relationships/hyperlink" Target="https://community.secop.gov.co/Public/Tendering/ContractNoticePhases/View?PPI=CO1.PPI.36294718&amp;isFromPublicArea=True&amp;isModal=False" TargetMode="External"/><Relationship Id="rId488" Type="http://schemas.openxmlformats.org/officeDocument/2006/relationships/hyperlink" Target="https://community.secop.gov.co/Public/Tendering/ContractNoticePhases/View?PPI=CO1.PPI.40501080&amp;isFromPublicArea=True&amp;isModal=False" TargetMode="External"/><Relationship Id="rId45" Type="http://schemas.openxmlformats.org/officeDocument/2006/relationships/hyperlink" Target="https://community.secop.gov.co/Public/Tendering/ContractNoticePhases/View?PPI=CO1.PPI.36977311&amp;isFromPublicArea=True&amp;isModal=False" TargetMode="External"/><Relationship Id="rId110" Type="http://schemas.openxmlformats.org/officeDocument/2006/relationships/hyperlink" Target="https://community.secop.gov.co/Public/Tendering/ContractNoticePhases/View?PPI=CO1.PPI.37658970&amp;isFromPublicArea=True&amp;isModal=False" TargetMode="External"/><Relationship Id="rId348" Type="http://schemas.openxmlformats.org/officeDocument/2006/relationships/hyperlink" Target="https://community.secop.gov.co/Public/Tendering/ContractNoticePhases/View?PPI=CO1.PPI.39269021&amp;isFromPublicArea=True&amp;isModal=False" TargetMode="External"/><Relationship Id="rId555" Type="http://schemas.openxmlformats.org/officeDocument/2006/relationships/hyperlink" Target="https://community.secop.gov.co/Public/Tendering/ContractNoticePhases/View?PPI=CO1.PPI.40959110&amp;isFromPublicArea=True&amp;isModal=False" TargetMode="External"/><Relationship Id="rId194" Type="http://schemas.openxmlformats.org/officeDocument/2006/relationships/hyperlink" Target="https://community.secop.gov.co/Public/Tendering/ContractNoticePhases/View?PPI=CO1.PPI.38318195&amp;isFromPublicArea=True&amp;isModal=False" TargetMode="External"/><Relationship Id="rId208" Type="http://schemas.openxmlformats.org/officeDocument/2006/relationships/hyperlink" Target="https://community.secop.gov.co/Public/Tendering/ContractNoticePhases/View?PPI=CO1.PPI.38364455&amp;isFromPublicArea=True&amp;isModal=False" TargetMode="External"/><Relationship Id="rId415" Type="http://schemas.openxmlformats.org/officeDocument/2006/relationships/hyperlink" Target="https://community.secop.gov.co/Public/Tendering/ContractNoticePhases/View?PPI=CO1.PPI.39841018&amp;isFromPublicArea=True&amp;isModal=False" TargetMode="External"/><Relationship Id="rId622" Type="http://schemas.openxmlformats.org/officeDocument/2006/relationships/hyperlink" Target="https://community.secop.gov.co/Public/Tendering/ContractNoticePhases/View?PPI=CO1.PPI.41706390&amp;isFromPublicArea=True&amp;isModal=False" TargetMode="External"/><Relationship Id="rId261" Type="http://schemas.openxmlformats.org/officeDocument/2006/relationships/hyperlink" Target="https://community.secop.gov.co/Public/Tendering/ContractNoticePhases/View?PPI=CO1.PPI.38544194&amp;isFromPublicArea=True&amp;isModal=False" TargetMode="External"/><Relationship Id="rId499" Type="http://schemas.openxmlformats.org/officeDocument/2006/relationships/hyperlink" Target="https://community.secop.gov.co/Public/Tendering/ContractNoticePhases/View?PPI=CO1.PPI.40532651&amp;isFromPublicArea=True&amp;isModal=False" TargetMode="External"/><Relationship Id="rId56" Type="http://schemas.openxmlformats.org/officeDocument/2006/relationships/hyperlink" Target="https://community.secop.gov.co/Public/Tendering/ContractNoticePhases/View?PPI=CO1.PPI.37160839&amp;isFromPublicArea=True&amp;isModal=False" TargetMode="External"/><Relationship Id="rId359" Type="http://schemas.openxmlformats.org/officeDocument/2006/relationships/hyperlink" Target="https://community.secop.gov.co/Public/Tendering/ContractNoticePhases/View?PPI=CO1.PPI.39365768&amp;isFromPublicArea=True&amp;isModal=False" TargetMode="External"/><Relationship Id="rId566" Type="http://schemas.openxmlformats.org/officeDocument/2006/relationships/hyperlink" Target="https://community.secop.gov.co/Public/Tendering/ContractNoticePhases/View?PPI=CO1.PPI.41036096&amp;isFromPublicArea=True&amp;isModal=False" TargetMode="External"/><Relationship Id="rId121" Type="http://schemas.openxmlformats.org/officeDocument/2006/relationships/hyperlink" Target="https://community.secop.gov.co/Public/Tendering/ContractNoticePhases/View?PPI=CO1.PPI.37806450&amp;isFromPublicArea=True&amp;isModal=False" TargetMode="External"/><Relationship Id="rId219" Type="http://schemas.openxmlformats.org/officeDocument/2006/relationships/hyperlink" Target="https://community.secop.gov.co/Public/Tendering/ContractNoticePhases/View?PPI=CO1.PPI.38382349&amp;isFromPublicArea=True&amp;isModal=False" TargetMode="External"/><Relationship Id="rId426" Type="http://schemas.openxmlformats.org/officeDocument/2006/relationships/hyperlink" Target="https://operaciones.colombiacompra.gov.co/tienda-virtual-del-estado-colombiano/ordenes-compra/145897" TargetMode="External"/><Relationship Id="rId67" Type="http://schemas.openxmlformats.org/officeDocument/2006/relationships/hyperlink" Target="https://community.secop.gov.co/Public/Tendering/ContractNoticePhases/View?PPI=CO1.PPI.37203598&amp;isFromPublicArea=True&amp;isModal=False" TargetMode="External"/><Relationship Id="rId272" Type="http://schemas.openxmlformats.org/officeDocument/2006/relationships/hyperlink" Target="https://community.secop.gov.co/Public/Tendering/ContractNoticePhases/View?PPI=CO1.PPI.38681352&amp;isFromPublicArea=True&amp;isModal=False" TargetMode="External"/><Relationship Id="rId577" Type="http://schemas.openxmlformats.org/officeDocument/2006/relationships/hyperlink" Target="https://community.secop.gov.co/Public/Tendering/ContractNoticePhases/View?PPI=CO1.PPI.41169046&amp;isFromPublicArea=True&amp;isModal=False" TargetMode="External"/><Relationship Id="rId132" Type="http://schemas.openxmlformats.org/officeDocument/2006/relationships/hyperlink" Target="https://community.secop.gov.co/Public/Tendering/ContractNoticePhases/View?PPI=CO1.PPI.37913244&amp;isFromPublicArea=True&amp;isModal=False" TargetMode="External"/><Relationship Id="rId437" Type="http://schemas.openxmlformats.org/officeDocument/2006/relationships/hyperlink" Target="https://community.secop.gov.co/Public/Tendering/ContractNoticePhases/View?PPI=CO1.PPI.39907977&amp;isFromPublicArea=True&amp;isModal=False" TargetMode="External"/><Relationship Id="rId283" Type="http://schemas.openxmlformats.org/officeDocument/2006/relationships/hyperlink" Target="https://community.secop.gov.co/Public/Tendering/ContractNoticePhases/View?PPI=CO1.PPI.38729432&amp;isFromPublicArea=True&amp;isModal=False" TargetMode="External"/><Relationship Id="rId490" Type="http://schemas.openxmlformats.org/officeDocument/2006/relationships/hyperlink" Target="https://community.secop.gov.co/Public/Tendering/ContractNoticePhases/View?PPI=CO1.PPI.40417270&amp;isFromPublicArea=True&amp;isModal=False" TargetMode="External"/><Relationship Id="rId504" Type="http://schemas.openxmlformats.org/officeDocument/2006/relationships/hyperlink" Target="https://community.secop.gov.co/Public/Tendering/ContractNoticePhases/View?PPI=CO1.PPI.40586937&amp;isFromPublicArea=True&amp;isModal=Fals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6691D2-8BFC-4578-8560-90088C703AE7}">
  <dimension ref="A3:B22"/>
  <sheetViews>
    <sheetView workbookViewId="0"/>
  </sheetViews>
  <sheetFormatPr baseColWidth="10" defaultColWidth="11.44140625" defaultRowHeight="14.4"/>
  <cols>
    <col min="1" max="1" width="37.109375" bestFit="1" customWidth="1"/>
    <col min="2" max="2" width="16.109375" bestFit="1" customWidth="1"/>
    <col min="3" max="3" width="20.88671875" bestFit="1" customWidth="1"/>
  </cols>
  <sheetData>
    <row r="3" spans="1:2">
      <c r="A3" s="186" t="s">
        <v>0</v>
      </c>
      <c r="B3" s="187" t="s">
        <v>1</v>
      </c>
    </row>
    <row r="4" spans="1:2">
      <c r="A4" s="187" t="s">
        <v>2</v>
      </c>
      <c r="B4" s="188">
        <v>242512061.79000002</v>
      </c>
    </row>
    <row r="5" spans="1:2">
      <c r="A5" s="187" t="s">
        <v>3</v>
      </c>
      <c r="B5" s="188">
        <v>859042394</v>
      </c>
    </row>
    <row r="6" spans="1:2">
      <c r="A6" s="187" t="s">
        <v>4</v>
      </c>
      <c r="B6" s="188">
        <v>245041156.69999999</v>
      </c>
    </row>
    <row r="7" spans="1:2">
      <c r="A7" s="187" t="s">
        <v>5</v>
      </c>
      <c r="B7" s="188">
        <v>918315491</v>
      </c>
    </row>
    <row r="8" spans="1:2">
      <c r="A8" s="187" t="s">
        <v>6</v>
      </c>
      <c r="B8" s="188">
        <v>2626591206</v>
      </c>
    </row>
    <row r="9" spans="1:2">
      <c r="A9" s="187" t="s">
        <v>7</v>
      </c>
      <c r="B9" s="188">
        <v>1644717469.4999998</v>
      </c>
    </row>
    <row r="10" spans="1:2">
      <c r="A10" s="187" t="s">
        <v>8</v>
      </c>
      <c r="B10" s="188">
        <v>2755597198.4499998</v>
      </c>
    </row>
    <row r="11" spans="1:2">
      <c r="A11" s="187" t="s">
        <v>9</v>
      </c>
      <c r="B11" s="188">
        <v>110493285</v>
      </c>
    </row>
    <row r="12" spans="1:2">
      <c r="A12" s="187" t="s">
        <v>10</v>
      </c>
      <c r="B12" s="188">
        <v>11107624324</v>
      </c>
    </row>
    <row r="13" spans="1:2">
      <c r="A13" s="187" t="s">
        <v>11</v>
      </c>
      <c r="B13" s="188">
        <v>2364796535.2399998</v>
      </c>
    </row>
    <row r="14" spans="1:2">
      <c r="A14" s="187" t="s">
        <v>12</v>
      </c>
      <c r="B14" s="188">
        <v>116115699</v>
      </c>
    </row>
    <row r="15" spans="1:2">
      <c r="A15" s="187" t="s">
        <v>13</v>
      </c>
      <c r="B15" s="188">
        <v>14150241574</v>
      </c>
    </row>
    <row r="16" spans="1:2">
      <c r="A16" s="187" t="s">
        <v>14</v>
      </c>
      <c r="B16" s="188">
        <v>130000000</v>
      </c>
    </row>
    <row r="17" spans="1:2">
      <c r="A17" s="187" t="s">
        <v>15</v>
      </c>
      <c r="B17" s="188">
        <v>60000148</v>
      </c>
    </row>
    <row r="18" spans="1:2">
      <c r="A18" s="187" t="s">
        <v>16</v>
      </c>
      <c r="B18" s="188">
        <v>224083246</v>
      </c>
    </row>
    <row r="19" spans="1:2">
      <c r="A19" s="187" t="s">
        <v>17</v>
      </c>
      <c r="B19" s="188">
        <v>5720748524</v>
      </c>
    </row>
    <row r="20" spans="1:2">
      <c r="A20" s="187" t="s">
        <v>18</v>
      </c>
      <c r="B20" s="188">
        <v>9181357758.3600006</v>
      </c>
    </row>
    <row r="21" spans="1:2">
      <c r="A21" s="187" t="s">
        <v>19</v>
      </c>
      <c r="B21" s="188">
        <v>4550983172.9700003</v>
      </c>
    </row>
    <row r="22" spans="1:2">
      <c r="A22" s="187" t="s">
        <v>20</v>
      </c>
      <c r="B22" s="188">
        <v>57008261244.010002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A27A30-BD52-4DA2-B736-5FA909FF638F}">
  <dimension ref="A3:B11"/>
  <sheetViews>
    <sheetView workbookViewId="0"/>
  </sheetViews>
  <sheetFormatPr baseColWidth="10" defaultColWidth="11.44140625" defaultRowHeight="14.4"/>
  <cols>
    <col min="1" max="1" width="28.44140625" bestFit="1" customWidth="1"/>
    <col min="2" max="2" width="19.88671875" bestFit="1" customWidth="1"/>
  </cols>
  <sheetData>
    <row r="3" spans="1:2">
      <c r="A3" s="193" t="s">
        <v>21</v>
      </c>
      <c r="B3" s="194" t="s">
        <v>22</v>
      </c>
    </row>
    <row r="4" spans="1:2">
      <c r="A4" s="194" t="s">
        <v>23</v>
      </c>
      <c r="B4" s="194">
        <v>5</v>
      </c>
    </row>
    <row r="5" spans="1:2">
      <c r="A5" s="194" t="s">
        <v>24</v>
      </c>
      <c r="B5" s="194">
        <v>550</v>
      </c>
    </row>
    <row r="6" spans="1:2">
      <c r="A6" s="194" t="s">
        <v>25</v>
      </c>
      <c r="B6" s="194">
        <v>4</v>
      </c>
    </row>
    <row r="7" spans="1:2">
      <c r="A7" s="194" t="s">
        <v>26</v>
      </c>
      <c r="B7" s="194">
        <v>3</v>
      </c>
    </row>
    <row r="8" spans="1:2">
      <c r="A8" s="194" t="s">
        <v>27</v>
      </c>
      <c r="B8" s="194">
        <v>3</v>
      </c>
    </row>
    <row r="9" spans="1:2">
      <c r="A9" s="194" t="s">
        <v>28</v>
      </c>
      <c r="B9" s="194">
        <v>1</v>
      </c>
    </row>
    <row r="10" spans="1:2">
      <c r="A10" s="194" t="s">
        <v>29</v>
      </c>
      <c r="B10" s="194">
        <v>2</v>
      </c>
    </row>
    <row r="11" spans="1:2">
      <c r="A11" s="194" t="s">
        <v>20</v>
      </c>
      <c r="B11" s="194">
        <v>568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E464B7-770D-4473-BF0E-3371EBE31860}">
  <sheetPr filterMode="1"/>
  <dimension ref="A1:AE634"/>
  <sheetViews>
    <sheetView topLeftCell="P1" zoomScale="81" zoomScaleNormal="90" workbookViewId="0">
      <pane ySplit="1" topLeftCell="A120" activePane="bottomLeft" state="frozen"/>
      <selection activeCell="C1" sqref="C1"/>
      <selection pane="bottomLeft" activeCell="D1" sqref="D1"/>
    </sheetView>
  </sheetViews>
  <sheetFormatPr baseColWidth="10" defaultColWidth="9.109375" defaultRowHeight="16.350000000000001" customHeight="1"/>
  <cols>
    <col min="1" max="1" width="11.33203125" style="158" customWidth="1"/>
    <col min="2" max="2" width="18.88671875" style="140" customWidth="1"/>
    <col min="3" max="3" width="11.109375" style="140" customWidth="1"/>
    <col min="4" max="4" width="27.33203125" style="140" customWidth="1"/>
    <col min="5" max="5" width="18.6640625" style="140" customWidth="1"/>
    <col min="6" max="6" width="12.6640625" style="131" customWidth="1"/>
    <col min="7" max="7" width="14.44140625" style="131" customWidth="1"/>
    <col min="8" max="8" width="21.44140625" style="133" customWidth="1"/>
    <col min="9" max="9" width="23.33203125" style="136" customWidth="1"/>
    <col min="10" max="10" width="23.44140625" style="131" customWidth="1"/>
    <col min="11" max="11" width="40.33203125" style="131" customWidth="1"/>
    <col min="12" max="12" width="28.6640625" style="131" customWidth="1"/>
    <col min="13" max="13" width="15" style="131" customWidth="1"/>
    <col min="14" max="18" width="9.109375" style="140" hidden="1" customWidth="1"/>
    <col min="19" max="19" width="9.109375" style="131" hidden="1" customWidth="1"/>
    <col min="20" max="54" width="0" style="131" hidden="1" customWidth="1"/>
    <col min="55" max="55" width="8.33203125" style="131" customWidth="1"/>
    <col min="56" max="16384" width="9.109375" style="131"/>
  </cols>
  <sheetData>
    <row r="1" spans="1:31" s="145" customFormat="1" ht="29.25" customHeight="1">
      <c r="A1" s="141" t="s">
        <v>30</v>
      </c>
      <c r="B1" s="185" t="s">
        <v>31</v>
      </c>
      <c r="C1" s="141" t="s">
        <v>21</v>
      </c>
      <c r="D1" s="141" t="s">
        <v>0</v>
      </c>
      <c r="E1" s="142" t="s">
        <v>32</v>
      </c>
      <c r="F1" s="142" t="s">
        <v>33</v>
      </c>
      <c r="G1" s="141" t="s">
        <v>34</v>
      </c>
      <c r="H1" s="143" t="s">
        <v>35</v>
      </c>
      <c r="I1" s="142" t="s">
        <v>36</v>
      </c>
      <c r="J1" s="141" t="s">
        <v>37</v>
      </c>
      <c r="K1" s="141" t="s">
        <v>38</v>
      </c>
      <c r="L1" s="141" t="s">
        <v>39</v>
      </c>
      <c r="M1" s="141" t="s">
        <v>40</v>
      </c>
      <c r="N1" s="144"/>
      <c r="O1" s="144"/>
      <c r="P1" s="144"/>
      <c r="Q1" s="144"/>
      <c r="R1" s="144"/>
      <c r="Z1" s="145" t="s">
        <v>41</v>
      </c>
      <c r="AA1" s="145" t="s">
        <v>42</v>
      </c>
      <c r="AB1" s="145" t="s">
        <v>43</v>
      </c>
      <c r="AC1" s="145" t="s">
        <v>44</v>
      </c>
      <c r="AD1" s="145" t="s">
        <v>45</v>
      </c>
    </row>
    <row r="2" spans="1:31" ht="16.350000000000001" customHeight="1">
      <c r="A2" s="147" t="s">
        <v>46</v>
      </c>
      <c r="B2" s="148" t="s">
        <v>47</v>
      </c>
      <c r="C2" s="149" t="s">
        <v>24</v>
      </c>
      <c r="D2" s="149" t="s">
        <v>10</v>
      </c>
      <c r="E2" s="150" t="s">
        <v>48</v>
      </c>
      <c r="F2" s="150" t="s">
        <v>49</v>
      </c>
      <c r="G2" s="149" t="s">
        <v>50</v>
      </c>
      <c r="H2" s="152">
        <v>347800000</v>
      </c>
      <c r="I2" s="426">
        <v>45303</v>
      </c>
      <c r="J2" s="150">
        <v>45352</v>
      </c>
      <c r="K2" s="150" t="s">
        <v>51</v>
      </c>
      <c r="L2" s="150" t="s">
        <v>52</v>
      </c>
      <c r="M2" s="150" t="s">
        <v>53</v>
      </c>
      <c r="Z2" s="157" t="s">
        <v>13</v>
      </c>
      <c r="AA2" s="158" t="s">
        <v>24</v>
      </c>
      <c r="AB2" s="158" t="s">
        <v>54</v>
      </c>
      <c r="AC2" s="158" t="s">
        <v>55</v>
      </c>
      <c r="AD2" s="158" t="s">
        <v>53</v>
      </c>
      <c r="AE2" s="158"/>
    </row>
    <row r="3" spans="1:31" ht="16.350000000000001" hidden="1" customHeight="1">
      <c r="A3" s="147" t="s">
        <v>56</v>
      </c>
      <c r="B3" s="148" t="s">
        <v>57</v>
      </c>
      <c r="C3" s="149" t="s">
        <v>24</v>
      </c>
      <c r="D3" s="149" t="s">
        <v>5</v>
      </c>
      <c r="E3" s="150" t="s">
        <v>48</v>
      </c>
      <c r="F3" s="150" t="s">
        <v>49</v>
      </c>
      <c r="G3" s="149" t="s">
        <v>50</v>
      </c>
      <c r="H3" s="152">
        <v>12000000</v>
      </c>
      <c r="I3" s="426">
        <v>45303</v>
      </c>
      <c r="J3" s="150">
        <v>45351</v>
      </c>
      <c r="K3" s="150" t="s">
        <v>51</v>
      </c>
      <c r="L3" s="150" t="s">
        <v>58</v>
      </c>
      <c r="M3" s="150" t="s">
        <v>59</v>
      </c>
      <c r="Z3" s="157" t="s">
        <v>3</v>
      </c>
      <c r="AA3" s="158" t="s">
        <v>26</v>
      </c>
      <c r="AB3" s="158" t="s">
        <v>50</v>
      </c>
      <c r="AC3" s="158" t="s">
        <v>60</v>
      </c>
      <c r="AD3" s="158" t="s">
        <v>59</v>
      </c>
      <c r="AE3" s="158"/>
    </row>
    <row r="4" spans="1:31" ht="16.350000000000001" hidden="1" customHeight="1">
      <c r="A4" s="147" t="s">
        <v>61</v>
      </c>
      <c r="B4" s="148" t="s">
        <v>57</v>
      </c>
      <c r="C4" s="149" t="s">
        <v>24</v>
      </c>
      <c r="D4" s="149" t="s">
        <v>5</v>
      </c>
      <c r="E4" s="150" t="s">
        <v>48</v>
      </c>
      <c r="F4" s="150" t="s">
        <v>49</v>
      </c>
      <c r="G4" s="149" t="s">
        <v>50</v>
      </c>
      <c r="H4" s="152">
        <v>70000000</v>
      </c>
      <c r="I4" s="426">
        <v>45303</v>
      </c>
      <c r="J4" s="150">
        <v>45351</v>
      </c>
      <c r="K4" s="150" t="s">
        <v>51</v>
      </c>
      <c r="L4" s="150" t="s">
        <v>58</v>
      </c>
      <c r="M4" s="150" t="s">
        <v>59</v>
      </c>
      <c r="Z4" s="157" t="s">
        <v>18</v>
      </c>
      <c r="AA4" s="158" t="s">
        <v>27</v>
      </c>
      <c r="AB4" s="158"/>
      <c r="AC4" s="158"/>
      <c r="AD4" s="158"/>
      <c r="AE4" s="158"/>
    </row>
    <row r="5" spans="1:31" s="140" customFormat="1" ht="16.350000000000001" hidden="1" customHeight="1">
      <c r="A5" s="147" t="s">
        <v>62</v>
      </c>
      <c r="B5" s="148" t="s">
        <v>57</v>
      </c>
      <c r="C5" s="149" t="s">
        <v>24</v>
      </c>
      <c r="D5" s="149" t="s">
        <v>5</v>
      </c>
      <c r="E5" s="150" t="s">
        <v>48</v>
      </c>
      <c r="F5" s="150" t="s">
        <v>49</v>
      </c>
      <c r="G5" s="149" t="s">
        <v>50</v>
      </c>
      <c r="H5" s="152">
        <v>130000000</v>
      </c>
      <c r="I5" s="426">
        <v>45303</v>
      </c>
      <c r="J5" s="150">
        <v>45351</v>
      </c>
      <c r="K5" s="150" t="s">
        <v>51</v>
      </c>
      <c r="L5" s="150" t="s">
        <v>58</v>
      </c>
      <c r="M5" s="150" t="s">
        <v>59</v>
      </c>
      <c r="Z5" s="159" t="s">
        <v>5</v>
      </c>
      <c r="AA5" s="140" t="s">
        <v>25</v>
      </c>
    </row>
    <row r="6" spans="1:31" s="140" customFormat="1" ht="16.350000000000001" hidden="1" customHeight="1">
      <c r="A6" s="147" t="s">
        <v>63</v>
      </c>
      <c r="B6" s="148" t="s">
        <v>57</v>
      </c>
      <c r="C6" s="149" t="s">
        <v>24</v>
      </c>
      <c r="D6" s="149" t="s">
        <v>5</v>
      </c>
      <c r="E6" s="150" t="s">
        <v>48</v>
      </c>
      <c r="F6" s="150" t="s">
        <v>49</v>
      </c>
      <c r="G6" s="149" t="s">
        <v>54</v>
      </c>
      <c r="H6" s="152">
        <v>20000000</v>
      </c>
      <c r="I6" s="426">
        <v>45303</v>
      </c>
      <c r="J6" s="150">
        <v>45351</v>
      </c>
      <c r="K6" s="150" t="s">
        <v>51</v>
      </c>
      <c r="L6" s="150" t="s">
        <v>58</v>
      </c>
      <c r="M6" s="150" t="s">
        <v>59</v>
      </c>
      <c r="Z6" s="159" t="s">
        <v>4</v>
      </c>
      <c r="AA6" s="140" t="s">
        <v>23</v>
      </c>
    </row>
    <row r="7" spans="1:31" ht="16.350000000000001" hidden="1" customHeight="1">
      <c r="A7" s="147" t="s">
        <v>64</v>
      </c>
      <c r="B7" s="148" t="s">
        <v>57</v>
      </c>
      <c r="C7" s="149" t="s">
        <v>24</v>
      </c>
      <c r="D7" s="149" t="s">
        <v>5</v>
      </c>
      <c r="E7" s="150" t="s">
        <v>48</v>
      </c>
      <c r="F7" s="150" t="s">
        <v>49</v>
      </c>
      <c r="G7" s="149" t="s">
        <v>50</v>
      </c>
      <c r="H7" s="152">
        <v>160000000</v>
      </c>
      <c r="I7" s="426">
        <v>45303</v>
      </c>
      <c r="J7" s="150">
        <v>45351</v>
      </c>
      <c r="K7" s="150" t="s">
        <v>51</v>
      </c>
      <c r="L7" s="150" t="s">
        <v>58</v>
      </c>
      <c r="M7" s="150" t="s">
        <v>59</v>
      </c>
      <c r="Z7" s="157" t="s">
        <v>19</v>
      </c>
      <c r="AA7" s="158" t="s">
        <v>65</v>
      </c>
      <c r="AB7" s="158"/>
      <c r="AC7" s="158"/>
      <c r="AD7" s="158"/>
      <c r="AE7" s="158"/>
    </row>
    <row r="8" spans="1:31" ht="16.350000000000001" hidden="1" customHeight="1">
      <c r="A8" s="147" t="s">
        <v>66</v>
      </c>
      <c r="B8" s="148" t="s">
        <v>57</v>
      </c>
      <c r="C8" s="149" t="s">
        <v>24</v>
      </c>
      <c r="D8" s="149" t="s">
        <v>5</v>
      </c>
      <c r="E8" s="150" t="s">
        <v>48</v>
      </c>
      <c r="F8" s="150" t="s">
        <v>49</v>
      </c>
      <c r="G8" s="149" t="s">
        <v>50</v>
      </c>
      <c r="H8" s="152">
        <v>150000000</v>
      </c>
      <c r="I8" s="426">
        <v>45303</v>
      </c>
      <c r="J8" s="150">
        <v>45351</v>
      </c>
      <c r="K8" s="150" t="s">
        <v>51</v>
      </c>
      <c r="L8" s="150" t="s">
        <v>58</v>
      </c>
      <c r="M8" s="150" t="s">
        <v>59</v>
      </c>
      <c r="Z8" s="157" t="s">
        <v>10</v>
      </c>
      <c r="AA8" s="158" t="s">
        <v>29</v>
      </c>
      <c r="AB8" s="158"/>
      <c r="AC8" s="158"/>
      <c r="AD8" s="158"/>
      <c r="AE8" s="158"/>
    </row>
    <row r="9" spans="1:31" ht="16.350000000000001" hidden="1" customHeight="1">
      <c r="A9" s="147" t="s">
        <v>67</v>
      </c>
      <c r="B9" s="148" t="s">
        <v>57</v>
      </c>
      <c r="C9" s="149" t="s">
        <v>24</v>
      </c>
      <c r="D9" s="149" t="s">
        <v>5</v>
      </c>
      <c r="E9" s="150" t="s">
        <v>48</v>
      </c>
      <c r="F9" s="150" t="s">
        <v>49</v>
      </c>
      <c r="G9" s="149" t="s">
        <v>50</v>
      </c>
      <c r="H9" s="152">
        <v>220000000</v>
      </c>
      <c r="I9" s="426">
        <v>45303</v>
      </c>
      <c r="J9" s="150">
        <v>45351</v>
      </c>
      <c r="K9" s="150" t="s">
        <v>51</v>
      </c>
      <c r="L9" s="150" t="s">
        <v>58</v>
      </c>
      <c r="M9" s="150" t="s">
        <v>59</v>
      </c>
      <c r="Z9" s="157" t="s">
        <v>12</v>
      </c>
      <c r="AA9" s="158"/>
      <c r="AB9" s="158"/>
      <c r="AC9" s="158"/>
      <c r="AD9" s="158"/>
      <c r="AE9" s="158"/>
    </row>
    <row r="10" spans="1:31" ht="16.350000000000001" hidden="1" customHeight="1">
      <c r="A10" s="147" t="s">
        <v>68</v>
      </c>
      <c r="B10" s="148" t="s">
        <v>57</v>
      </c>
      <c r="C10" s="149" t="s">
        <v>24</v>
      </c>
      <c r="D10" s="149" t="s">
        <v>5</v>
      </c>
      <c r="E10" s="150" t="s">
        <v>48</v>
      </c>
      <c r="F10" s="150" t="s">
        <v>49</v>
      </c>
      <c r="G10" s="149" t="s">
        <v>50</v>
      </c>
      <c r="H10" s="152">
        <v>10000000</v>
      </c>
      <c r="I10" s="426">
        <v>45303</v>
      </c>
      <c r="J10" s="150">
        <v>45351</v>
      </c>
      <c r="K10" s="150" t="s">
        <v>51</v>
      </c>
      <c r="L10" s="150" t="s">
        <v>58</v>
      </c>
      <c r="M10" s="150" t="s">
        <v>59</v>
      </c>
      <c r="Z10" s="157" t="s">
        <v>8</v>
      </c>
      <c r="AA10" s="158"/>
      <c r="AB10" s="158"/>
      <c r="AC10" s="158"/>
      <c r="AD10" s="158"/>
      <c r="AE10" s="158"/>
    </row>
    <row r="11" spans="1:31" ht="16.350000000000001" hidden="1" customHeight="1">
      <c r="A11" s="147" t="s">
        <v>69</v>
      </c>
      <c r="B11" s="148" t="s">
        <v>70</v>
      </c>
      <c r="C11" s="149" t="s">
        <v>24</v>
      </c>
      <c r="D11" s="149" t="s">
        <v>18</v>
      </c>
      <c r="E11" s="150" t="s">
        <v>48</v>
      </c>
      <c r="F11" s="150" t="s">
        <v>49</v>
      </c>
      <c r="G11" s="149" t="s">
        <v>54</v>
      </c>
      <c r="H11" s="152">
        <v>12333333</v>
      </c>
      <c r="I11" s="426">
        <v>45306</v>
      </c>
      <c r="J11" s="150">
        <v>45382</v>
      </c>
      <c r="K11" s="150" t="s">
        <v>51</v>
      </c>
      <c r="L11" s="150" t="s">
        <v>71</v>
      </c>
      <c r="M11" s="150" t="s">
        <v>53</v>
      </c>
      <c r="Z11" s="157" t="s">
        <v>72</v>
      </c>
      <c r="AA11" s="158"/>
      <c r="AB11" s="158"/>
      <c r="AC11" s="158"/>
      <c r="AD11" s="158"/>
      <c r="AE11" s="158"/>
    </row>
    <row r="12" spans="1:31" ht="16.350000000000001" hidden="1" customHeight="1">
      <c r="A12" s="147" t="s">
        <v>73</v>
      </c>
      <c r="B12" s="148" t="s">
        <v>74</v>
      </c>
      <c r="C12" s="149" t="s">
        <v>24</v>
      </c>
      <c r="D12" s="149" t="s">
        <v>18</v>
      </c>
      <c r="E12" s="150" t="s">
        <v>48</v>
      </c>
      <c r="F12" s="150" t="s">
        <v>49</v>
      </c>
      <c r="G12" s="149" t="s">
        <v>54</v>
      </c>
      <c r="H12" s="152">
        <v>10944000</v>
      </c>
      <c r="I12" s="426">
        <v>45306</v>
      </c>
      <c r="J12" s="150">
        <v>45382</v>
      </c>
      <c r="K12" s="150" t="s">
        <v>75</v>
      </c>
      <c r="L12" s="150" t="s">
        <v>76</v>
      </c>
      <c r="M12" s="150" t="s">
        <v>59</v>
      </c>
      <c r="Z12" s="157" t="s">
        <v>7</v>
      </c>
      <c r="AA12" s="158"/>
      <c r="AB12" s="158"/>
      <c r="AC12" s="158"/>
      <c r="AD12" s="158"/>
      <c r="AE12" s="158"/>
    </row>
    <row r="13" spans="1:31" ht="16.350000000000001" hidden="1" customHeight="1">
      <c r="A13" s="147" t="s">
        <v>77</v>
      </c>
      <c r="B13" s="148" t="s">
        <v>74</v>
      </c>
      <c r="C13" s="149" t="s">
        <v>24</v>
      </c>
      <c r="D13" s="149" t="s">
        <v>18</v>
      </c>
      <c r="E13" s="150" t="s">
        <v>48</v>
      </c>
      <c r="F13" s="150" t="s">
        <v>49</v>
      </c>
      <c r="G13" s="149" t="s">
        <v>54</v>
      </c>
      <c r="H13" s="152">
        <v>11400000</v>
      </c>
      <c r="I13" s="426">
        <v>45306</v>
      </c>
      <c r="J13" s="150">
        <v>45382</v>
      </c>
      <c r="K13" s="150" t="s">
        <v>75</v>
      </c>
      <c r="L13" s="150" t="s">
        <v>76</v>
      </c>
      <c r="M13" s="150" t="s">
        <v>59</v>
      </c>
      <c r="Z13" s="157" t="s">
        <v>11</v>
      </c>
      <c r="AA13" s="158"/>
      <c r="AB13" s="158"/>
      <c r="AC13" s="158"/>
      <c r="AD13" s="158"/>
      <c r="AE13" s="158"/>
    </row>
    <row r="14" spans="1:31" ht="16.350000000000001" hidden="1" customHeight="1">
      <c r="A14" s="147" t="s">
        <v>78</v>
      </c>
      <c r="B14" s="148" t="s">
        <v>74</v>
      </c>
      <c r="C14" s="149" t="s">
        <v>24</v>
      </c>
      <c r="D14" s="149" t="s">
        <v>18</v>
      </c>
      <c r="E14" s="150" t="s">
        <v>48</v>
      </c>
      <c r="F14" s="150" t="s">
        <v>49</v>
      </c>
      <c r="G14" s="149" t="s">
        <v>54</v>
      </c>
      <c r="H14" s="152">
        <v>11400000</v>
      </c>
      <c r="I14" s="426">
        <v>45306</v>
      </c>
      <c r="J14" s="150">
        <v>45382</v>
      </c>
      <c r="K14" s="150" t="s">
        <v>75</v>
      </c>
      <c r="L14" s="150" t="s">
        <v>76</v>
      </c>
      <c r="M14" s="150" t="s">
        <v>59</v>
      </c>
      <c r="Z14" s="157" t="s">
        <v>16</v>
      </c>
      <c r="AA14" s="158"/>
      <c r="AB14" s="158"/>
      <c r="AC14" s="158"/>
      <c r="AD14" s="158"/>
      <c r="AE14" s="158"/>
    </row>
    <row r="15" spans="1:31" ht="16.350000000000001" hidden="1" customHeight="1">
      <c r="A15" s="161" t="s">
        <v>79</v>
      </c>
      <c r="B15" s="148" t="s">
        <v>74</v>
      </c>
      <c r="C15" s="162" t="s">
        <v>24</v>
      </c>
      <c r="D15" s="162" t="s">
        <v>3</v>
      </c>
      <c r="E15" s="163" t="s">
        <v>48</v>
      </c>
      <c r="F15" s="163" t="s">
        <v>49</v>
      </c>
      <c r="G15" s="162" t="s">
        <v>54</v>
      </c>
      <c r="H15" s="164">
        <v>10000000</v>
      </c>
      <c r="I15" s="426">
        <v>45306</v>
      </c>
      <c r="J15" s="163">
        <v>45382</v>
      </c>
      <c r="K15" s="150" t="s">
        <v>51</v>
      </c>
      <c r="L15" s="150" t="s">
        <v>80</v>
      </c>
      <c r="M15" s="150" t="s">
        <v>59</v>
      </c>
      <c r="Z15" s="157" t="s">
        <v>81</v>
      </c>
      <c r="AA15" s="158"/>
      <c r="AB15" s="158"/>
      <c r="AC15" s="158"/>
      <c r="AD15" s="158"/>
      <c r="AE15" s="158"/>
    </row>
    <row r="16" spans="1:31" s="140" customFormat="1" ht="16.350000000000001" hidden="1" customHeight="1">
      <c r="A16" s="427" t="s">
        <v>82</v>
      </c>
      <c r="B16" s="148" t="s">
        <v>74</v>
      </c>
      <c r="C16" s="428" t="s">
        <v>24</v>
      </c>
      <c r="D16" s="149" t="s">
        <v>18</v>
      </c>
      <c r="E16" s="426" t="s">
        <v>48</v>
      </c>
      <c r="F16" s="426" t="s">
        <v>49</v>
      </c>
      <c r="G16" s="428" t="s">
        <v>50</v>
      </c>
      <c r="H16" s="429">
        <v>20000000</v>
      </c>
      <c r="I16" s="426">
        <v>45307</v>
      </c>
      <c r="J16" s="426">
        <v>45381</v>
      </c>
      <c r="K16" s="168" t="s">
        <v>75</v>
      </c>
      <c r="L16" s="150" t="s">
        <v>83</v>
      </c>
      <c r="M16" s="150" t="s">
        <v>53</v>
      </c>
      <c r="Z16" s="159" t="s">
        <v>84</v>
      </c>
    </row>
    <row r="17" spans="1:26" s="140" customFormat="1" ht="16.350000000000001" hidden="1" customHeight="1">
      <c r="A17" s="427" t="s">
        <v>85</v>
      </c>
      <c r="B17" s="430" t="s">
        <v>86</v>
      </c>
      <c r="C17" s="428" t="s">
        <v>24</v>
      </c>
      <c r="D17" s="428" t="s">
        <v>8</v>
      </c>
      <c r="E17" s="426" t="s">
        <v>48</v>
      </c>
      <c r="F17" s="426" t="s">
        <v>49</v>
      </c>
      <c r="G17" s="428" t="s">
        <v>50</v>
      </c>
      <c r="H17" s="429">
        <v>111932940</v>
      </c>
      <c r="I17" s="426">
        <v>45313</v>
      </c>
      <c r="J17" s="426">
        <v>45404</v>
      </c>
      <c r="K17" s="168" t="s">
        <v>51</v>
      </c>
      <c r="L17" s="150" t="s">
        <v>87</v>
      </c>
      <c r="M17" s="150" t="s">
        <v>53</v>
      </c>
      <c r="Z17" s="159" t="s">
        <v>88</v>
      </c>
    </row>
    <row r="18" spans="1:26" s="140" customFormat="1" ht="16.350000000000001" hidden="1" customHeight="1">
      <c r="A18" s="427" t="s">
        <v>89</v>
      </c>
      <c r="B18" s="430" t="s">
        <v>90</v>
      </c>
      <c r="C18" s="428" t="s">
        <v>24</v>
      </c>
      <c r="D18" s="149" t="s">
        <v>18</v>
      </c>
      <c r="E18" s="426" t="s">
        <v>48</v>
      </c>
      <c r="F18" s="426" t="s">
        <v>49</v>
      </c>
      <c r="G18" s="428" t="s">
        <v>54</v>
      </c>
      <c r="H18" s="429">
        <v>9166666</v>
      </c>
      <c r="I18" s="426">
        <v>45309</v>
      </c>
      <c r="J18" s="426">
        <v>45358</v>
      </c>
      <c r="K18" s="168" t="s">
        <v>51</v>
      </c>
      <c r="L18" s="150" t="s">
        <v>91</v>
      </c>
      <c r="M18" s="150" t="s">
        <v>53</v>
      </c>
      <c r="Z18" s="159"/>
    </row>
    <row r="19" spans="1:26" s="140" customFormat="1" ht="16.350000000000001" hidden="1" customHeight="1">
      <c r="A19" s="427" t="s">
        <v>92</v>
      </c>
      <c r="B19" s="430" t="s">
        <v>93</v>
      </c>
      <c r="C19" s="428" t="s">
        <v>24</v>
      </c>
      <c r="D19" s="149" t="s">
        <v>18</v>
      </c>
      <c r="E19" s="426" t="s">
        <v>48</v>
      </c>
      <c r="F19" s="426" t="s">
        <v>49</v>
      </c>
      <c r="G19" s="428" t="s">
        <v>54</v>
      </c>
      <c r="H19" s="429">
        <v>13566667</v>
      </c>
      <c r="I19" s="426">
        <v>45308</v>
      </c>
      <c r="J19" s="426">
        <v>45382</v>
      </c>
      <c r="K19" s="168" t="s">
        <v>51</v>
      </c>
      <c r="L19" s="150" t="s">
        <v>94</v>
      </c>
      <c r="M19" s="150" t="s">
        <v>53</v>
      </c>
      <c r="Z19" s="159"/>
    </row>
    <row r="20" spans="1:26" s="140" customFormat="1" ht="16.350000000000001" hidden="1" customHeight="1">
      <c r="A20" s="427" t="s">
        <v>95</v>
      </c>
      <c r="B20" s="148" t="s">
        <v>74</v>
      </c>
      <c r="C20" s="428" t="s">
        <v>24</v>
      </c>
      <c r="D20" s="149" t="s">
        <v>18</v>
      </c>
      <c r="E20" s="426" t="s">
        <v>48</v>
      </c>
      <c r="F20" s="426" t="s">
        <v>49</v>
      </c>
      <c r="G20" s="428" t="s">
        <v>54</v>
      </c>
      <c r="H20" s="429">
        <v>9866666</v>
      </c>
      <c r="I20" s="426">
        <v>45308</v>
      </c>
      <c r="J20" s="426">
        <v>45382</v>
      </c>
      <c r="K20" s="168" t="s">
        <v>51</v>
      </c>
      <c r="L20" s="150" t="s">
        <v>94</v>
      </c>
      <c r="M20" s="150" t="s">
        <v>59</v>
      </c>
      <c r="Z20" s="159"/>
    </row>
    <row r="21" spans="1:26" s="140" customFormat="1" ht="16.350000000000001" hidden="1" customHeight="1">
      <c r="A21" s="427" t="s">
        <v>96</v>
      </c>
      <c r="B21" s="430" t="s">
        <v>97</v>
      </c>
      <c r="C21" s="428" t="s">
        <v>24</v>
      </c>
      <c r="D21" s="149" t="s">
        <v>18</v>
      </c>
      <c r="E21" s="426" t="s">
        <v>48</v>
      </c>
      <c r="F21" s="426" t="s">
        <v>49</v>
      </c>
      <c r="G21" s="428" t="s">
        <v>54</v>
      </c>
      <c r="H21" s="429">
        <v>14666666</v>
      </c>
      <c r="I21" s="426">
        <v>45308</v>
      </c>
      <c r="J21" s="426">
        <v>45396</v>
      </c>
      <c r="K21" s="168" t="s">
        <v>51</v>
      </c>
      <c r="L21" s="150" t="s">
        <v>98</v>
      </c>
      <c r="M21" s="150" t="s">
        <v>59</v>
      </c>
      <c r="Z21" s="159"/>
    </row>
    <row r="22" spans="1:26" s="140" customFormat="1" ht="16.350000000000001" hidden="1" customHeight="1">
      <c r="A22" s="427" t="s">
        <v>99</v>
      </c>
      <c r="B22" s="148" t="s">
        <v>74</v>
      </c>
      <c r="C22" s="428" t="s">
        <v>24</v>
      </c>
      <c r="D22" s="149" t="s">
        <v>18</v>
      </c>
      <c r="E22" s="426" t="s">
        <v>48</v>
      </c>
      <c r="F22" s="426" t="s">
        <v>49</v>
      </c>
      <c r="G22" s="428" t="s">
        <v>54</v>
      </c>
      <c r="H22" s="429">
        <v>12333333</v>
      </c>
      <c r="I22" s="426">
        <v>45308</v>
      </c>
      <c r="J22" s="426">
        <v>45382</v>
      </c>
      <c r="K22" s="168" t="s">
        <v>75</v>
      </c>
      <c r="L22" s="150" t="s">
        <v>100</v>
      </c>
      <c r="M22" s="150" t="s">
        <v>59</v>
      </c>
      <c r="Z22" s="159"/>
    </row>
    <row r="23" spans="1:26" s="140" customFormat="1" ht="16.350000000000001" hidden="1" customHeight="1">
      <c r="A23" s="427" t="s">
        <v>101</v>
      </c>
      <c r="B23" s="148" t="s">
        <v>74</v>
      </c>
      <c r="C23" s="428" t="s">
        <v>24</v>
      </c>
      <c r="D23" s="162" t="s">
        <v>3</v>
      </c>
      <c r="E23" s="426" t="s">
        <v>48</v>
      </c>
      <c r="F23" s="426" t="s">
        <v>49</v>
      </c>
      <c r="G23" s="428" t="s">
        <v>54</v>
      </c>
      <c r="H23" s="429">
        <v>7400000</v>
      </c>
      <c r="I23" s="426">
        <v>45308</v>
      </c>
      <c r="J23" s="426">
        <v>45382</v>
      </c>
      <c r="K23" s="168" t="s">
        <v>51</v>
      </c>
      <c r="L23" s="150" t="s">
        <v>102</v>
      </c>
      <c r="M23" s="150" t="s">
        <v>59</v>
      </c>
      <c r="Z23" s="159"/>
    </row>
    <row r="24" spans="1:26" s="140" customFormat="1" ht="16.350000000000001" hidden="1" customHeight="1">
      <c r="A24" s="427" t="s">
        <v>103</v>
      </c>
      <c r="B24" s="148" t="s">
        <v>74</v>
      </c>
      <c r="C24" s="428" t="s">
        <v>24</v>
      </c>
      <c r="D24" s="149" t="s">
        <v>18</v>
      </c>
      <c r="E24" s="426" t="s">
        <v>48</v>
      </c>
      <c r="F24" s="426" t="s">
        <v>49</v>
      </c>
      <c r="G24" s="428" t="s">
        <v>54</v>
      </c>
      <c r="H24" s="429">
        <v>13566666</v>
      </c>
      <c r="I24" s="426">
        <v>45308</v>
      </c>
      <c r="J24" s="426">
        <v>45382</v>
      </c>
      <c r="K24" s="168" t="s">
        <v>51</v>
      </c>
      <c r="L24" s="150" t="s">
        <v>102</v>
      </c>
      <c r="M24" s="150" t="s">
        <v>59</v>
      </c>
      <c r="Z24" s="159"/>
    </row>
    <row r="25" spans="1:26" s="140" customFormat="1" ht="16.350000000000001" hidden="1" customHeight="1">
      <c r="A25" s="427" t="s">
        <v>104</v>
      </c>
      <c r="B25" s="148" t="s">
        <v>74</v>
      </c>
      <c r="C25" s="428" t="s">
        <v>24</v>
      </c>
      <c r="D25" s="149" t="s">
        <v>18</v>
      </c>
      <c r="E25" s="426" t="s">
        <v>48</v>
      </c>
      <c r="F25" s="426" t="s">
        <v>49</v>
      </c>
      <c r="G25" s="428" t="s">
        <v>54</v>
      </c>
      <c r="H25" s="429">
        <v>9866666</v>
      </c>
      <c r="I25" s="426">
        <v>45308</v>
      </c>
      <c r="J25" s="426">
        <v>45382</v>
      </c>
      <c r="K25" s="168" t="s">
        <v>51</v>
      </c>
      <c r="L25" s="150" t="s">
        <v>102</v>
      </c>
      <c r="M25" s="150" t="s">
        <v>59</v>
      </c>
      <c r="Z25" s="159"/>
    </row>
    <row r="26" spans="1:26" s="140" customFormat="1" ht="16.350000000000001" hidden="1" customHeight="1">
      <c r="A26" s="427" t="s">
        <v>105</v>
      </c>
      <c r="B26" s="148" t="s">
        <v>74</v>
      </c>
      <c r="C26" s="428" t="s">
        <v>24</v>
      </c>
      <c r="D26" s="149" t="s">
        <v>18</v>
      </c>
      <c r="E26" s="426" t="s">
        <v>48</v>
      </c>
      <c r="F26" s="426" t="s">
        <v>49</v>
      </c>
      <c r="G26" s="428" t="s">
        <v>54</v>
      </c>
      <c r="H26" s="429">
        <v>8633333</v>
      </c>
      <c r="I26" s="426">
        <v>45308</v>
      </c>
      <c r="J26" s="426">
        <v>45382</v>
      </c>
      <c r="K26" s="168" t="s">
        <v>106</v>
      </c>
      <c r="L26" s="150" t="s">
        <v>107</v>
      </c>
      <c r="M26" s="150" t="s">
        <v>59</v>
      </c>
      <c r="Z26" s="159"/>
    </row>
    <row r="27" spans="1:26" s="140" customFormat="1" ht="16.350000000000001" hidden="1" customHeight="1">
      <c r="A27" s="427" t="s">
        <v>108</v>
      </c>
      <c r="B27" s="148" t="s">
        <v>74</v>
      </c>
      <c r="C27" s="428" t="s">
        <v>24</v>
      </c>
      <c r="D27" s="162" t="s">
        <v>3</v>
      </c>
      <c r="E27" s="426" t="s">
        <v>48</v>
      </c>
      <c r="F27" s="426" t="s">
        <v>49</v>
      </c>
      <c r="G27" s="428" t="s">
        <v>54</v>
      </c>
      <c r="H27" s="429">
        <v>6413334</v>
      </c>
      <c r="I27" s="426">
        <v>45310</v>
      </c>
      <c r="J27" s="426">
        <v>45382</v>
      </c>
      <c r="K27" s="168" t="s">
        <v>106</v>
      </c>
      <c r="L27" s="150" t="s">
        <v>107</v>
      </c>
      <c r="M27" s="150" t="s">
        <v>59</v>
      </c>
      <c r="Z27" s="159"/>
    </row>
    <row r="28" spans="1:26" s="140" customFormat="1" ht="16.350000000000001" hidden="1" customHeight="1">
      <c r="A28" s="427" t="s">
        <v>109</v>
      </c>
      <c r="B28" s="430" t="s">
        <v>110</v>
      </c>
      <c r="C28" s="428" t="s">
        <v>24</v>
      </c>
      <c r="D28" s="149" t="s">
        <v>18</v>
      </c>
      <c r="E28" s="426" t="s">
        <v>48</v>
      </c>
      <c r="F28" s="426" t="s">
        <v>49</v>
      </c>
      <c r="G28" s="428" t="s">
        <v>54</v>
      </c>
      <c r="H28" s="429">
        <v>6500000</v>
      </c>
      <c r="I28" s="426">
        <v>45310</v>
      </c>
      <c r="J28" s="426">
        <v>45340</v>
      </c>
      <c r="K28" s="168" t="s">
        <v>51</v>
      </c>
      <c r="L28" s="150" t="s">
        <v>94</v>
      </c>
      <c r="M28" s="150" t="s">
        <v>53</v>
      </c>
      <c r="Z28" s="159"/>
    </row>
    <row r="29" spans="1:26" s="140" customFormat="1" ht="16.350000000000001" hidden="1" customHeight="1">
      <c r="A29" s="427" t="s">
        <v>111</v>
      </c>
      <c r="B29" s="148" t="s">
        <v>74</v>
      </c>
      <c r="C29" s="428" t="s">
        <v>24</v>
      </c>
      <c r="D29" s="149" t="s">
        <v>18</v>
      </c>
      <c r="E29" s="426" t="s">
        <v>48</v>
      </c>
      <c r="F29" s="426" t="s">
        <v>49</v>
      </c>
      <c r="G29" s="428" t="s">
        <v>54</v>
      </c>
      <c r="H29" s="429">
        <v>11500000</v>
      </c>
      <c r="I29" s="426">
        <v>45313</v>
      </c>
      <c r="J29" s="426">
        <v>45382</v>
      </c>
      <c r="K29" s="168" t="s">
        <v>106</v>
      </c>
      <c r="L29" s="150" t="s">
        <v>112</v>
      </c>
      <c r="M29" s="150" t="s">
        <v>59</v>
      </c>
      <c r="Z29" s="159"/>
    </row>
    <row r="30" spans="1:26" ht="16.350000000000001" hidden="1" customHeight="1">
      <c r="A30" s="427" t="s">
        <v>113</v>
      </c>
      <c r="B30" s="148" t="s">
        <v>74</v>
      </c>
      <c r="C30" s="428" t="s">
        <v>24</v>
      </c>
      <c r="D30" s="162" t="s">
        <v>3</v>
      </c>
      <c r="E30" s="426" t="s">
        <v>48</v>
      </c>
      <c r="F30" s="426" t="s">
        <v>49</v>
      </c>
      <c r="G30" s="431"/>
      <c r="H30" s="432"/>
      <c r="I30" s="426" t="s">
        <v>114</v>
      </c>
      <c r="J30" s="426" t="s">
        <v>114</v>
      </c>
      <c r="K30" s="168"/>
      <c r="L30" s="150"/>
      <c r="M30" s="150" t="s">
        <v>59</v>
      </c>
      <c r="Z30" s="170"/>
    </row>
    <row r="31" spans="1:26" s="140" customFormat="1" ht="16.350000000000001" hidden="1" customHeight="1">
      <c r="A31" s="427" t="s">
        <v>115</v>
      </c>
      <c r="B31" s="430" t="s">
        <v>57</v>
      </c>
      <c r="C31" s="428" t="s">
        <v>24</v>
      </c>
      <c r="D31" s="149" t="s">
        <v>18</v>
      </c>
      <c r="E31" s="426" t="s">
        <v>48</v>
      </c>
      <c r="F31" s="426" t="s">
        <v>49</v>
      </c>
      <c r="G31" s="428" t="s">
        <v>54</v>
      </c>
      <c r="H31" s="429">
        <v>12650000</v>
      </c>
      <c r="I31" s="426">
        <v>45313</v>
      </c>
      <c r="J31" s="426">
        <v>45382</v>
      </c>
      <c r="K31" s="168" t="s">
        <v>106</v>
      </c>
      <c r="L31" s="150" t="s">
        <v>116</v>
      </c>
      <c r="M31" s="150" t="s">
        <v>59</v>
      </c>
      <c r="Z31" s="159"/>
    </row>
    <row r="32" spans="1:26" s="140" customFormat="1" ht="16.350000000000001" hidden="1" customHeight="1">
      <c r="A32" s="427" t="s">
        <v>117</v>
      </c>
      <c r="B32" s="430" t="s">
        <v>57</v>
      </c>
      <c r="C32" s="428" t="s">
        <v>24</v>
      </c>
      <c r="D32" s="428" t="s">
        <v>5</v>
      </c>
      <c r="E32" s="426" t="s">
        <v>48</v>
      </c>
      <c r="F32" s="426" t="s">
        <v>49</v>
      </c>
      <c r="G32" s="428" t="s">
        <v>50</v>
      </c>
      <c r="H32" s="429">
        <v>31504000</v>
      </c>
      <c r="I32" s="426">
        <v>45313</v>
      </c>
      <c r="J32" s="426">
        <v>45313</v>
      </c>
      <c r="K32" s="168" t="s">
        <v>51</v>
      </c>
      <c r="L32" s="150" t="s">
        <v>58</v>
      </c>
      <c r="M32" s="150" t="s">
        <v>59</v>
      </c>
      <c r="Z32" s="159"/>
    </row>
    <row r="33" spans="1:26" s="140" customFormat="1" ht="16.350000000000001" hidden="1" customHeight="1">
      <c r="A33" s="427" t="s">
        <v>118</v>
      </c>
      <c r="B33" s="430" t="s">
        <v>57</v>
      </c>
      <c r="C33" s="428" t="s">
        <v>24</v>
      </c>
      <c r="D33" s="428" t="s">
        <v>19</v>
      </c>
      <c r="E33" s="426" t="s">
        <v>48</v>
      </c>
      <c r="F33" s="426" t="s">
        <v>49</v>
      </c>
      <c r="G33" s="428" t="s">
        <v>50</v>
      </c>
      <c r="H33" s="429">
        <v>10000000</v>
      </c>
      <c r="I33" s="426">
        <v>45313</v>
      </c>
      <c r="J33" s="426">
        <v>45351</v>
      </c>
      <c r="K33" s="168" t="s">
        <v>51</v>
      </c>
      <c r="L33" s="150" t="s">
        <v>58</v>
      </c>
      <c r="M33" s="150" t="s">
        <v>59</v>
      </c>
      <c r="Z33" s="159"/>
    </row>
    <row r="34" spans="1:26" s="140" customFormat="1" ht="16.350000000000001" hidden="1" customHeight="1">
      <c r="A34" s="427" t="s">
        <v>119</v>
      </c>
      <c r="B34" s="148" t="s">
        <v>74</v>
      </c>
      <c r="C34" s="428" t="s">
        <v>24</v>
      </c>
      <c r="D34" s="162" t="s">
        <v>3</v>
      </c>
      <c r="E34" s="426" t="s">
        <v>48</v>
      </c>
      <c r="F34" s="426" t="s">
        <v>49</v>
      </c>
      <c r="G34" s="428" t="s">
        <v>54</v>
      </c>
      <c r="H34" s="429">
        <v>6800000</v>
      </c>
      <c r="I34" s="426">
        <v>45315</v>
      </c>
      <c r="J34" s="426">
        <v>45382</v>
      </c>
      <c r="K34" s="168" t="s">
        <v>106</v>
      </c>
      <c r="L34" s="150" t="s">
        <v>120</v>
      </c>
      <c r="M34" s="150" t="s">
        <v>59</v>
      </c>
      <c r="Z34" s="159"/>
    </row>
    <row r="35" spans="1:26" s="140" customFormat="1" ht="16.350000000000001" hidden="1" customHeight="1">
      <c r="A35" s="427" t="s">
        <v>121</v>
      </c>
      <c r="B35" s="148" t="s">
        <v>74</v>
      </c>
      <c r="C35" s="428" t="s">
        <v>24</v>
      </c>
      <c r="D35" s="149" t="s">
        <v>18</v>
      </c>
      <c r="E35" s="426" t="s">
        <v>48</v>
      </c>
      <c r="F35" s="426" t="s">
        <v>49</v>
      </c>
      <c r="G35" s="428" t="s">
        <v>54</v>
      </c>
      <c r="H35" s="429">
        <v>45120000</v>
      </c>
      <c r="I35" s="426">
        <v>45315</v>
      </c>
      <c r="J35" s="426">
        <v>45473</v>
      </c>
      <c r="K35" s="168" t="s">
        <v>51</v>
      </c>
      <c r="L35" s="150" t="s">
        <v>94</v>
      </c>
      <c r="M35" s="150" t="s">
        <v>53</v>
      </c>
      <c r="Z35" s="159"/>
    </row>
    <row r="36" spans="1:26" s="140" customFormat="1" ht="16.350000000000001" hidden="1" customHeight="1">
      <c r="A36" s="427" t="s">
        <v>122</v>
      </c>
      <c r="B36" s="430" t="s">
        <v>57</v>
      </c>
      <c r="C36" s="428" t="s">
        <v>24</v>
      </c>
      <c r="D36" s="428" t="s">
        <v>5</v>
      </c>
      <c r="E36" s="426" t="s">
        <v>48</v>
      </c>
      <c r="F36" s="426" t="s">
        <v>49</v>
      </c>
      <c r="G36" s="428" t="s">
        <v>50</v>
      </c>
      <c r="H36" s="429">
        <v>90000000</v>
      </c>
      <c r="I36" s="426">
        <v>45317</v>
      </c>
      <c r="J36" s="426">
        <v>45351</v>
      </c>
      <c r="K36" s="168" t="s">
        <v>51</v>
      </c>
      <c r="L36" s="150" t="s">
        <v>123</v>
      </c>
      <c r="M36" s="150" t="s">
        <v>59</v>
      </c>
      <c r="Z36" s="159"/>
    </row>
    <row r="37" spans="1:26" s="140" customFormat="1" ht="16.350000000000001" hidden="1" customHeight="1">
      <c r="A37" s="427" t="s">
        <v>124</v>
      </c>
      <c r="B37" s="148" t="s">
        <v>74</v>
      </c>
      <c r="C37" s="428" t="s">
        <v>24</v>
      </c>
      <c r="D37" s="162" t="s">
        <v>3</v>
      </c>
      <c r="E37" s="426" t="s">
        <v>125</v>
      </c>
      <c r="F37" s="426" t="s">
        <v>49</v>
      </c>
      <c r="G37" s="428" t="s">
        <v>54</v>
      </c>
      <c r="H37" s="429">
        <v>16100000</v>
      </c>
      <c r="I37" s="426">
        <v>45323</v>
      </c>
      <c r="J37" s="426">
        <v>45535</v>
      </c>
      <c r="K37" s="168" t="s">
        <v>51</v>
      </c>
      <c r="L37" s="150" t="s">
        <v>94</v>
      </c>
      <c r="M37" s="150" t="s">
        <v>59</v>
      </c>
      <c r="Z37" s="159"/>
    </row>
    <row r="38" spans="1:26" s="140" customFormat="1" ht="16.350000000000001" hidden="1" customHeight="1">
      <c r="A38" s="427" t="s">
        <v>126</v>
      </c>
      <c r="B38" s="148" t="s">
        <v>74</v>
      </c>
      <c r="C38" s="428" t="s">
        <v>24</v>
      </c>
      <c r="D38" s="149" t="s">
        <v>18</v>
      </c>
      <c r="E38" s="426" t="s">
        <v>125</v>
      </c>
      <c r="F38" s="426" t="s">
        <v>49</v>
      </c>
      <c r="G38" s="428" t="s">
        <v>54</v>
      </c>
      <c r="H38" s="429">
        <v>107868133</v>
      </c>
      <c r="I38" s="426">
        <v>45324</v>
      </c>
      <c r="J38" s="426">
        <v>45657</v>
      </c>
      <c r="K38" s="168" t="s">
        <v>51</v>
      </c>
      <c r="L38" s="150" t="s">
        <v>94</v>
      </c>
      <c r="M38" s="150" t="s">
        <v>53</v>
      </c>
      <c r="Z38" s="159"/>
    </row>
    <row r="39" spans="1:26" s="140" customFormat="1" ht="16.350000000000001" hidden="1" customHeight="1">
      <c r="A39" s="427" t="s">
        <v>127</v>
      </c>
      <c r="B39" s="148" t="s">
        <v>74</v>
      </c>
      <c r="C39" s="428" t="s">
        <v>24</v>
      </c>
      <c r="D39" s="149" t="s">
        <v>18</v>
      </c>
      <c r="E39" s="426" t="s">
        <v>125</v>
      </c>
      <c r="F39" s="426" t="s">
        <v>49</v>
      </c>
      <c r="G39" s="428" t="s">
        <v>54</v>
      </c>
      <c r="H39" s="429">
        <v>53700000</v>
      </c>
      <c r="I39" s="426">
        <v>45324</v>
      </c>
      <c r="J39" s="426">
        <v>45510</v>
      </c>
      <c r="K39" s="168" t="s">
        <v>51</v>
      </c>
      <c r="L39" s="150" t="s">
        <v>94</v>
      </c>
      <c r="M39" s="150" t="s">
        <v>59</v>
      </c>
      <c r="Z39" s="159"/>
    </row>
    <row r="40" spans="1:26" s="140" customFormat="1" ht="16.350000000000001" hidden="1" customHeight="1">
      <c r="A40" s="427" t="s">
        <v>128</v>
      </c>
      <c r="B40" s="430" t="s">
        <v>129</v>
      </c>
      <c r="C40" s="428" t="s">
        <v>24</v>
      </c>
      <c r="D40" s="149" t="s">
        <v>18</v>
      </c>
      <c r="E40" s="426" t="s">
        <v>125</v>
      </c>
      <c r="F40" s="426" t="s">
        <v>49</v>
      </c>
      <c r="G40" s="428" t="s">
        <v>54</v>
      </c>
      <c r="H40" s="429">
        <v>13554443</v>
      </c>
      <c r="I40" s="426">
        <v>45327</v>
      </c>
      <c r="J40" s="426">
        <v>45373</v>
      </c>
      <c r="K40" s="168" t="s">
        <v>51</v>
      </c>
      <c r="L40" s="150" t="s">
        <v>130</v>
      </c>
      <c r="M40" s="150" t="s">
        <v>53</v>
      </c>
      <c r="Z40" s="159"/>
    </row>
    <row r="41" spans="1:26" s="140" customFormat="1" ht="16.350000000000001" hidden="1" customHeight="1">
      <c r="A41" s="427" t="s">
        <v>131</v>
      </c>
      <c r="B41" s="148" t="s">
        <v>74</v>
      </c>
      <c r="C41" s="428" t="s">
        <v>24</v>
      </c>
      <c r="D41" s="149" t="s">
        <v>18</v>
      </c>
      <c r="E41" s="426" t="s">
        <v>125</v>
      </c>
      <c r="F41" s="426" t="s">
        <v>49</v>
      </c>
      <c r="G41" s="428" t="s">
        <v>54</v>
      </c>
      <c r="H41" s="429">
        <v>12000000</v>
      </c>
      <c r="I41" s="426">
        <v>45327</v>
      </c>
      <c r="J41" s="426">
        <v>45387</v>
      </c>
      <c r="K41" s="168" t="s">
        <v>75</v>
      </c>
      <c r="L41" s="168" t="s">
        <v>132</v>
      </c>
      <c r="M41" s="150" t="s">
        <v>53</v>
      </c>
      <c r="Z41" s="159"/>
    </row>
    <row r="42" spans="1:26" s="140" customFormat="1" ht="16.350000000000001" hidden="1" customHeight="1">
      <c r="A42" s="427" t="s">
        <v>133</v>
      </c>
      <c r="B42" s="430" t="s">
        <v>57</v>
      </c>
      <c r="C42" s="428" t="s">
        <v>24</v>
      </c>
      <c r="D42" s="149" t="s">
        <v>18</v>
      </c>
      <c r="E42" s="426" t="s">
        <v>125</v>
      </c>
      <c r="F42" s="426" t="s">
        <v>49</v>
      </c>
      <c r="G42" s="428" t="s">
        <v>54</v>
      </c>
      <c r="H42" s="429">
        <v>18666667</v>
      </c>
      <c r="I42" s="426">
        <v>45327</v>
      </c>
      <c r="J42" s="426">
        <v>45382</v>
      </c>
      <c r="K42" s="168" t="s">
        <v>51</v>
      </c>
      <c r="L42" s="150" t="s">
        <v>94</v>
      </c>
      <c r="M42" s="150" t="s">
        <v>53</v>
      </c>
      <c r="Z42" s="159"/>
    </row>
    <row r="43" spans="1:26" s="140" customFormat="1" ht="16.350000000000001" hidden="1" customHeight="1">
      <c r="A43" s="427" t="s">
        <v>134</v>
      </c>
      <c r="B43" s="430" t="s">
        <v>57</v>
      </c>
      <c r="C43" s="428" t="s">
        <v>24</v>
      </c>
      <c r="D43" s="149" t="s">
        <v>18</v>
      </c>
      <c r="E43" s="426" t="s">
        <v>125</v>
      </c>
      <c r="F43" s="426" t="s">
        <v>49</v>
      </c>
      <c r="G43" s="428" t="s">
        <v>54</v>
      </c>
      <c r="H43" s="429">
        <v>18666666</v>
      </c>
      <c r="I43" s="426">
        <v>45328</v>
      </c>
      <c r="J43" s="426">
        <v>45382</v>
      </c>
      <c r="K43" s="168" t="s">
        <v>51</v>
      </c>
      <c r="L43" s="150" t="s">
        <v>94</v>
      </c>
      <c r="M43" s="150" t="s">
        <v>53</v>
      </c>
      <c r="Z43" s="159"/>
    </row>
    <row r="44" spans="1:26" s="173" customFormat="1" ht="37.35" hidden="1" customHeight="1">
      <c r="A44" s="427" t="s">
        <v>135</v>
      </c>
      <c r="B44" s="148" t="s">
        <v>74</v>
      </c>
      <c r="C44" s="433" t="s">
        <v>24</v>
      </c>
      <c r="D44" s="149" t="s">
        <v>18</v>
      </c>
      <c r="E44" s="434" t="s">
        <v>125</v>
      </c>
      <c r="F44" s="434" t="s">
        <v>49</v>
      </c>
      <c r="G44" s="433" t="s">
        <v>54</v>
      </c>
      <c r="H44" s="429">
        <v>68000000</v>
      </c>
      <c r="I44" s="434">
        <v>45328</v>
      </c>
      <c r="J44" s="434">
        <v>45498</v>
      </c>
      <c r="K44" s="171" t="s">
        <v>51</v>
      </c>
      <c r="L44" s="172" t="s">
        <v>94</v>
      </c>
      <c r="M44" s="172" t="s">
        <v>53</v>
      </c>
      <c r="Z44" s="174"/>
    </row>
    <row r="45" spans="1:26" s="140" customFormat="1" ht="16.350000000000001" hidden="1" customHeight="1">
      <c r="A45" s="427" t="s">
        <v>136</v>
      </c>
      <c r="B45" s="148" t="s">
        <v>74</v>
      </c>
      <c r="C45" s="428" t="s">
        <v>24</v>
      </c>
      <c r="D45" s="149" t="s">
        <v>18</v>
      </c>
      <c r="E45" s="426" t="s">
        <v>125</v>
      </c>
      <c r="F45" s="426" t="s">
        <v>49</v>
      </c>
      <c r="G45" s="428" t="s">
        <v>54</v>
      </c>
      <c r="H45" s="429">
        <v>91200000</v>
      </c>
      <c r="I45" s="426">
        <v>45329</v>
      </c>
      <c r="J45" s="426">
        <v>45510</v>
      </c>
      <c r="K45" s="168" t="s">
        <v>51</v>
      </c>
      <c r="L45" s="150" t="s">
        <v>94</v>
      </c>
      <c r="M45" s="150" t="s">
        <v>53</v>
      </c>
      <c r="Z45" s="159"/>
    </row>
    <row r="46" spans="1:26" s="140" customFormat="1" ht="16.350000000000001" hidden="1" customHeight="1">
      <c r="A46" s="427" t="s">
        <v>137</v>
      </c>
      <c r="B46" s="430" t="s">
        <v>138</v>
      </c>
      <c r="C46" s="428" t="s">
        <v>24</v>
      </c>
      <c r="D46" s="149" t="s">
        <v>18</v>
      </c>
      <c r="E46" s="426" t="s">
        <v>125</v>
      </c>
      <c r="F46" s="426" t="s">
        <v>49</v>
      </c>
      <c r="G46" s="428" t="s">
        <v>54</v>
      </c>
      <c r="H46" s="429">
        <v>3850000</v>
      </c>
      <c r="I46" s="426">
        <v>45331</v>
      </c>
      <c r="J46" s="426">
        <v>45359</v>
      </c>
      <c r="K46" s="168" t="s">
        <v>51</v>
      </c>
      <c r="L46" s="150" t="s">
        <v>94</v>
      </c>
      <c r="M46" s="150" t="s">
        <v>59</v>
      </c>
      <c r="Z46" s="159"/>
    </row>
    <row r="47" spans="1:26" s="140" customFormat="1" ht="16.350000000000001" hidden="1" customHeight="1">
      <c r="A47" s="427" t="s">
        <v>139</v>
      </c>
      <c r="B47" s="430" t="s">
        <v>138</v>
      </c>
      <c r="C47" s="428" t="s">
        <v>24</v>
      </c>
      <c r="D47" s="149" t="s">
        <v>18</v>
      </c>
      <c r="E47" s="426" t="s">
        <v>125</v>
      </c>
      <c r="F47" s="426" t="s">
        <v>49</v>
      </c>
      <c r="G47" s="428" t="s">
        <v>54</v>
      </c>
      <c r="H47" s="429">
        <v>3850000</v>
      </c>
      <c r="I47" s="426">
        <v>45331</v>
      </c>
      <c r="J47" s="426">
        <v>45359</v>
      </c>
      <c r="K47" s="168" t="s">
        <v>51</v>
      </c>
      <c r="L47" s="150" t="s">
        <v>94</v>
      </c>
      <c r="M47" s="150" t="s">
        <v>59</v>
      </c>
      <c r="Z47" s="159"/>
    </row>
    <row r="48" spans="1:26" s="140" customFormat="1" ht="16.350000000000001" hidden="1" customHeight="1">
      <c r="A48" s="427" t="s">
        <v>140</v>
      </c>
      <c r="B48" s="430" t="s">
        <v>138</v>
      </c>
      <c r="C48" s="428" t="s">
        <v>24</v>
      </c>
      <c r="D48" s="149" t="s">
        <v>18</v>
      </c>
      <c r="E48" s="426" t="s">
        <v>125</v>
      </c>
      <c r="F48" s="426" t="s">
        <v>49</v>
      </c>
      <c r="G48" s="428" t="s">
        <v>54</v>
      </c>
      <c r="H48" s="429">
        <v>3850000</v>
      </c>
      <c r="I48" s="426">
        <v>45331</v>
      </c>
      <c r="J48" s="426">
        <v>45359</v>
      </c>
      <c r="K48" s="168" t="s">
        <v>51</v>
      </c>
      <c r="L48" s="150" t="s">
        <v>94</v>
      </c>
      <c r="M48" s="150" t="s">
        <v>59</v>
      </c>
      <c r="Z48" s="159"/>
    </row>
    <row r="49" spans="1:26" s="140" customFormat="1" ht="16.350000000000001" hidden="1" customHeight="1">
      <c r="A49" s="427" t="s">
        <v>141</v>
      </c>
      <c r="B49" s="430" t="s">
        <v>138</v>
      </c>
      <c r="C49" s="428" t="s">
        <v>24</v>
      </c>
      <c r="D49" s="149" t="s">
        <v>18</v>
      </c>
      <c r="E49" s="426" t="s">
        <v>125</v>
      </c>
      <c r="F49" s="426" t="s">
        <v>49</v>
      </c>
      <c r="G49" s="428" t="s">
        <v>54</v>
      </c>
      <c r="H49" s="429">
        <v>3850000</v>
      </c>
      <c r="I49" s="426">
        <v>45331</v>
      </c>
      <c r="J49" s="426">
        <v>45359</v>
      </c>
      <c r="K49" s="168" t="s">
        <v>51</v>
      </c>
      <c r="L49" s="150" t="s">
        <v>94</v>
      </c>
      <c r="M49" s="150" t="s">
        <v>59</v>
      </c>
      <c r="Z49" s="159"/>
    </row>
    <row r="50" spans="1:26" s="140" customFormat="1" ht="16.350000000000001" hidden="1" customHeight="1">
      <c r="A50" s="427" t="s">
        <v>142</v>
      </c>
      <c r="B50" s="430" t="s">
        <v>138</v>
      </c>
      <c r="C50" s="428" t="s">
        <v>24</v>
      </c>
      <c r="D50" s="149" t="s">
        <v>18</v>
      </c>
      <c r="E50" s="426" t="s">
        <v>125</v>
      </c>
      <c r="F50" s="426" t="s">
        <v>49</v>
      </c>
      <c r="G50" s="428" t="s">
        <v>54</v>
      </c>
      <c r="H50" s="429">
        <v>3850000</v>
      </c>
      <c r="I50" s="426">
        <v>45331</v>
      </c>
      <c r="J50" s="426">
        <v>45359</v>
      </c>
      <c r="K50" s="168" t="s">
        <v>51</v>
      </c>
      <c r="L50" s="150" t="s">
        <v>94</v>
      </c>
      <c r="M50" s="150" t="s">
        <v>59</v>
      </c>
      <c r="Z50" s="159"/>
    </row>
    <row r="51" spans="1:26" s="140" customFormat="1" ht="16.350000000000001" hidden="1" customHeight="1">
      <c r="A51" s="427" t="s">
        <v>143</v>
      </c>
      <c r="B51" s="430" t="s">
        <v>138</v>
      </c>
      <c r="C51" s="428" t="s">
        <v>24</v>
      </c>
      <c r="D51" s="149" t="s">
        <v>18</v>
      </c>
      <c r="E51" s="426" t="s">
        <v>125</v>
      </c>
      <c r="F51" s="426" t="s">
        <v>49</v>
      </c>
      <c r="G51" s="428" t="s">
        <v>54</v>
      </c>
      <c r="H51" s="429">
        <v>3850000</v>
      </c>
      <c r="I51" s="426">
        <v>45331</v>
      </c>
      <c r="J51" s="426">
        <v>45359</v>
      </c>
      <c r="K51" s="168" t="s">
        <v>51</v>
      </c>
      <c r="L51" s="150" t="s">
        <v>94</v>
      </c>
      <c r="M51" s="150" t="s">
        <v>59</v>
      </c>
      <c r="Z51" s="159"/>
    </row>
    <row r="52" spans="1:26" s="140" customFormat="1" ht="16.350000000000001" hidden="1" customHeight="1">
      <c r="A52" s="427" t="s">
        <v>144</v>
      </c>
      <c r="B52" s="430" t="s">
        <v>138</v>
      </c>
      <c r="C52" s="428" t="s">
        <v>24</v>
      </c>
      <c r="D52" s="162" t="s">
        <v>3</v>
      </c>
      <c r="E52" s="426" t="s">
        <v>125</v>
      </c>
      <c r="F52" s="426" t="s">
        <v>49</v>
      </c>
      <c r="G52" s="428" t="s">
        <v>54</v>
      </c>
      <c r="H52" s="429">
        <v>2350000</v>
      </c>
      <c r="I52" s="426">
        <v>45331</v>
      </c>
      <c r="J52" s="426">
        <v>45359</v>
      </c>
      <c r="K52" s="168" t="s">
        <v>51</v>
      </c>
      <c r="L52" s="150" t="s">
        <v>94</v>
      </c>
      <c r="M52" s="150" t="s">
        <v>59</v>
      </c>
      <c r="Z52" s="159"/>
    </row>
    <row r="53" spans="1:26" s="140" customFormat="1" ht="16.350000000000001" hidden="1" customHeight="1">
      <c r="A53" s="427" t="s">
        <v>145</v>
      </c>
      <c r="B53" s="430" t="s">
        <v>138</v>
      </c>
      <c r="C53" s="428" t="s">
        <v>24</v>
      </c>
      <c r="D53" s="162" t="s">
        <v>3</v>
      </c>
      <c r="E53" s="426" t="s">
        <v>125</v>
      </c>
      <c r="F53" s="426" t="s">
        <v>49</v>
      </c>
      <c r="G53" s="428" t="s">
        <v>54</v>
      </c>
      <c r="H53" s="429">
        <v>2350000</v>
      </c>
      <c r="I53" s="426">
        <v>45331</v>
      </c>
      <c r="J53" s="426">
        <v>45359</v>
      </c>
      <c r="K53" s="168" t="s">
        <v>51</v>
      </c>
      <c r="L53" s="150" t="s">
        <v>94</v>
      </c>
      <c r="M53" s="150" t="s">
        <v>59</v>
      </c>
      <c r="Z53" s="159"/>
    </row>
    <row r="54" spans="1:26" s="140" customFormat="1" ht="16.350000000000001" hidden="1" customHeight="1">
      <c r="A54" s="427" t="s">
        <v>146</v>
      </c>
      <c r="B54" s="430" t="s">
        <v>138</v>
      </c>
      <c r="C54" s="428" t="s">
        <v>24</v>
      </c>
      <c r="D54" s="162" t="s">
        <v>3</v>
      </c>
      <c r="E54" s="426" t="s">
        <v>125</v>
      </c>
      <c r="F54" s="426" t="s">
        <v>49</v>
      </c>
      <c r="G54" s="428" t="s">
        <v>54</v>
      </c>
      <c r="H54" s="429">
        <v>2350000</v>
      </c>
      <c r="I54" s="426">
        <v>45331</v>
      </c>
      <c r="J54" s="426">
        <v>45359</v>
      </c>
      <c r="K54" s="168" t="s">
        <v>51</v>
      </c>
      <c r="L54" s="150" t="s">
        <v>94</v>
      </c>
      <c r="M54" s="150" t="s">
        <v>59</v>
      </c>
      <c r="Z54" s="159"/>
    </row>
    <row r="55" spans="1:26" s="140" customFormat="1" ht="16.350000000000001" hidden="1" customHeight="1">
      <c r="A55" s="427" t="s">
        <v>147</v>
      </c>
      <c r="B55" s="430" t="s">
        <v>138</v>
      </c>
      <c r="C55" s="428" t="s">
        <v>24</v>
      </c>
      <c r="D55" s="162" t="s">
        <v>3</v>
      </c>
      <c r="E55" s="426" t="s">
        <v>125</v>
      </c>
      <c r="F55" s="426" t="s">
        <v>49</v>
      </c>
      <c r="G55" s="428" t="s">
        <v>54</v>
      </c>
      <c r="H55" s="429">
        <v>2350000</v>
      </c>
      <c r="I55" s="426">
        <v>45331</v>
      </c>
      <c r="J55" s="426">
        <v>45359</v>
      </c>
      <c r="K55" s="168" t="s">
        <v>51</v>
      </c>
      <c r="L55" s="150" t="s">
        <v>94</v>
      </c>
      <c r="M55" s="150" t="s">
        <v>59</v>
      </c>
      <c r="Z55" s="159"/>
    </row>
    <row r="56" spans="1:26" s="140" customFormat="1" ht="16.350000000000001" hidden="1" customHeight="1">
      <c r="A56" s="427" t="s">
        <v>148</v>
      </c>
      <c r="B56" s="430" t="s">
        <v>138</v>
      </c>
      <c r="C56" s="428" t="s">
        <v>24</v>
      </c>
      <c r="D56" s="162" t="s">
        <v>3</v>
      </c>
      <c r="E56" s="426" t="s">
        <v>125</v>
      </c>
      <c r="F56" s="426" t="s">
        <v>49</v>
      </c>
      <c r="G56" s="428" t="s">
        <v>54</v>
      </c>
      <c r="H56" s="429">
        <v>2350000</v>
      </c>
      <c r="I56" s="426">
        <v>45331</v>
      </c>
      <c r="J56" s="426">
        <v>45359</v>
      </c>
      <c r="K56" s="168" t="s">
        <v>51</v>
      </c>
      <c r="L56" s="150" t="s">
        <v>94</v>
      </c>
      <c r="M56" s="150" t="s">
        <v>59</v>
      </c>
      <c r="Z56" s="159"/>
    </row>
    <row r="57" spans="1:26" s="140" customFormat="1" ht="16.350000000000001" hidden="1" customHeight="1">
      <c r="A57" s="427" t="s">
        <v>149</v>
      </c>
      <c r="B57" s="430" t="s">
        <v>138</v>
      </c>
      <c r="C57" s="428" t="s">
        <v>24</v>
      </c>
      <c r="D57" s="162" t="s">
        <v>3</v>
      </c>
      <c r="E57" s="426" t="s">
        <v>125</v>
      </c>
      <c r="F57" s="426" t="s">
        <v>49</v>
      </c>
      <c r="G57" s="428" t="s">
        <v>54</v>
      </c>
      <c r="H57" s="429">
        <v>2350000</v>
      </c>
      <c r="I57" s="426">
        <v>45331</v>
      </c>
      <c r="J57" s="426">
        <v>45359</v>
      </c>
      <c r="K57" s="168" t="s">
        <v>51</v>
      </c>
      <c r="L57" s="150" t="s">
        <v>94</v>
      </c>
      <c r="M57" s="150" t="s">
        <v>59</v>
      </c>
      <c r="Z57" s="159"/>
    </row>
    <row r="58" spans="1:26" s="140" customFormat="1" ht="16.350000000000001" hidden="1" customHeight="1">
      <c r="A58" s="427" t="s">
        <v>150</v>
      </c>
      <c r="B58" s="430" t="s">
        <v>138</v>
      </c>
      <c r="C58" s="428" t="s">
        <v>24</v>
      </c>
      <c r="D58" s="162" t="s">
        <v>3</v>
      </c>
      <c r="E58" s="426" t="s">
        <v>125</v>
      </c>
      <c r="F58" s="426" t="s">
        <v>49</v>
      </c>
      <c r="G58" s="428" t="s">
        <v>54</v>
      </c>
      <c r="H58" s="429">
        <v>2350000</v>
      </c>
      <c r="I58" s="426">
        <v>45331</v>
      </c>
      <c r="J58" s="426">
        <v>45359</v>
      </c>
      <c r="K58" s="168" t="s">
        <v>51</v>
      </c>
      <c r="L58" s="150" t="s">
        <v>94</v>
      </c>
      <c r="M58" s="150" t="s">
        <v>59</v>
      </c>
      <c r="Z58" s="159"/>
    </row>
    <row r="59" spans="1:26" s="140" customFormat="1" ht="16.350000000000001" hidden="1" customHeight="1">
      <c r="A59" s="427" t="s">
        <v>151</v>
      </c>
      <c r="B59" s="430" t="s">
        <v>138</v>
      </c>
      <c r="C59" s="428" t="s">
        <v>24</v>
      </c>
      <c r="D59" s="162" t="s">
        <v>3</v>
      </c>
      <c r="E59" s="426" t="s">
        <v>125</v>
      </c>
      <c r="F59" s="426" t="s">
        <v>49</v>
      </c>
      <c r="G59" s="428" t="s">
        <v>54</v>
      </c>
      <c r="H59" s="429">
        <v>2350000</v>
      </c>
      <c r="I59" s="426">
        <v>45331</v>
      </c>
      <c r="J59" s="426">
        <v>45359</v>
      </c>
      <c r="K59" s="168" t="s">
        <v>51</v>
      </c>
      <c r="L59" s="150" t="s">
        <v>94</v>
      </c>
      <c r="M59" s="150" t="s">
        <v>59</v>
      </c>
      <c r="Z59" s="159"/>
    </row>
    <row r="60" spans="1:26" s="140" customFormat="1" ht="16.350000000000001" hidden="1" customHeight="1">
      <c r="A60" s="427" t="s">
        <v>152</v>
      </c>
      <c r="B60" s="430" t="s">
        <v>138</v>
      </c>
      <c r="C60" s="428" t="s">
        <v>24</v>
      </c>
      <c r="D60" s="162" t="s">
        <v>3</v>
      </c>
      <c r="E60" s="426" t="s">
        <v>125</v>
      </c>
      <c r="F60" s="426" t="s">
        <v>49</v>
      </c>
      <c r="G60" s="428" t="s">
        <v>54</v>
      </c>
      <c r="H60" s="429">
        <v>2350000</v>
      </c>
      <c r="I60" s="426">
        <v>45331</v>
      </c>
      <c r="J60" s="426">
        <v>45359</v>
      </c>
      <c r="K60" s="168" t="s">
        <v>51</v>
      </c>
      <c r="L60" s="150" t="s">
        <v>94</v>
      </c>
      <c r="M60" s="150" t="s">
        <v>59</v>
      </c>
      <c r="Z60" s="159"/>
    </row>
    <row r="61" spans="1:26" s="140" customFormat="1" ht="16.350000000000001" hidden="1" customHeight="1">
      <c r="A61" s="427" t="s">
        <v>153</v>
      </c>
      <c r="B61" s="430" t="s">
        <v>138</v>
      </c>
      <c r="C61" s="428" t="s">
        <v>24</v>
      </c>
      <c r="D61" s="162" t="s">
        <v>3</v>
      </c>
      <c r="E61" s="426" t="s">
        <v>125</v>
      </c>
      <c r="F61" s="426" t="s">
        <v>49</v>
      </c>
      <c r="G61" s="428" t="s">
        <v>54</v>
      </c>
      <c r="H61" s="429">
        <v>2350000</v>
      </c>
      <c r="I61" s="426">
        <v>45331</v>
      </c>
      <c r="J61" s="426">
        <v>45359</v>
      </c>
      <c r="K61" s="168" t="s">
        <v>51</v>
      </c>
      <c r="L61" s="150" t="s">
        <v>94</v>
      </c>
      <c r="M61" s="150" t="s">
        <v>59</v>
      </c>
      <c r="Z61" s="159"/>
    </row>
    <row r="62" spans="1:26" s="140" customFormat="1" ht="16.350000000000001" hidden="1" customHeight="1">
      <c r="A62" s="427" t="s">
        <v>154</v>
      </c>
      <c r="B62" s="430" t="s">
        <v>138</v>
      </c>
      <c r="C62" s="428" t="s">
        <v>24</v>
      </c>
      <c r="D62" s="162" t="s">
        <v>3</v>
      </c>
      <c r="E62" s="426" t="s">
        <v>125</v>
      </c>
      <c r="F62" s="426" t="s">
        <v>49</v>
      </c>
      <c r="G62" s="428" t="s">
        <v>54</v>
      </c>
      <c r="H62" s="429">
        <v>2350000</v>
      </c>
      <c r="I62" s="426">
        <v>45331</v>
      </c>
      <c r="J62" s="426">
        <v>45359</v>
      </c>
      <c r="K62" s="168" t="s">
        <v>51</v>
      </c>
      <c r="L62" s="150" t="s">
        <v>94</v>
      </c>
      <c r="M62" s="150" t="s">
        <v>59</v>
      </c>
      <c r="Z62" s="159"/>
    </row>
    <row r="63" spans="1:26" s="140" customFormat="1" ht="16.350000000000001" hidden="1" customHeight="1">
      <c r="A63" s="427" t="s">
        <v>155</v>
      </c>
      <c r="B63" s="430" t="s">
        <v>156</v>
      </c>
      <c r="C63" s="428" t="s">
        <v>24</v>
      </c>
      <c r="D63" s="149" t="s">
        <v>18</v>
      </c>
      <c r="E63" s="426" t="s">
        <v>125</v>
      </c>
      <c r="F63" s="426" t="s">
        <v>49</v>
      </c>
      <c r="G63" s="428" t="s">
        <v>54</v>
      </c>
      <c r="H63" s="429">
        <v>11520000</v>
      </c>
      <c r="I63" s="426">
        <v>45331</v>
      </c>
      <c r="J63" s="426">
        <v>45378</v>
      </c>
      <c r="K63" s="168" t="s">
        <v>51</v>
      </c>
      <c r="L63" s="150" t="s">
        <v>94</v>
      </c>
      <c r="M63" s="150" t="s">
        <v>53</v>
      </c>
      <c r="Z63" s="159"/>
    </row>
    <row r="64" spans="1:26" s="140" customFormat="1" ht="16.350000000000001" customHeight="1">
      <c r="A64" s="427" t="s">
        <v>157</v>
      </c>
      <c r="B64" s="430" t="s">
        <v>158</v>
      </c>
      <c r="C64" s="428" t="s">
        <v>24</v>
      </c>
      <c r="D64" s="428" t="s">
        <v>10</v>
      </c>
      <c r="E64" s="426" t="s">
        <v>125</v>
      </c>
      <c r="F64" s="426" t="s">
        <v>49</v>
      </c>
      <c r="G64" s="428" t="s">
        <v>50</v>
      </c>
      <c r="H64" s="429">
        <v>108668891</v>
      </c>
      <c r="I64" s="426">
        <v>45335</v>
      </c>
      <c r="J64" s="426">
        <v>45364</v>
      </c>
      <c r="K64" s="168" t="s">
        <v>51</v>
      </c>
      <c r="L64" s="150" t="s">
        <v>94</v>
      </c>
      <c r="M64" s="150" t="s">
        <v>53</v>
      </c>
      <c r="Z64" s="159"/>
    </row>
    <row r="65" spans="1:31" ht="16.350000000000001" hidden="1" customHeight="1">
      <c r="A65" s="427" t="s">
        <v>159</v>
      </c>
      <c r="B65" s="430" t="s">
        <v>138</v>
      </c>
      <c r="C65" s="428" t="s">
        <v>24</v>
      </c>
      <c r="D65" s="149" t="s">
        <v>18</v>
      </c>
      <c r="E65" s="426" t="s">
        <v>125</v>
      </c>
      <c r="F65" s="426" t="s">
        <v>49</v>
      </c>
      <c r="G65" s="428" t="s">
        <v>54</v>
      </c>
      <c r="H65" s="429">
        <v>3850000</v>
      </c>
      <c r="I65" s="426">
        <v>45336</v>
      </c>
      <c r="J65" s="426">
        <v>45364</v>
      </c>
      <c r="K65" s="168" t="s">
        <v>51</v>
      </c>
      <c r="L65" s="150" t="s">
        <v>94</v>
      </c>
      <c r="M65" s="150"/>
      <c r="Z65" s="157"/>
      <c r="AA65" s="158"/>
      <c r="AB65" s="158"/>
      <c r="AC65" s="158"/>
      <c r="AD65" s="158"/>
      <c r="AE65" s="158"/>
    </row>
    <row r="66" spans="1:31" s="140" customFormat="1" ht="16.350000000000001" hidden="1" customHeight="1">
      <c r="A66" s="427" t="s">
        <v>160</v>
      </c>
      <c r="B66" s="148" t="s">
        <v>74</v>
      </c>
      <c r="C66" s="428" t="s">
        <v>24</v>
      </c>
      <c r="D66" s="162" t="s">
        <v>3</v>
      </c>
      <c r="E66" s="426" t="s">
        <v>125</v>
      </c>
      <c r="F66" s="426" t="s">
        <v>49</v>
      </c>
      <c r="G66" s="428" t="s">
        <v>54</v>
      </c>
      <c r="H66" s="429">
        <v>23400000</v>
      </c>
      <c r="I66" s="426">
        <v>45337</v>
      </c>
      <c r="J66" s="426">
        <v>45519</v>
      </c>
      <c r="K66" s="168" t="s">
        <v>51</v>
      </c>
      <c r="L66" s="150" t="s">
        <v>94</v>
      </c>
      <c r="M66" s="150" t="s">
        <v>53</v>
      </c>
      <c r="Z66" s="159"/>
    </row>
    <row r="67" spans="1:31" s="140" customFormat="1" ht="16.350000000000001" hidden="1" customHeight="1">
      <c r="A67" s="427" t="s">
        <v>161</v>
      </c>
      <c r="B67" s="148" t="s">
        <v>74</v>
      </c>
      <c r="C67" s="428" t="s">
        <v>24</v>
      </c>
      <c r="D67" s="149" t="s">
        <v>18</v>
      </c>
      <c r="E67" s="426" t="s">
        <v>125</v>
      </c>
      <c r="F67" s="426" t="s">
        <v>49</v>
      </c>
      <c r="G67" s="428" t="s">
        <v>54</v>
      </c>
      <c r="H67" s="429">
        <v>22500000</v>
      </c>
      <c r="I67" s="426">
        <v>45337</v>
      </c>
      <c r="J67" s="426">
        <v>45427</v>
      </c>
      <c r="K67" s="168" t="s">
        <v>51</v>
      </c>
      <c r="L67" s="150" t="s">
        <v>94</v>
      </c>
      <c r="M67" s="150" t="s">
        <v>53</v>
      </c>
      <c r="Z67" s="159"/>
    </row>
    <row r="68" spans="1:31" s="140" customFormat="1" ht="16.350000000000001" hidden="1" customHeight="1">
      <c r="A68" s="427" t="s">
        <v>162</v>
      </c>
      <c r="B68" s="148" t="s">
        <v>74</v>
      </c>
      <c r="C68" s="428" t="s">
        <v>24</v>
      </c>
      <c r="D68" s="162" t="s">
        <v>3</v>
      </c>
      <c r="E68" s="426" t="s">
        <v>125</v>
      </c>
      <c r="F68" s="426" t="s">
        <v>49</v>
      </c>
      <c r="G68" s="428" t="s">
        <v>54</v>
      </c>
      <c r="H68" s="429">
        <v>6000000</v>
      </c>
      <c r="I68" s="426">
        <v>45337</v>
      </c>
      <c r="J68" s="426">
        <v>45396</v>
      </c>
      <c r="K68" s="168" t="s">
        <v>51</v>
      </c>
      <c r="L68" s="150" t="s">
        <v>94</v>
      </c>
      <c r="M68" s="150" t="s">
        <v>53</v>
      </c>
      <c r="Z68" s="159"/>
    </row>
    <row r="69" spans="1:31" ht="16.350000000000001" hidden="1" customHeight="1">
      <c r="A69" s="427" t="s">
        <v>163</v>
      </c>
      <c r="B69" s="148" t="s">
        <v>74</v>
      </c>
      <c r="C69" s="428" t="s">
        <v>24</v>
      </c>
      <c r="D69" s="149" t="s">
        <v>18</v>
      </c>
      <c r="E69" s="426" t="s">
        <v>125</v>
      </c>
      <c r="F69" s="426" t="s">
        <v>49</v>
      </c>
      <c r="G69" s="428" t="s">
        <v>54</v>
      </c>
      <c r="H69" s="429">
        <v>7150000</v>
      </c>
      <c r="I69" s="426">
        <v>45338</v>
      </c>
      <c r="J69" s="426">
        <v>45376</v>
      </c>
      <c r="K69" s="168" t="s">
        <v>51</v>
      </c>
      <c r="L69" s="150" t="s">
        <v>164</v>
      </c>
      <c r="M69" s="150" t="s">
        <v>53</v>
      </c>
      <c r="Z69" s="157"/>
      <c r="AA69" s="158"/>
      <c r="AB69" s="158"/>
      <c r="AC69" s="158"/>
      <c r="AD69" s="158"/>
      <c r="AE69" s="158"/>
    </row>
    <row r="70" spans="1:31" ht="16.350000000000001" hidden="1" customHeight="1">
      <c r="A70" s="427" t="s">
        <v>165</v>
      </c>
      <c r="B70" s="148" t="s">
        <v>74</v>
      </c>
      <c r="C70" s="428" t="s">
        <v>24</v>
      </c>
      <c r="D70" s="149" t="s">
        <v>18</v>
      </c>
      <c r="E70" s="426" t="s">
        <v>125</v>
      </c>
      <c r="F70" s="426" t="s">
        <v>49</v>
      </c>
      <c r="G70" s="428" t="s">
        <v>54</v>
      </c>
      <c r="H70" s="429">
        <v>29508000</v>
      </c>
      <c r="I70" s="426">
        <v>45341</v>
      </c>
      <c r="J70" s="426">
        <v>45522</v>
      </c>
      <c r="K70" s="168" t="s">
        <v>51</v>
      </c>
      <c r="L70" s="150" t="s">
        <v>166</v>
      </c>
      <c r="M70" s="150" t="s">
        <v>53</v>
      </c>
      <c r="Z70" s="157"/>
      <c r="AA70" s="158"/>
      <c r="AB70" s="158"/>
      <c r="AC70" s="158"/>
      <c r="AD70" s="158"/>
      <c r="AE70" s="158"/>
    </row>
    <row r="71" spans="1:31" ht="16.350000000000001" hidden="1" customHeight="1">
      <c r="A71" s="427" t="s">
        <v>167</v>
      </c>
      <c r="B71" s="148" t="s">
        <v>74</v>
      </c>
      <c r="C71" s="428" t="s">
        <v>24</v>
      </c>
      <c r="D71" s="149" t="s">
        <v>18</v>
      </c>
      <c r="E71" s="426" t="s">
        <v>125</v>
      </c>
      <c r="F71" s="426" t="s">
        <v>49</v>
      </c>
      <c r="G71" s="428" t="s">
        <v>54</v>
      </c>
      <c r="H71" s="429">
        <v>40000000</v>
      </c>
      <c r="I71" s="426">
        <v>45342</v>
      </c>
      <c r="J71" s="426">
        <v>45462</v>
      </c>
      <c r="K71" s="168" t="s">
        <v>51</v>
      </c>
      <c r="L71" s="150" t="s">
        <v>164</v>
      </c>
      <c r="M71" s="150" t="s">
        <v>53</v>
      </c>
      <c r="Z71" s="157"/>
      <c r="AA71" s="158"/>
      <c r="AB71" s="158"/>
      <c r="AC71" s="158"/>
      <c r="AD71" s="158"/>
      <c r="AE71" s="158"/>
    </row>
    <row r="72" spans="1:31" ht="16.350000000000001" hidden="1" customHeight="1">
      <c r="A72" s="427" t="s">
        <v>168</v>
      </c>
      <c r="B72" s="430" t="s">
        <v>57</v>
      </c>
      <c r="C72" s="428" t="s">
        <v>24</v>
      </c>
      <c r="D72" s="428" t="s">
        <v>5</v>
      </c>
      <c r="E72" s="426" t="s">
        <v>125</v>
      </c>
      <c r="F72" s="426" t="s">
        <v>49</v>
      </c>
      <c r="G72" s="428" t="s">
        <v>50</v>
      </c>
      <c r="H72" s="429">
        <v>5274810</v>
      </c>
      <c r="I72" s="426">
        <v>45341</v>
      </c>
      <c r="J72" s="426">
        <v>45342</v>
      </c>
      <c r="K72" s="168" t="s">
        <v>51</v>
      </c>
      <c r="L72" s="150" t="s">
        <v>169</v>
      </c>
      <c r="M72" s="150" t="s">
        <v>59</v>
      </c>
      <c r="Z72" s="157"/>
      <c r="AA72" s="158"/>
      <c r="AB72" s="158"/>
      <c r="AC72" s="158"/>
      <c r="AD72" s="158"/>
      <c r="AE72" s="158"/>
    </row>
    <row r="73" spans="1:31" ht="16.350000000000001" customHeight="1">
      <c r="A73" s="427" t="s">
        <v>170</v>
      </c>
      <c r="B73" s="430" t="s">
        <v>171</v>
      </c>
      <c r="C73" s="428" t="s">
        <v>24</v>
      </c>
      <c r="D73" s="428" t="s">
        <v>10</v>
      </c>
      <c r="E73" s="426" t="s">
        <v>125</v>
      </c>
      <c r="F73" s="426" t="s">
        <v>49</v>
      </c>
      <c r="G73" s="428" t="s">
        <v>50</v>
      </c>
      <c r="H73" s="429">
        <v>21149188</v>
      </c>
      <c r="I73" s="426">
        <v>45344</v>
      </c>
      <c r="J73" s="426">
        <v>45371</v>
      </c>
      <c r="K73" s="168" t="s">
        <v>51</v>
      </c>
      <c r="L73" s="150" t="s">
        <v>164</v>
      </c>
      <c r="M73" s="150" t="s">
        <v>53</v>
      </c>
      <c r="Z73" s="157"/>
      <c r="AA73" s="158"/>
      <c r="AB73" s="158"/>
      <c r="AC73" s="158"/>
      <c r="AD73" s="158"/>
      <c r="AE73" s="158"/>
    </row>
    <row r="74" spans="1:31" ht="16.350000000000001" hidden="1" customHeight="1">
      <c r="A74" s="427" t="s">
        <v>172</v>
      </c>
      <c r="B74" s="430" t="s">
        <v>110</v>
      </c>
      <c r="C74" s="428" t="s">
        <v>24</v>
      </c>
      <c r="D74" s="162" t="s">
        <v>3</v>
      </c>
      <c r="E74" s="426" t="s">
        <v>125</v>
      </c>
      <c r="F74" s="426" t="s">
        <v>49</v>
      </c>
      <c r="G74" s="428" t="s">
        <v>54</v>
      </c>
      <c r="H74" s="429">
        <v>2594640</v>
      </c>
      <c r="I74" s="426">
        <v>45348</v>
      </c>
      <c r="J74" s="426">
        <v>45372</v>
      </c>
      <c r="K74" s="168" t="s">
        <v>51</v>
      </c>
      <c r="L74" s="150" t="s">
        <v>173</v>
      </c>
      <c r="M74" s="150" t="s">
        <v>53</v>
      </c>
      <c r="Z74" s="157"/>
      <c r="AA74" s="158"/>
      <c r="AB74" s="158"/>
      <c r="AC74" s="158"/>
      <c r="AD74" s="158"/>
      <c r="AE74" s="158"/>
    </row>
    <row r="75" spans="1:31" ht="16.350000000000001" hidden="1" customHeight="1">
      <c r="A75" s="427" t="s">
        <v>174</v>
      </c>
      <c r="B75" s="430" t="s">
        <v>110</v>
      </c>
      <c r="C75" s="428" t="s">
        <v>24</v>
      </c>
      <c r="D75" s="149" t="s">
        <v>18</v>
      </c>
      <c r="E75" s="426" t="s">
        <v>125</v>
      </c>
      <c r="F75" s="426" t="s">
        <v>49</v>
      </c>
      <c r="G75" s="428" t="s">
        <v>54</v>
      </c>
      <c r="H75" s="429">
        <v>4260000</v>
      </c>
      <c r="I75" s="426">
        <v>45348</v>
      </c>
      <c r="J75" s="426">
        <v>45372</v>
      </c>
      <c r="K75" s="168" t="s">
        <v>51</v>
      </c>
      <c r="L75" s="150" t="s">
        <v>173</v>
      </c>
      <c r="M75" s="150" t="s">
        <v>53</v>
      </c>
      <c r="Z75" s="157"/>
      <c r="AA75" s="158"/>
      <c r="AB75" s="158"/>
      <c r="AC75" s="158"/>
      <c r="AD75" s="158"/>
      <c r="AE75" s="158"/>
    </row>
    <row r="76" spans="1:31" ht="16.350000000000001" hidden="1" customHeight="1">
      <c r="A76" s="427" t="s">
        <v>175</v>
      </c>
      <c r="B76" s="430" t="s">
        <v>110</v>
      </c>
      <c r="C76" s="428" t="s">
        <v>24</v>
      </c>
      <c r="D76" s="149" t="s">
        <v>18</v>
      </c>
      <c r="E76" s="426" t="s">
        <v>125</v>
      </c>
      <c r="F76" s="426" t="s">
        <v>49</v>
      </c>
      <c r="G76" s="428" t="s">
        <v>54</v>
      </c>
      <c r="H76" s="429">
        <v>4440000</v>
      </c>
      <c r="I76" s="426">
        <v>45348</v>
      </c>
      <c r="J76" s="426">
        <v>45372</v>
      </c>
      <c r="K76" s="168" t="s">
        <v>51</v>
      </c>
      <c r="L76" s="150" t="s">
        <v>173</v>
      </c>
      <c r="M76" s="150" t="s">
        <v>53</v>
      </c>
      <c r="Z76" s="157"/>
      <c r="AA76" s="158"/>
      <c r="AB76" s="158"/>
      <c r="AC76" s="158"/>
      <c r="AD76" s="158"/>
      <c r="AE76" s="158"/>
    </row>
    <row r="77" spans="1:31" ht="16.350000000000001" hidden="1" customHeight="1">
      <c r="A77" s="427" t="s">
        <v>176</v>
      </c>
      <c r="B77" s="430" t="s">
        <v>110</v>
      </c>
      <c r="C77" s="428" t="s">
        <v>24</v>
      </c>
      <c r="D77" s="162" t="s">
        <v>3</v>
      </c>
      <c r="E77" s="426" t="s">
        <v>125</v>
      </c>
      <c r="F77" s="426" t="s">
        <v>49</v>
      </c>
      <c r="G77" s="428" t="s">
        <v>54</v>
      </c>
      <c r="H77" s="429">
        <v>2745000</v>
      </c>
      <c r="I77" s="426">
        <v>45348</v>
      </c>
      <c r="J77" s="426">
        <v>45372</v>
      </c>
      <c r="K77" s="168" t="s">
        <v>51</v>
      </c>
      <c r="L77" s="150" t="s">
        <v>173</v>
      </c>
      <c r="M77" s="150" t="s">
        <v>53</v>
      </c>
      <c r="Z77" s="157"/>
      <c r="AA77" s="158"/>
      <c r="AB77" s="158"/>
      <c r="AC77" s="158"/>
      <c r="AD77" s="158"/>
      <c r="AE77" s="158"/>
    </row>
    <row r="78" spans="1:31" ht="16.350000000000001" hidden="1" customHeight="1">
      <c r="A78" s="427" t="s">
        <v>177</v>
      </c>
      <c r="B78" s="430" t="s">
        <v>110</v>
      </c>
      <c r="C78" s="428" t="s">
        <v>24</v>
      </c>
      <c r="D78" s="162" t="s">
        <v>3</v>
      </c>
      <c r="E78" s="426" t="s">
        <v>125</v>
      </c>
      <c r="F78" s="426" t="s">
        <v>49</v>
      </c>
      <c r="G78" s="428" t="s">
        <v>54</v>
      </c>
      <c r="H78" s="429">
        <v>2745000</v>
      </c>
      <c r="I78" s="426">
        <v>45348</v>
      </c>
      <c r="J78" s="426">
        <v>45372</v>
      </c>
      <c r="K78" s="168" t="s">
        <v>51</v>
      </c>
      <c r="L78" s="150" t="s">
        <v>173</v>
      </c>
      <c r="M78" s="150" t="s">
        <v>53</v>
      </c>
      <c r="Z78" s="157"/>
      <c r="AA78" s="158"/>
      <c r="AB78" s="158"/>
      <c r="AC78" s="158"/>
      <c r="AD78" s="158"/>
      <c r="AE78" s="158"/>
    </row>
    <row r="79" spans="1:31" ht="16.350000000000001" hidden="1" customHeight="1">
      <c r="A79" s="427" t="s">
        <v>178</v>
      </c>
      <c r="B79" s="430" t="s">
        <v>110</v>
      </c>
      <c r="C79" s="428" t="s">
        <v>24</v>
      </c>
      <c r="D79" s="162" t="s">
        <v>3</v>
      </c>
      <c r="E79" s="426" t="s">
        <v>125</v>
      </c>
      <c r="F79" s="426" t="s">
        <v>49</v>
      </c>
      <c r="G79" s="428" t="s">
        <v>54</v>
      </c>
      <c r="H79" s="429">
        <v>2745000</v>
      </c>
      <c r="I79" s="426">
        <v>45343</v>
      </c>
      <c r="J79" s="426">
        <v>45373</v>
      </c>
      <c r="K79" s="168" t="s">
        <v>51</v>
      </c>
      <c r="L79" s="150" t="s">
        <v>173</v>
      </c>
      <c r="M79" s="150" t="s">
        <v>53</v>
      </c>
      <c r="Z79" s="157"/>
      <c r="AA79" s="158"/>
      <c r="AB79" s="158"/>
      <c r="AC79" s="158"/>
      <c r="AD79" s="158"/>
      <c r="AE79" s="158"/>
    </row>
    <row r="80" spans="1:31" ht="16.350000000000001" hidden="1" customHeight="1">
      <c r="A80" s="427" t="s">
        <v>179</v>
      </c>
      <c r="B80" s="430" t="s">
        <v>57</v>
      </c>
      <c r="C80" s="428" t="s">
        <v>24</v>
      </c>
      <c r="D80" s="428" t="s">
        <v>5</v>
      </c>
      <c r="E80" s="426" t="s">
        <v>125</v>
      </c>
      <c r="F80" s="426" t="s">
        <v>49</v>
      </c>
      <c r="G80" s="428" t="s">
        <v>50</v>
      </c>
      <c r="H80" s="429">
        <v>7875120</v>
      </c>
      <c r="I80" s="426">
        <v>45343</v>
      </c>
      <c r="J80" s="426">
        <v>45344</v>
      </c>
      <c r="K80" s="168" t="s">
        <v>51</v>
      </c>
      <c r="L80" s="150" t="s">
        <v>180</v>
      </c>
      <c r="M80" s="150" t="s">
        <v>114</v>
      </c>
      <c r="Z80" s="157"/>
      <c r="AA80" s="158"/>
      <c r="AB80" s="158"/>
      <c r="AC80" s="158"/>
      <c r="AD80" s="158"/>
      <c r="AE80" s="158"/>
    </row>
    <row r="81" spans="1:31" ht="16.350000000000001" hidden="1" customHeight="1">
      <c r="A81" s="427" t="s">
        <v>181</v>
      </c>
      <c r="B81" s="430" t="s">
        <v>57</v>
      </c>
      <c r="C81" s="428" t="s">
        <v>24</v>
      </c>
      <c r="D81" s="428" t="s">
        <v>5</v>
      </c>
      <c r="E81" s="426" t="s">
        <v>125</v>
      </c>
      <c r="F81" s="426" t="s">
        <v>49</v>
      </c>
      <c r="G81" s="428" t="s">
        <v>50</v>
      </c>
      <c r="H81" s="429">
        <v>11661561</v>
      </c>
      <c r="I81" s="426">
        <v>45343</v>
      </c>
      <c r="J81" s="426">
        <v>45344</v>
      </c>
      <c r="K81" s="168" t="s">
        <v>51</v>
      </c>
      <c r="L81" s="150" t="s">
        <v>182</v>
      </c>
      <c r="M81" s="150" t="s">
        <v>114</v>
      </c>
      <c r="Z81" s="157"/>
      <c r="AA81" s="158"/>
      <c r="AB81" s="158"/>
      <c r="AC81" s="158"/>
      <c r="AD81" s="158"/>
      <c r="AE81" s="158"/>
    </row>
    <row r="82" spans="1:31" ht="16.350000000000001" hidden="1" customHeight="1">
      <c r="A82" s="427" t="s">
        <v>183</v>
      </c>
      <c r="B82" s="148" t="s">
        <v>74</v>
      </c>
      <c r="C82" s="428" t="s">
        <v>24</v>
      </c>
      <c r="D82" s="162" t="s">
        <v>3</v>
      </c>
      <c r="E82" s="426" t="s">
        <v>125</v>
      </c>
      <c r="F82" s="426" t="s">
        <v>49</v>
      </c>
      <c r="G82" s="428" t="s">
        <v>54</v>
      </c>
      <c r="H82" s="429">
        <v>7800000</v>
      </c>
      <c r="I82" s="426">
        <v>45344</v>
      </c>
      <c r="J82" s="426">
        <v>45374</v>
      </c>
      <c r="K82" s="168" t="s">
        <v>75</v>
      </c>
      <c r="L82" s="150" t="s">
        <v>184</v>
      </c>
      <c r="M82" s="150" t="s">
        <v>53</v>
      </c>
      <c r="Z82" s="157"/>
      <c r="AA82" s="158"/>
      <c r="AB82" s="158"/>
      <c r="AC82" s="158"/>
      <c r="AD82" s="158"/>
      <c r="AE82" s="158"/>
    </row>
    <row r="83" spans="1:31" ht="16.350000000000001" hidden="1" customHeight="1">
      <c r="A83" s="427" t="s">
        <v>185</v>
      </c>
      <c r="B83" s="148" t="s">
        <v>74</v>
      </c>
      <c r="C83" s="428" t="s">
        <v>24</v>
      </c>
      <c r="D83" s="149" t="s">
        <v>18</v>
      </c>
      <c r="E83" s="426" t="s">
        <v>125</v>
      </c>
      <c r="F83" s="426" t="s">
        <v>49</v>
      </c>
      <c r="G83" s="428" t="s">
        <v>54</v>
      </c>
      <c r="H83" s="429">
        <v>24000000</v>
      </c>
      <c r="I83" s="426">
        <v>45344</v>
      </c>
      <c r="J83" s="426">
        <v>45525</v>
      </c>
      <c r="K83" s="168" t="s">
        <v>186</v>
      </c>
      <c r="L83" s="150" t="s">
        <v>187</v>
      </c>
      <c r="M83" s="150" t="s">
        <v>53</v>
      </c>
      <c r="Z83" s="157"/>
      <c r="AA83" s="158"/>
      <c r="AB83" s="158"/>
      <c r="AC83" s="158"/>
      <c r="AD83" s="158"/>
      <c r="AE83" s="158"/>
    </row>
    <row r="84" spans="1:31" ht="16.350000000000001" hidden="1" customHeight="1">
      <c r="A84" s="427" t="s">
        <v>188</v>
      </c>
      <c r="B84" s="430" t="s">
        <v>156</v>
      </c>
      <c r="C84" s="428" t="s">
        <v>24</v>
      </c>
      <c r="D84" s="149" t="s">
        <v>18</v>
      </c>
      <c r="E84" s="426" t="s">
        <v>125</v>
      </c>
      <c r="F84" s="426" t="s">
        <v>49</v>
      </c>
      <c r="G84" s="428" t="s">
        <v>54</v>
      </c>
      <c r="H84" s="429">
        <v>5366667</v>
      </c>
      <c r="I84" s="426">
        <v>45344</v>
      </c>
      <c r="J84" s="426">
        <v>45378</v>
      </c>
      <c r="K84" s="168" t="s">
        <v>51</v>
      </c>
      <c r="L84" s="150" t="s">
        <v>189</v>
      </c>
      <c r="M84" s="150" t="s">
        <v>53</v>
      </c>
      <c r="Z84" s="157"/>
      <c r="AA84" s="158"/>
      <c r="AB84" s="158"/>
      <c r="AC84" s="158"/>
      <c r="AD84" s="158"/>
      <c r="AE84" s="158"/>
    </row>
    <row r="85" spans="1:31" ht="16.350000000000001" hidden="1" customHeight="1">
      <c r="A85" s="427" t="s">
        <v>190</v>
      </c>
      <c r="B85" s="148" t="s">
        <v>74</v>
      </c>
      <c r="C85" s="428" t="s">
        <v>24</v>
      </c>
      <c r="D85" s="149" t="s">
        <v>18</v>
      </c>
      <c r="E85" s="426" t="s">
        <v>125</v>
      </c>
      <c r="F85" s="426" t="s">
        <v>49</v>
      </c>
      <c r="G85" s="428" t="s">
        <v>54</v>
      </c>
      <c r="H85" s="429">
        <v>30000000</v>
      </c>
      <c r="I85" s="426">
        <v>45344</v>
      </c>
      <c r="J85" s="426">
        <v>45434</v>
      </c>
      <c r="K85" s="168" t="s">
        <v>75</v>
      </c>
      <c r="L85" s="150" t="s">
        <v>184</v>
      </c>
      <c r="M85" s="150" t="s">
        <v>53</v>
      </c>
      <c r="Z85" s="157"/>
      <c r="AA85" s="158"/>
      <c r="AB85" s="158"/>
      <c r="AC85" s="158"/>
      <c r="AD85" s="158"/>
      <c r="AE85" s="158"/>
    </row>
    <row r="86" spans="1:31" ht="16.350000000000001" hidden="1" customHeight="1">
      <c r="A86" s="427" t="s">
        <v>191</v>
      </c>
      <c r="B86" s="148" t="s">
        <v>74</v>
      </c>
      <c r="C86" s="428" t="s">
        <v>24</v>
      </c>
      <c r="D86" s="149" t="s">
        <v>18</v>
      </c>
      <c r="E86" s="426" t="s">
        <v>125</v>
      </c>
      <c r="F86" s="426" t="s">
        <v>192</v>
      </c>
      <c r="G86" s="428" t="s">
        <v>54</v>
      </c>
      <c r="H86" s="429">
        <v>30000000</v>
      </c>
      <c r="I86" s="426">
        <v>45344</v>
      </c>
      <c r="J86" s="426">
        <v>45433</v>
      </c>
      <c r="K86" s="168" t="s">
        <v>75</v>
      </c>
      <c r="L86" s="150" t="s">
        <v>184</v>
      </c>
      <c r="M86" s="150" t="s">
        <v>53</v>
      </c>
      <c r="Z86" s="157"/>
      <c r="AA86" s="158"/>
      <c r="AB86" s="158"/>
      <c r="AC86" s="158"/>
      <c r="AD86" s="158"/>
      <c r="AE86" s="158"/>
    </row>
    <row r="87" spans="1:31" ht="16.350000000000001" hidden="1" customHeight="1">
      <c r="A87" s="427" t="s">
        <v>193</v>
      </c>
      <c r="B87" s="430" t="s">
        <v>194</v>
      </c>
      <c r="C87" s="428" t="s">
        <v>24</v>
      </c>
      <c r="D87" s="428" t="s">
        <v>13</v>
      </c>
      <c r="E87" s="426" t="s">
        <v>125</v>
      </c>
      <c r="F87" s="426" t="s">
        <v>49</v>
      </c>
      <c r="G87" s="428" t="s">
        <v>50</v>
      </c>
      <c r="H87" s="429">
        <v>51811500</v>
      </c>
      <c r="I87" s="426">
        <v>45344</v>
      </c>
      <c r="J87" s="426">
        <v>45434</v>
      </c>
      <c r="K87" s="168" t="s">
        <v>51</v>
      </c>
      <c r="L87" s="150" t="s">
        <v>164</v>
      </c>
      <c r="M87" s="150" t="s">
        <v>53</v>
      </c>
      <c r="Z87" s="157"/>
      <c r="AA87" s="158"/>
      <c r="AB87" s="158"/>
      <c r="AC87" s="158"/>
      <c r="AD87" s="158"/>
      <c r="AE87" s="158"/>
    </row>
    <row r="88" spans="1:31" ht="16.350000000000001" hidden="1" customHeight="1">
      <c r="A88" s="427" t="s">
        <v>195</v>
      </c>
      <c r="B88" s="430" t="s">
        <v>158</v>
      </c>
      <c r="C88" s="428" t="s">
        <v>24</v>
      </c>
      <c r="D88" s="428" t="s">
        <v>13</v>
      </c>
      <c r="E88" s="426" t="s">
        <v>125</v>
      </c>
      <c r="F88" s="426" t="s">
        <v>49</v>
      </c>
      <c r="G88" s="428" t="s">
        <v>50</v>
      </c>
      <c r="H88" s="429">
        <v>20902778</v>
      </c>
      <c r="I88" s="426">
        <v>45350</v>
      </c>
      <c r="J88" s="426">
        <v>45354</v>
      </c>
      <c r="K88" s="175" t="s">
        <v>51</v>
      </c>
      <c r="L88" s="176" t="s">
        <v>196</v>
      </c>
      <c r="M88" s="175" t="s">
        <v>53</v>
      </c>
      <c r="Z88" s="157"/>
      <c r="AA88" s="158"/>
      <c r="AB88" s="158"/>
      <c r="AC88" s="158"/>
      <c r="AD88" s="158"/>
      <c r="AE88" s="158"/>
    </row>
    <row r="89" spans="1:31" ht="16.350000000000001" hidden="1" customHeight="1">
      <c r="A89" s="427" t="s">
        <v>197</v>
      </c>
      <c r="B89" s="430" t="s">
        <v>138</v>
      </c>
      <c r="C89" s="428" t="s">
        <v>24</v>
      </c>
      <c r="D89" s="162" t="s">
        <v>3</v>
      </c>
      <c r="E89" s="426" t="s">
        <v>125</v>
      </c>
      <c r="F89" s="426" t="s">
        <v>49</v>
      </c>
      <c r="G89" s="428" t="s">
        <v>54</v>
      </c>
      <c r="H89" s="429">
        <v>2350000</v>
      </c>
      <c r="I89" s="426">
        <v>45349</v>
      </c>
      <c r="J89" s="426">
        <v>45369</v>
      </c>
      <c r="K89" s="175" t="s">
        <v>198</v>
      </c>
      <c r="L89" s="175" t="s">
        <v>198</v>
      </c>
      <c r="M89" s="175" t="s">
        <v>198</v>
      </c>
      <c r="Z89" s="157"/>
      <c r="AA89" s="158"/>
      <c r="AB89" s="158"/>
      <c r="AC89" s="158"/>
      <c r="AD89" s="158"/>
      <c r="AE89" s="158"/>
    </row>
    <row r="90" spans="1:31" ht="16.350000000000001" customHeight="1">
      <c r="A90" s="427" t="s">
        <v>199</v>
      </c>
      <c r="B90" s="430" t="s">
        <v>200</v>
      </c>
      <c r="C90" s="428" t="s">
        <v>24</v>
      </c>
      <c r="D90" s="428" t="s">
        <v>10</v>
      </c>
      <c r="E90" s="426" t="s">
        <v>125</v>
      </c>
      <c r="F90" s="426" t="s">
        <v>49</v>
      </c>
      <c r="G90" s="428" t="s">
        <v>50</v>
      </c>
      <c r="H90" s="429">
        <v>185061000</v>
      </c>
      <c r="I90" s="426">
        <v>45349</v>
      </c>
      <c r="J90" s="426">
        <v>45355</v>
      </c>
      <c r="K90" s="168" t="s">
        <v>51</v>
      </c>
      <c r="L90" s="150" t="s">
        <v>201</v>
      </c>
      <c r="M90" s="150" t="s">
        <v>53</v>
      </c>
      <c r="Z90" s="157"/>
      <c r="AA90" s="158"/>
      <c r="AB90" s="158"/>
      <c r="AC90" s="158"/>
      <c r="AD90" s="158"/>
      <c r="AE90" s="158"/>
    </row>
    <row r="91" spans="1:31" ht="16.350000000000001" hidden="1" customHeight="1">
      <c r="A91" s="427" t="s">
        <v>202</v>
      </c>
      <c r="B91" s="148" t="s">
        <v>74</v>
      </c>
      <c r="C91" s="428" t="s">
        <v>24</v>
      </c>
      <c r="D91" s="149" t="s">
        <v>18</v>
      </c>
      <c r="E91" s="426" t="s">
        <v>125</v>
      </c>
      <c r="F91" s="426" t="s">
        <v>49</v>
      </c>
      <c r="G91" s="428" t="s">
        <v>54</v>
      </c>
      <c r="H91" s="429">
        <v>36282067</v>
      </c>
      <c r="I91" s="426">
        <v>45351</v>
      </c>
      <c r="J91" s="426">
        <v>45519</v>
      </c>
      <c r="K91" s="168" t="s">
        <v>51</v>
      </c>
      <c r="L91" s="150" t="s">
        <v>164</v>
      </c>
      <c r="M91" s="150" t="s">
        <v>53</v>
      </c>
      <c r="Z91" s="157"/>
      <c r="AA91" s="158"/>
      <c r="AB91" s="158"/>
      <c r="AC91" s="158"/>
      <c r="AD91" s="158"/>
      <c r="AE91" s="158"/>
    </row>
    <row r="92" spans="1:31" ht="16.350000000000001" hidden="1" customHeight="1">
      <c r="A92" s="427" t="s">
        <v>203</v>
      </c>
      <c r="B92" s="430" t="s">
        <v>158</v>
      </c>
      <c r="C92" s="428" t="s">
        <v>24</v>
      </c>
      <c r="D92" s="149" t="s">
        <v>18</v>
      </c>
      <c r="E92" s="426" t="s">
        <v>125</v>
      </c>
      <c r="F92" s="426" t="s">
        <v>49</v>
      </c>
      <c r="G92" s="428" t="s">
        <v>54</v>
      </c>
      <c r="H92" s="429">
        <v>39950000</v>
      </c>
      <c r="I92" s="426" t="s">
        <v>204</v>
      </c>
      <c r="J92" s="426" t="s">
        <v>205</v>
      </c>
      <c r="K92" s="168" t="s">
        <v>51</v>
      </c>
      <c r="L92" s="150" t="s">
        <v>164</v>
      </c>
      <c r="M92" s="150" t="s">
        <v>53</v>
      </c>
      <c r="Z92" s="157"/>
      <c r="AA92" s="158"/>
      <c r="AB92" s="158"/>
      <c r="AC92" s="158"/>
      <c r="AD92" s="158"/>
      <c r="AE92" s="158"/>
    </row>
    <row r="93" spans="1:31" ht="16.350000000000001" hidden="1" customHeight="1">
      <c r="A93" s="427" t="s">
        <v>206</v>
      </c>
      <c r="B93" s="148" t="s">
        <v>74</v>
      </c>
      <c r="C93" s="428" t="s">
        <v>24</v>
      </c>
      <c r="D93" s="162" t="s">
        <v>3</v>
      </c>
      <c r="E93" s="426" t="s">
        <v>207</v>
      </c>
      <c r="F93" s="426" t="s">
        <v>49</v>
      </c>
      <c r="G93" s="428" t="s">
        <v>54</v>
      </c>
      <c r="H93" s="429">
        <v>10500000</v>
      </c>
      <c r="I93" s="426">
        <v>45357</v>
      </c>
      <c r="J93" s="426">
        <v>45378</v>
      </c>
      <c r="K93" s="168" t="s">
        <v>75</v>
      </c>
      <c r="L93" s="150" t="s">
        <v>184</v>
      </c>
      <c r="M93" s="150" t="s">
        <v>53</v>
      </c>
      <c r="Z93" s="157"/>
      <c r="AA93" s="158"/>
      <c r="AB93" s="158"/>
      <c r="AC93" s="158"/>
      <c r="AD93" s="158"/>
      <c r="AE93" s="158"/>
    </row>
    <row r="94" spans="1:31" ht="16.350000000000001" hidden="1" customHeight="1">
      <c r="A94" s="427" t="s">
        <v>208</v>
      </c>
      <c r="B94" s="148" t="s">
        <v>74</v>
      </c>
      <c r="C94" s="428" t="s">
        <v>24</v>
      </c>
      <c r="D94" s="162" t="s">
        <v>3</v>
      </c>
      <c r="E94" s="426" t="s">
        <v>207</v>
      </c>
      <c r="F94" s="426" t="s">
        <v>49</v>
      </c>
      <c r="G94" s="428" t="s">
        <v>54</v>
      </c>
      <c r="H94" s="429">
        <v>17046000</v>
      </c>
      <c r="I94" s="426">
        <v>45352</v>
      </c>
      <c r="J94" s="426">
        <v>45473</v>
      </c>
      <c r="K94" s="168" t="s">
        <v>106</v>
      </c>
      <c r="L94" s="150" t="s">
        <v>209</v>
      </c>
      <c r="M94" s="150" t="s">
        <v>53</v>
      </c>
      <c r="Z94" s="157"/>
      <c r="AA94" s="158"/>
      <c r="AB94" s="158"/>
      <c r="AC94" s="158"/>
      <c r="AD94" s="158"/>
      <c r="AE94" s="158"/>
    </row>
    <row r="95" spans="1:31" ht="16.350000000000001" hidden="1" customHeight="1">
      <c r="A95" s="427" t="s">
        <v>210</v>
      </c>
      <c r="B95" s="148" t="s">
        <v>74</v>
      </c>
      <c r="C95" s="428" t="s">
        <v>24</v>
      </c>
      <c r="D95" s="149" t="s">
        <v>18</v>
      </c>
      <c r="E95" s="426" t="s">
        <v>207</v>
      </c>
      <c r="F95" s="426" t="s">
        <v>49</v>
      </c>
      <c r="G95" s="428" t="s">
        <v>54</v>
      </c>
      <c r="H95" s="429">
        <v>32583333</v>
      </c>
      <c r="I95" s="426">
        <v>45352</v>
      </c>
      <c r="J95" s="426">
        <v>45443</v>
      </c>
      <c r="K95" s="168" t="s">
        <v>51</v>
      </c>
      <c r="L95" s="150" t="s">
        <v>164</v>
      </c>
      <c r="M95" s="150" t="s">
        <v>53</v>
      </c>
      <c r="Z95" s="157"/>
      <c r="AA95" s="158"/>
      <c r="AB95" s="158"/>
      <c r="AC95" s="158"/>
      <c r="AD95" s="158"/>
      <c r="AE95" s="158"/>
    </row>
    <row r="96" spans="1:31" ht="16.350000000000001" hidden="1" customHeight="1">
      <c r="A96" s="427" t="s">
        <v>211</v>
      </c>
      <c r="B96" s="430" t="s">
        <v>86</v>
      </c>
      <c r="C96" s="428" t="s">
        <v>24</v>
      </c>
      <c r="D96" s="428" t="s">
        <v>11</v>
      </c>
      <c r="E96" s="426" t="s">
        <v>207</v>
      </c>
      <c r="F96" s="426" t="s">
        <v>49</v>
      </c>
      <c r="G96" s="428" t="s">
        <v>50</v>
      </c>
      <c r="H96" s="429">
        <v>75337149</v>
      </c>
      <c r="I96" s="426">
        <v>45369</v>
      </c>
      <c r="J96" s="426">
        <v>45552</v>
      </c>
      <c r="K96" s="168" t="s">
        <v>51</v>
      </c>
      <c r="L96" s="150" t="s">
        <v>212</v>
      </c>
      <c r="M96" s="150" t="s">
        <v>53</v>
      </c>
      <c r="Z96" s="157"/>
      <c r="AA96" s="158"/>
      <c r="AB96" s="158"/>
      <c r="AC96" s="158"/>
      <c r="AD96" s="158"/>
      <c r="AE96" s="158"/>
    </row>
    <row r="97" spans="1:31" ht="16.350000000000001" hidden="1" customHeight="1">
      <c r="A97" s="427" t="s">
        <v>213</v>
      </c>
      <c r="B97" s="148" t="s">
        <v>74</v>
      </c>
      <c r="C97" s="428" t="s">
        <v>24</v>
      </c>
      <c r="D97" s="149" t="s">
        <v>18</v>
      </c>
      <c r="E97" s="426" t="s">
        <v>207</v>
      </c>
      <c r="F97" s="426" t="s">
        <v>49</v>
      </c>
      <c r="G97" s="428" t="s">
        <v>54</v>
      </c>
      <c r="H97" s="429">
        <v>65570000</v>
      </c>
      <c r="I97" s="426">
        <v>45355</v>
      </c>
      <c r="J97" s="426">
        <v>45468</v>
      </c>
      <c r="K97" s="168" t="s">
        <v>51</v>
      </c>
      <c r="L97" s="150" t="s">
        <v>164</v>
      </c>
      <c r="M97" s="150" t="s">
        <v>53</v>
      </c>
      <c r="Z97" s="157"/>
      <c r="AA97" s="158"/>
      <c r="AB97" s="158"/>
      <c r="AC97" s="158"/>
      <c r="AD97" s="158"/>
      <c r="AE97" s="158"/>
    </row>
    <row r="98" spans="1:31" ht="16.350000000000001" hidden="1" customHeight="1">
      <c r="A98" s="427" t="s">
        <v>214</v>
      </c>
      <c r="B98" s="148" t="s">
        <v>74</v>
      </c>
      <c r="C98" s="428" t="s">
        <v>24</v>
      </c>
      <c r="D98" s="149" t="s">
        <v>18</v>
      </c>
      <c r="E98" s="426" t="s">
        <v>207</v>
      </c>
      <c r="F98" s="426" t="s">
        <v>49</v>
      </c>
      <c r="G98" s="428" t="s">
        <v>54</v>
      </c>
      <c r="H98" s="429">
        <v>76500000</v>
      </c>
      <c r="I98" s="426">
        <v>45358</v>
      </c>
      <c r="J98" s="426">
        <v>45418</v>
      </c>
      <c r="K98" s="168" t="s">
        <v>51</v>
      </c>
      <c r="L98" s="150" t="s">
        <v>164</v>
      </c>
      <c r="M98" s="150" t="s">
        <v>53</v>
      </c>
      <c r="Z98" s="157"/>
      <c r="AA98" s="158"/>
      <c r="AB98" s="158"/>
      <c r="AC98" s="158"/>
      <c r="AD98" s="158"/>
      <c r="AE98" s="158"/>
    </row>
    <row r="99" spans="1:31" ht="16.350000000000001" hidden="1" customHeight="1">
      <c r="A99" s="427" t="s">
        <v>215</v>
      </c>
      <c r="B99" s="430" t="s">
        <v>129</v>
      </c>
      <c r="C99" s="428" t="s">
        <v>24</v>
      </c>
      <c r="D99" s="149" t="s">
        <v>18</v>
      </c>
      <c r="E99" s="426" t="s">
        <v>207</v>
      </c>
      <c r="F99" s="426" t="s">
        <v>49</v>
      </c>
      <c r="G99" s="428" t="s">
        <v>54</v>
      </c>
      <c r="H99" s="429">
        <v>19140000</v>
      </c>
      <c r="I99" s="426">
        <v>45355</v>
      </c>
      <c r="J99" s="426">
        <v>45660</v>
      </c>
      <c r="K99" s="168" t="s">
        <v>51</v>
      </c>
      <c r="L99" s="150" t="s">
        <v>216</v>
      </c>
      <c r="M99" s="150" t="s">
        <v>53</v>
      </c>
      <c r="Z99" s="157"/>
      <c r="AA99" s="158"/>
      <c r="AB99" s="158"/>
      <c r="AC99" s="158"/>
      <c r="AD99" s="158"/>
      <c r="AE99" s="158"/>
    </row>
    <row r="100" spans="1:31" ht="16.350000000000001" hidden="1" customHeight="1">
      <c r="A100" s="427" t="s">
        <v>217</v>
      </c>
      <c r="B100" s="148" t="s">
        <v>74</v>
      </c>
      <c r="C100" s="428" t="s">
        <v>24</v>
      </c>
      <c r="D100" s="149" t="s">
        <v>18</v>
      </c>
      <c r="E100" s="426" t="s">
        <v>207</v>
      </c>
      <c r="F100" s="426" t="s">
        <v>192</v>
      </c>
      <c r="G100" s="428" t="s">
        <v>54</v>
      </c>
      <c r="H100" s="429">
        <v>1700000</v>
      </c>
      <c r="I100" s="426">
        <v>45355</v>
      </c>
      <c r="J100" s="426">
        <v>45660</v>
      </c>
      <c r="K100" s="168" t="s">
        <v>51</v>
      </c>
      <c r="L100" s="150" t="s">
        <v>196</v>
      </c>
      <c r="M100" s="150" t="s">
        <v>218</v>
      </c>
      <c r="Z100" s="157"/>
      <c r="AA100" s="158"/>
      <c r="AB100" s="158"/>
      <c r="AC100" s="158"/>
      <c r="AD100" s="158"/>
      <c r="AE100" s="158"/>
    </row>
    <row r="101" spans="1:31" ht="16.350000000000001" hidden="1" customHeight="1">
      <c r="A101" s="427" t="s">
        <v>219</v>
      </c>
      <c r="B101" s="430" t="s">
        <v>129</v>
      </c>
      <c r="C101" s="428" t="s">
        <v>24</v>
      </c>
      <c r="D101" s="149" t="s">
        <v>18</v>
      </c>
      <c r="E101" s="426" t="s">
        <v>207</v>
      </c>
      <c r="F101" s="426" t="s">
        <v>49</v>
      </c>
      <c r="G101" s="428" t="s">
        <v>54</v>
      </c>
      <c r="H101" s="429">
        <v>1700000</v>
      </c>
      <c r="I101" s="426">
        <v>45352</v>
      </c>
      <c r="J101" s="426">
        <v>45464</v>
      </c>
      <c r="K101" s="168" t="s">
        <v>51</v>
      </c>
      <c r="L101" s="150" t="s">
        <v>196</v>
      </c>
      <c r="M101" s="150" t="s">
        <v>218</v>
      </c>
      <c r="Z101" s="157"/>
      <c r="AA101" s="158"/>
      <c r="AB101" s="158"/>
      <c r="AC101" s="158"/>
      <c r="AD101" s="158"/>
      <c r="AE101" s="158"/>
    </row>
    <row r="102" spans="1:31" ht="16.350000000000001" hidden="1" customHeight="1">
      <c r="A102" s="427" t="s">
        <v>220</v>
      </c>
      <c r="B102" s="430" t="s">
        <v>158</v>
      </c>
      <c r="C102" s="428" t="s">
        <v>24</v>
      </c>
      <c r="D102" s="162" t="s">
        <v>3</v>
      </c>
      <c r="E102" s="426" t="s">
        <v>207</v>
      </c>
      <c r="F102" s="426" t="s">
        <v>49</v>
      </c>
      <c r="G102" s="428" t="s">
        <v>54</v>
      </c>
      <c r="H102" s="429">
        <v>1700000</v>
      </c>
      <c r="I102" s="426">
        <v>45352</v>
      </c>
      <c r="J102" s="426">
        <v>45359</v>
      </c>
      <c r="K102" s="168" t="s">
        <v>51</v>
      </c>
      <c r="L102" s="150" t="s">
        <v>196</v>
      </c>
      <c r="M102" s="150" t="s">
        <v>218</v>
      </c>
      <c r="Z102" s="157"/>
      <c r="AA102" s="158"/>
      <c r="AB102" s="158"/>
      <c r="AC102" s="158"/>
      <c r="AD102" s="158"/>
      <c r="AE102" s="158"/>
    </row>
    <row r="103" spans="1:31" ht="16.350000000000001" hidden="1" customHeight="1">
      <c r="A103" s="427" t="s">
        <v>221</v>
      </c>
      <c r="B103" s="430" t="s">
        <v>158</v>
      </c>
      <c r="C103" s="428" t="s">
        <v>24</v>
      </c>
      <c r="D103" s="162" t="s">
        <v>3</v>
      </c>
      <c r="E103" s="426" t="s">
        <v>207</v>
      </c>
      <c r="F103" s="426" t="s">
        <v>49</v>
      </c>
      <c r="G103" s="428" t="s">
        <v>54</v>
      </c>
      <c r="H103" s="429">
        <v>1700000</v>
      </c>
      <c r="I103" s="426">
        <v>45352</v>
      </c>
      <c r="J103" s="426">
        <v>45359</v>
      </c>
      <c r="K103" s="168" t="s">
        <v>51</v>
      </c>
      <c r="L103" s="150" t="s">
        <v>196</v>
      </c>
      <c r="M103" s="150" t="s">
        <v>218</v>
      </c>
      <c r="Z103" s="157"/>
      <c r="AA103" s="158"/>
      <c r="AB103" s="158"/>
      <c r="AC103" s="158"/>
      <c r="AD103" s="158"/>
      <c r="AE103" s="158"/>
    </row>
    <row r="104" spans="1:31" ht="16.350000000000001" hidden="1" customHeight="1">
      <c r="A104" s="427" t="s">
        <v>222</v>
      </c>
      <c r="B104" s="430" t="s">
        <v>158</v>
      </c>
      <c r="C104" s="428" t="s">
        <v>24</v>
      </c>
      <c r="D104" s="162" t="s">
        <v>3</v>
      </c>
      <c r="E104" s="426" t="s">
        <v>207</v>
      </c>
      <c r="F104" s="426" t="s">
        <v>49</v>
      </c>
      <c r="G104" s="428" t="s">
        <v>54</v>
      </c>
      <c r="H104" s="429">
        <v>1700000</v>
      </c>
      <c r="I104" s="426">
        <v>45352</v>
      </c>
      <c r="J104" s="426">
        <v>45359</v>
      </c>
      <c r="K104" s="168" t="s">
        <v>51</v>
      </c>
      <c r="L104" s="150" t="s">
        <v>196</v>
      </c>
      <c r="M104" s="150" t="s">
        <v>218</v>
      </c>
      <c r="Z104" s="157"/>
      <c r="AA104" s="158"/>
      <c r="AB104" s="158"/>
      <c r="AC104" s="158"/>
      <c r="AD104" s="158"/>
      <c r="AE104" s="158"/>
    </row>
    <row r="105" spans="1:31" ht="16.350000000000001" hidden="1" customHeight="1">
      <c r="A105" s="427" t="s">
        <v>223</v>
      </c>
      <c r="B105" s="430" t="s">
        <v>158</v>
      </c>
      <c r="C105" s="428" t="s">
        <v>24</v>
      </c>
      <c r="D105" s="162" t="s">
        <v>3</v>
      </c>
      <c r="E105" s="426" t="s">
        <v>207</v>
      </c>
      <c r="F105" s="426" t="s">
        <v>49</v>
      </c>
      <c r="G105" s="428" t="s">
        <v>54</v>
      </c>
      <c r="H105" s="429">
        <v>1700000</v>
      </c>
      <c r="I105" s="426">
        <v>45352</v>
      </c>
      <c r="J105" s="426">
        <v>45359</v>
      </c>
      <c r="K105" s="168" t="s">
        <v>51</v>
      </c>
      <c r="L105" s="150" t="s">
        <v>196</v>
      </c>
      <c r="M105" s="150" t="s">
        <v>218</v>
      </c>
      <c r="Z105" s="157"/>
      <c r="AA105" s="158"/>
      <c r="AB105" s="158"/>
      <c r="AC105" s="158"/>
      <c r="AD105" s="158"/>
      <c r="AE105" s="158"/>
    </row>
    <row r="106" spans="1:31" ht="16.350000000000001" hidden="1" customHeight="1">
      <c r="A106" s="427" t="s">
        <v>224</v>
      </c>
      <c r="B106" s="148" t="s">
        <v>74</v>
      </c>
      <c r="C106" s="428" t="s">
        <v>24</v>
      </c>
      <c r="D106" s="149" t="s">
        <v>18</v>
      </c>
      <c r="E106" s="426" t="s">
        <v>207</v>
      </c>
      <c r="F106" s="426" t="s">
        <v>49</v>
      </c>
      <c r="G106" s="428" t="s">
        <v>54</v>
      </c>
      <c r="H106" s="429">
        <v>6500000</v>
      </c>
      <c r="I106" s="426">
        <v>45352</v>
      </c>
      <c r="J106" s="426">
        <v>45359</v>
      </c>
      <c r="K106" s="168" t="s">
        <v>51</v>
      </c>
      <c r="L106" s="150" t="s">
        <v>164</v>
      </c>
      <c r="M106" s="150" t="s">
        <v>53</v>
      </c>
      <c r="Z106" s="157"/>
      <c r="AA106" s="158"/>
      <c r="AB106" s="158"/>
      <c r="AC106" s="158"/>
      <c r="AD106" s="158"/>
      <c r="AE106" s="158"/>
    </row>
    <row r="107" spans="1:31" ht="16.350000000000001" hidden="1" customHeight="1">
      <c r="A107" s="427" t="s">
        <v>225</v>
      </c>
      <c r="B107" s="148" t="s">
        <v>74</v>
      </c>
      <c r="C107" s="428" t="s">
        <v>24</v>
      </c>
      <c r="D107" s="149" t="s">
        <v>18</v>
      </c>
      <c r="E107" s="426" t="s">
        <v>207</v>
      </c>
      <c r="F107" s="426" t="s">
        <v>49</v>
      </c>
      <c r="G107" s="428" t="s">
        <v>54</v>
      </c>
      <c r="H107" s="429">
        <v>48000000</v>
      </c>
      <c r="I107" s="426">
        <v>45352</v>
      </c>
      <c r="J107" s="426">
        <v>45359</v>
      </c>
      <c r="K107" s="168" t="s">
        <v>75</v>
      </c>
      <c r="L107" s="150" t="s">
        <v>184</v>
      </c>
      <c r="M107" s="150" t="s">
        <v>53</v>
      </c>
      <c r="Z107" s="157"/>
      <c r="AA107" s="158"/>
      <c r="AB107" s="158"/>
      <c r="AC107" s="158"/>
      <c r="AD107" s="158"/>
      <c r="AE107" s="158"/>
    </row>
    <row r="108" spans="1:31" ht="16.350000000000001" hidden="1" customHeight="1">
      <c r="A108" s="427" t="s">
        <v>226</v>
      </c>
      <c r="B108" s="430" t="s">
        <v>158</v>
      </c>
      <c r="C108" s="428" t="s">
        <v>24</v>
      </c>
      <c r="D108" s="149" t="s">
        <v>18</v>
      </c>
      <c r="E108" s="426" t="s">
        <v>207</v>
      </c>
      <c r="F108" s="426" t="s">
        <v>49</v>
      </c>
      <c r="G108" s="428" t="s">
        <v>54</v>
      </c>
      <c r="H108" s="429">
        <v>22000000</v>
      </c>
      <c r="I108" s="426">
        <v>45357</v>
      </c>
      <c r="J108" s="426">
        <v>45388</v>
      </c>
      <c r="K108" s="168" t="s">
        <v>51</v>
      </c>
      <c r="L108" s="150" t="s">
        <v>196</v>
      </c>
      <c r="M108" s="150" t="s">
        <v>53</v>
      </c>
      <c r="Z108" s="157"/>
      <c r="AA108" s="158"/>
      <c r="AB108" s="158"/>
      <c r="AC108" s="158"/>
      <c r="AD108" s="158"/>
      <c r="AE108" s="158"/>
    </row>
    <row r="109" spans="1:31" ht="16.350000000000001" hidden="1" customHeight="1">
      <c r="A109" s="427" t="s">
        <v>227</v>
      </c>
      <c r="B109" s="148" t="s">
        <v>74</v>
      </c>
      <c r="C109" s="428" t="s">
        <v>24</v>
      </c>
      <c r="D109" s="149" t="s">
        <v>18</v>
      </c>
      <c r="E109" s="426" t="s">
        <v>207</v>
      </c>
      <c r="F109" s="426" t="s">
        <v>49</v>
      </c>
      <c r="G109" s="428" t="s">
        <v>54</v>
      </c>
      <c r="H109" s="429">
        <v>9000000</v>
      </c>
      <c r="I109" s="426">
        <v>45359</v>
      </c>
      <c r="J109" s="426">
        <v>45543</v>
      </c>
      <c r="K109" s="168" t="s">
        <v>51</v>
      </c>
      <c r="L109" s="150" t="s">
        <v>164</v>
      </c>
      <c r="M109" s="150" t="s">
        <v>53</v>
      </c>
      <c r="Z109" s="157"/>
      <c r="AA109" s="158"/>
      <c r="AB109" s="158"/>
      <c r="AC109" s="158"/>
      <c r="AD109" s="158"/>
      <c r="AE109" s="158"/>
    </row>
    <row r="110" spans="1:31" ht="16.350000000000001" hidden="1" customHeight="1">
      <c r="A110" s="427" t="s">
        <v>228</v>
      </c>
      <c r="B110" s="430" t="s">
        <v>158</v>
      </c>
      <c r="C110" s="428" t="s">
        <v>24</v>
      </c>
      <c r="D110" s="149" t="s">
        <v>18</v>
      </c>
      <c r="E110" s="426" t="s">
        <v>207</v>
      </c>
      <c r="F110" s="426" t="s">
        <v>49</v>
      </c>
      <c r="G110" s="428" t="s">
        <v>54</v>
      </c>
      <c r="H110" s="429">
        <v>36800000</v>
      </c>
      <c r="I110" s="426">
        <v>45359</v>
      </c>
      <c r="J110" s="426">
        <v>45480</v>
      </c>
      <c r="K110" s="168" t="s">
        <v>51</v>
      </c>
      <c r="L110" s="150" t="s">
        <v>196</v>
      </c>
      <c r="M110" s="150" t="s">
        <v>53</v>
      </c>
      <c r="Z110" s="157"/>
      <c r="AA110" s="158"/>
      <c r="AB110" s="158"/>
      <c r="AC110" s="158"/>
      <c r="AD110" s="158"/>
      <c r="AE110" s="158"/>
    </row>
    <row r="111" spans="1:31" ht="16.350000000000001" hidden="1" customHeight="1">
      <c r="A111" s="427" t="s">
        <v>229</v>
      </c>
      <c r="B111" s="430" t="s">
        <v>158</v>
      </c>
      <c r="C111" s="428" t="s">
        <v>24</v>
      </c>
      <c r="D111" s="162" t="s">
        <v>3</v>
      </c>
      <c r="E111" s="426" t="s">
        <v>207</v>
      </c>
      <c r="F111" s="426" t="s">
        <v>49</v>
      </c>
      <c r="G111" s="428" t="s">
        <v>54</v>
      </c>
      <c r="H111" s="429">
        <v>22054921</v>
      </c>
      <c r="I111" s="426">
        <v>45359</v>
      </c>
      <c r="J111" s="426">
        <v>45405</v>
      </c>
      <c r="K111" s="168" t="s">
        <v>51</v>
      </c>
      <c r="L111" s="150" t="s">
        <v>196</v>
      </c>
      <c r="M111" s="150" t="s">
        <v>53</v>
      </c>
      <c r="Z111" s="157"/>
      <c r="AA111" s="158"/>
      <c r="AB111" s="158"/>
      <c r="AC111" s="158"/>
      <c r="AD111" s="158"/>
      <c r="AE111" s="158"/>
    </row>
    <row r="112" spans="1:31" ht="16.350000000000001" hidden="1" customHeight="1">
      <c r="A112" s="427" t="s">
        <v>230</v>
      </c>
      <c r="B112" s="430" t="s">
        <v>158</v>
      </c>
      <c r="C112" s="428" t="s">
        <v>24</v>
      </c>
      <c r="D112" s="149" t="s">
        <v>18</v>
      </c>
      <c r="E112" s="426" t="s">
        <v>207</v>
      </c>
      <c r="F112" s="426" t="s">
        <v>49</v>
      </c>
      <c r="G112" s="428" t="s">
        <v>54</v>
      </c>
      <c r="H112" s="429">
        <v>28200000</v>
      </c>
      <c r="I112" s="426">
        <v>45359</v>
      </c>
      <c r="J112" s="426">
        <v>45481</v>
      </c>
      <c r="K112" s="168" t="s">
        <v>51</v>
      </c>
      <c r="L112" s="150" t="s">
        <v>196</v>
      </c>
      <c r="M112" s="150" t="s">
        <v>53</v>
      </c>
      <c r="Z112" s="157"/>
      <c r="AA112" s="158"/>
      <c r="AB112" s="158"/>
      <c r="AC112" s="158"/>
      <c r="AD112" s="158"/>
      <c r="AE112" s="158"/>
    </row>
    <row r="113" spans="1:31" ht="16.350000000000001" hidden="1" customHeight="1">
      <c r="A113" s="427" t="s">
        <v>231</v>
      </c>
      <c r="B113" s="430" t="s">
        <v>90</v>
      </c>
      <c r="C113" s="428" t="s">
        <v>24</v>
      </c>
      <c r="D113" s="149" t="s">
        <v>18</v>
      </c>
      <c r="E113" s="426" t="s">
        <v>207</v>
      </c>
      <c r="F113" s="426" t="s">
        <v>49</v>
      </c>
      <c r="G113" s="428" t="s">
        <v>54</v>
      </c>
      <c r="H113" s="429">
        <v>15000000</v>
      </c>
      <c r="I113" s="426">
        <v>45359</v>
      </c>
      <c r="J113" s="426">
        <v>45480</v>
      </c>
      <c r="K113" s="168" t="s">
        <v>51</v>
      </c>
      <c r="L113" s="150" t="s">
        <v>164</v>
      </c>
      <c r="M113" s="150" t="s">
        <v>53</v>
      </c>
      <c r="Z113" s="157"/>
      <c r="AA113" s="158"/>
      <c r="AB113" s="158"/>
      <c r="AC113" s="158"/>
      <c r="AD113" s="158"/>
      <c r="AE113" s="158"/>
    </row>
    <row r="114" spans="1:31" ht="16.350000000000001" hidden="1" customHeight="1">
      <c r="A114" s="427" t="s">
        <v>232</v>
      </c>
      <c r="B114" s="430" t="s">
        <v>158</v>
      </c>
      <c r="C114" s="428" t="s">
        <v>24</v>
      </c>
      <c r="D114" s="428" t="s">
        <v>13</v>
      </c>
      <c r="E114" s="426" t="s">
        <v>207</v>
      </c>
      <c r="F114" s="426" t="s">
        <v>49</v>
      </c>
      <c r="G114" s="428" t="s">
        <v>54</v>
      </c>
      <c r="H114" s="429">
        <v>10800000</v>
      </c>
      <c r="I114" s="426">
        <v>45359</v>
      </c>
      <c r="J114" s="426">
        <v>45481</v>
      </c>
      <c r="K114" s="168" t="s">
        <v>51</v>
      </c>
      <c r="L114" s="150" t="s">
        <v>196</v>
      </c>
      <c r="M114" s="150" t="s">
        <v>53</v>
      </c>
      <c r="Z114" s="157"/>
      <c r="AA114" s="158"/>
      <c r="AB114" s="158"/>
      <c r="AC114" s="158"/>
      <c r="AD114" s="158"/>
      <c r="AE114" s="158"/>
    </row>
    <row r="115" spans="1:31" ht="16.350000000000001" hidden="1" customHeight="1">
      <c r="A115" s="427" t="s">
        <v>233</v>
      </c>
      <c r="B115" s="430" t="s">
        <v>158</v>
      </c>
      <c r="C115" s="428" t="s">
        <v>24</v>
      </c>
      <c r="D115" s="428" t="s">
        <v>13</v>
      </c>
      <c r="E115" s="426" t="s">
        <v>207</v>
      </c>
      <c r="F115" s="426" t="s">
        <v>49</v>
      </c>
      <c r="G115" s="428" t="s">
        <v>54</v>
      </c>
      <c r="H115" s="429">
        <v>10800000</v>
      </c>
      <c r="I115" s="426">
        <v>45359</v>
      </c>
      <c r="J115" s="426">
        <v>45437</v>
      </c>
      <c r="K115" s="168" t="s">
        <v>51</v>
      </c>
      <c r="L115" s="150" t="s">
        <v>196</v>
      </c>
      <c r="M115" s="150" t="s">
        <v>53</v>
      </c>
      <c r="Z115" s="157"/>
      <c r="AA115" s="158"/>
      <c r="AB115" s="158"/>
      <c r="AC115" s="158"/>
      <c r="AD115" s="158"/>
      <c r="AE115" s="158"/>
    </row>
    <row r="116" spans="1:31" ht="16.350000000000001" hidden="1" customHeight="1">
      <c r="A116" s="427" t="s">
        <v>234</v>
      </c>
      <c r="B116" s="148" t="s">
        <v>74</v>
      </c>
      <c r="C116" s="428" t="s">
        <v>24</v>
      </c>
      <c r="D116" s="149" t="s">
        <v>18</v>
      </c>
      <c r="E116" s="426" t="s">
        <v>207</v>
      </c>
      <c r="F116" s="426" t="s">
        <v>49</v>
      </c>
      <c r="G116" s="428" t="s">
        <v>54</v>
      </c>
      <c r="H116" s="429">
        <v>74931266</v>
      </c>
      <c r="I116" s="426">
        <v>45359</v>
      </c>
      <c r="J116" s="426">
        <v>45481</v>
      </c>
      <c r="K116" s="168" t="s">
        <v>51</v>
      </c>
      <c r="L116" s="150" t="s">
        <v>164</v>
      </c>
      <c r="M116" s="150" t="s">
        <v>53</v>
      </c>
      <c r="Z116" s="157"/>
      <c r="AA116" s="158"/>
      <c r="AB116" s="158"/>
      <c r="AC116" s="158"/>
      <c r="AD116" s="158"/>
      <c r="AE116" s="158"/>
    </row>
    <row r="117" spans="1:31" ht="16.350000000000001" hidden="1" customHeight="1">
      <c r="A117" s="427" t="s">
        <v>235</v>
      </c>
      <c r="B117" s="148" t="s">
        <v>74</v>
      </c>
      <c r="C117" s="428" t="s">
        <v>24</v>
      </c>
      <c r="D117" s="149" t="s">
        <v>18</v>
      </c>
      <c r="E117" s="426" t="s">
        <v>207</v>
      </c>
      <c r="F117" s="426" t="s">
        <v>49</v>
      </c>
      <c r="G117" s="428" t="s">
        <v>54</v>
      </c>
      <c r="H117" s="429">
        <v>20000000</v>
      </c>
      <c r="I117" s="426">
        <v>45359</v>
      </c>
      <c r="J117" s="426">
        <v>45480</v>
      </c>
      <c r="K117" s="168" t="s">
        <v>51</v>
      </c>
      <c r="L117" s="150" t="s">
        <v>236</v>
      </c>
      <c r="M117" s="150" t="s">
        <v>53</v>
      </c>
      <c r="Z117" s="157"/>
      <c r="AA117" s="158"/>
      <c r="AB117" s="158"/>
      <c r="AC117" s="158"/>
      <c r="AD117" s="158"/>
      <c r="AE117" s="158"/>
    </row>
    <row r="118" spans="1:31" ht="16.350000000000001" hidden="1" customHeight="1">
      <c r="A118" s="427" t="s">
        <v>237</v>
      </c>
      <c r="B118" s="148" t="s">
        <v>74</v>
      </c>
      <c r="C118" s="428" t="s">
        <v>24</v>
      </c>
      <c r="D118" s="149" t="s">
        <v>18</v>
      </c>
      <c r="E118" s="426" t="s">
        <v>207</v>
      </c>
      <c r="F118" s="426" t="s">
        <v>49</v>
      </c>
      <c r="G118" s="428" t="s">
        <v>54</v>
      </c>
      <c r="H118" s="429">
        <v>20000000</v>
      </c>
      <c r="I118" s="426">
        <v>45364</v>
      </c>
      <c r="J118" s="426">
        <v>45609</v>
      </c>
      <c r="K118" s="168" t="s">
        <v>51</v>
      </c>
      <c r="L118" s="150" t="s">
        <v>236</v>
      </c>
      <c r="M118" s="150" t="s">
        <v>53</v>
      </c>
      <c r="Z118" s="157"/>
      <c r="AA118" s="158"/>
      <c r="AB118" s="158"/>
      <c r="AC118" s="158"/>
      <c r="AD118" s="158"/>
      <c r="AE118" s="158"/>
    </row>
    <row r="119" spans="1:31" ht="16.350000000000001" hidden="1" customHeight="1">
      <c r="A119" s="427" t="s">
        <v>238</v>
      </c>
      <c r="B119" s="148" t="s">
        <v>74</v>
      </c>
      <c r="C119" s="428" t="s">
        <v>24</v>
      </c>
      <c r="D119" s="149" t="s">
        <v>18</v>
      </c>
      <c r="E119" s="426" t="s">
        <v>207</v>
      </c>
      <c r="F119" s="426" t="s">
        <v>49</v>
      </c>
      <c r="G119" s="428" t="s">
        <v>54</v>
      </c>
      <c r="H119" s="429">
        <v>36000000</v>
      </c>
      <c r="I119" s="426">
        <v>45362</v>
      </c>
      <c r="J119" s="426">
        <v>45471</v>
      </c>
      <c r="K119" s="168" t="s">
        <v>239</v>
      </c>
      <c r="L119" s="150" t="s">
        <v>94</v>
      </c>
      <c r="M119" s="150" t="s">
        <v>53</v>
      </c>
      <c r="Z119" s="157"/>
      <c r="AA119" s="158"/>
      <c r="AB119" s="158"/>
      <c r="AC119" s="158"/>
      <c r="AD119" s="158"/>
      <c r="AE119" s="158"/>
    </row>
    <row r="120" spans="1:31" ht="16.350000000000001" hidden="1" customHeight="1">
      <c r="A120" s="427" t="s">
        <v>240</v>
      </c>
      <c r="B120" s="430" t="s">
        <v>129</v>
      </c>
      <c r="C120" s="428" t="s">
        <v>24</v>
      </c>
      <c r="D120" s="149" t="s">
        <v>18</v>
      </c>
      <c r="E120" s="426" t="s">
        <v>207</v>
      </c>
      <c r="F120" s="426" t="s">
        <v>49</v>
      </c>
      <c r="G120" s="428" t="s">
        <v>54</v>
      </c>
      <c r="H120" s="429">
        <v>19182485</v>
      </c>
      <c r="I120" s="426">
        <v>45364</v>
      </c>
      <c r="J120" s="426">
        <v>45481</v>
      </c>
      <c r="K120" s="168" t="s">
        <v>51</v>
      </c>
      <c r="L120" s="150" t="s">
        <v>241</v>
      </c>
      <c r="M120" s="150" t="s">
        <v>53</v>
      </c>
      <c r="Z120" s="157"/>
      <c r="AA120" s="158"/>
      <c r="AB120" s="158"/>
      <c r="AC120" s="158"/>
      <c r="AD120" s="158"/>
      <c r="AE120" s="158"/>
    </row>
    <row r="121" spans="1:31" ht="16.350000000000001" hidden="1" customHeight="1">
      <c r="A121" s="427" t="s">
        <v>242</v>
      </c>
      <c r="B121" s="430" t="s">
        <v>129</v>
      </c>
      <c r="C121" s="428" t="s">
        <v>24</v>
      </c>
      <c r="D121" s="149" t="s">
        <v>18</v>
      </c>
      <c r="E121" s="426" t="s">
        <v>207</v>
      </c>
      <c r="F121" s="426" t="s">
        <v>49</v>
      </c>
      <c r="G121" s="428" t="s">
        <v>54</v>
      </c>
      <c r="H121" s="429">
        <v>19182485</v>
      </c>
      <c r="I121" s="426">
        <v>45363</v>
      </c>
      <c r="J121" s="426">
        <v>45484</v>
      </c>
      <c r="K121" s="168" t="s">
        <v>51</v>
      </c>
      <c r="L121" s="150" t="s">
        <v>241</v>
      </c>
      <c r="M121" s="150" t="s">
        <v>53</v>
      </c>
      <c r="Z121" s="157"/>
      <c r="AA121" s="158"/>
      <c r="AB121" s="158"/>
      <c r="AC121" s="158"/>
      <c r="AD121" s="158"/>
      <c r="AE121" s="158"/>
    </row>
    <row r="122" spans="1:31" ht="16.350000000000001" hidden="1" customHeight="1">
      <c r="A122" s="427" t="s">
        <v>243</v>
      </c>
      <c r="B122" s="430" t="s">
        <v>129</v>
      </c>
      <c r="C122" s="428" t="s">
        <v>24</v>
      </c>
      <c r="D122" s="149" t="s">
        <v>18</v>
      </c>
      <c r="E122" s="426" t="s">
        <v>207</v>
      </c>
      <c r="F122" s="426" t="s">
        <v>49</v>
      </c>
      <c r="G122" s="428" t="s">
        <v>54</v>
      </c>
      <c r="H122" s="429">
        <v>19182485</v>
      </c>
      <c r="I122" s="426">
        <v>45366</v>
      </c>
      <c r="J122" s="426">
        <v>45472</v>
      </c>
      <c r="K122" s="168" t="s">
        <v>51</v>
      </c>
      <c r="L122" s="150" t="s">
        <v>241</v>
      </c>
      <c r="M122" s="150" t="s">
        <v>53</v>
      </c>
      <c r="Z122" s="157"/>
      <c r="AA122" s="158"/>
      <c r="AB122" s="158"/>
      <c r="AC122" s="158"/>
      <c r="AD122" s="158"/>
      <c r="AE122" s="158"/>
    </row>
    <row r="123" spans="1:31" ht="16.350000000000001" hidden="1" customHeight="1">
      <c r="A123" s="427" t="s">
        <v>244</v>
      </c>
      <c r="B123" s="430" t="s">
        <v>129</v>
      </c>
      <c r="C123" s="428" t="s">
        <v>24</v>
      </c>
      <c r="D123" s="149" t="s">
        <v>18</v>
      </c>
      <c r="E123" s="426" t="s">
        <v>207</v>
      </c>
      <c r="F123" s="426" t="s">
        <v>49</v>
      </c>
      <c r="G123" s="428" t="s">
        <v>54</v>
      </c>
      <c r="H123" s="429">
        <v>19182485</v>
      </c>
      <c r="I123" s="426">
        <v>45366</v>
      </c>
      <c r="J123" s="426">
        <v>45472</v>
      </c>
      <c r="K123" s="168" t="s">
        <v>51</v>
      </c>
      <c r="L123" s="150" t="s">
        <v>241</v>
      </c>
      <c r="M123" s="150" t="s">
        <v>53</v>
      </c>
      <c r="Z123" s="157"/>
      <c r="AA123" s="158"/>
      <c r="AB123" s="158"/>
      <c r="AC123" s="158"/>
      <c r="AD123" s="158"/>
      <c r="AE123" s="158"/>
    </row>
    <row r="124" spans="1:31" ht="16.350000000000001" hidden="1" customHeight="1">
      <c r="A124" s="427" t="s">
        <v>245</v>
      </c>
      <c r="B124" s="148" t="s">
        <v>74</v>
      </c>
      <c r="C124" s="428" t="s">
        <v>24</v>
      </c>
      <c r="D124" s="149" t="s">
        <v>18</v>
      </c>
      <c r="E124" s="426" t="s">
        <v>207</v>
      </c>
      <c r="F124" s="426" t="s">
        <v>49</v>
      </c>
      <c r="G124" s="428" t="s">
        <v>50</v>
      </c>
      <c r="H124" s="429">
        <v>119000000</v>
      </c>
      <c r="I124" s="426">
        <v>45366</v>
      </c>
      <c r="J124" s="426">
        <v>45472</v>
      </c>
      <c r="K124" s="168" t="s">
        <v>75</v>
      </c>
      <c r="L124" s="150" t="s">
        <v>184</v>
      </c>
      <c r="M124" s="150" t="s">
        <v>53</v>
      </c>
      <c r="Z124" s="157"/>
      <c r="AA124" s="158"/>
      <c r="AB124" s="158"/>
      <c r="AC124" s="158"/>
      <c r="AD124" s="158"/>
      <c r="AE124" s="158"/>
    </row>
    <row r="125" spans="1:31" ht="16.350000000000001" hidden="1" customHeight="1">
      <c r="A125" s="427" t="s">
        <v>246</v>
      </c>
      <c r="B125" s="430" t="s">
        <v>129</v>
      </c>
      <c r="C125" s="428" t="s">
        <v>24</v>
      </c>
      <c r="D125" s="149" t="s">
        <v>18</v>
      </c>
      <c r="E125" s="426" t="s">
        <v>207</v>
      </c>
      <c r="F125" s="426" t="s">
        <v>49</v>
      </c>
      <c r="G125" s="428" t="s">
        <v>54</v>
      </c>
      <c r="H125" s="429">
        <v>19182485</v>
      </c>
      <c r="I125" s="426">
        <v>45366</v>
      </c>
      <c r="J125" s="426">
        <v>45472</v>
      </c>
      <c r="K125" s="168" t="s">
        <v>51</v>
      </c>
      <c r="L125" s="150" t="s">
        <v>241</v>
      </c>
      <c r="M125" s="150" t="s">
        <v>53</v>
      </c>
      <c r="Z125" s="157"/>
      <c r="AA125" s="158"/>
      <c r="AB125" s="158"/>
      <c r="AC125" s="158"/>
      <c r="AD125" s="158"/>
      <c r="AE125" s="158"/>
    </row>
    <row r="126" spans="1:31" ht="16.350000000000001" hidden="1" customHeight="1">
      <c r="A126" s="427" t="s">
        <v>247</v>
      </c>
      <c r="B126" s="430" t="s">
        <v>129</v>
      </c>
      <c r="C126" s="428" t="s">
        <v>24</v>
      </c>
      <c r="D126" s="149" t="s">
        <v>18</v>
      </c>
      <c r="E126" s="426" t="s">
        <v>207</v>
      </c>
      <c r="F126" s="426" t="s">
        <v>49</v>
      </c>
      <c r="G126" s="428" t="s">
        <v>54</v>
      </c>
      <c r="H126" s="429">
        <v>19182485</v>
      </c>
      <c r="I126" s="426">
        <v>45364</v>
      </c>
      <c r="J126" s="426">
        <v>45485</v>
      </c>
      <c r="K126" s="168" t="s">
        <v>51</v>
      </c>
      <c r="L126" s="150" t="s">
        <v>241</v>
      </c>
      <c r="M126" s="150" t="s">
        <v>53</v>
      </c>
      <c r="Z126" s="157"/>
      <c r="AA126" s="158"/>
      <c r="AB126" s="158"/>
      <c r="AC126" s="158"/>
      <c r="AD126" s="158"/>
      <c r="AE126" s="158"/>
    </row>
    <row r="127" spans="1:31" ht="16.350000000000001" hidden="1" customHeight="1">
      <c r="A127" s="427" t="s">
        <v>248</v>
      </c>
      <c r="B127" s="430" t="s">
        <v>129</v>
      </c>
      <c r="C127" s="428" t="s">
        <v>24</v>
      </c>
      <c r="D127" s="149" t="s">
        <v>18</v>
      </c>
      <c r="E127" s="426" t="s">
        <v>207</v>
      </c>
      <c r="F127" s="426" t="s">
        <v>49</v>
      </c>
      <c r="G127" s="428" t="s">
        <v>54</v>
      </c>
      <c r="H127" s="429">
        <v>19182485</v>
      </c>
      <c r="I127" s="426">
        <v>45366</v>
      </c>
      <c r="J127" s="426">
        <v>45472</v>
      </c>
      <c r="K127" s="168" t="s">
        <v>51</v>
      </c>
      <c r="L127" s="150" t="s">
        <v>241</v>
      </c>
      <c r="M127" s="150" t="s">
        <v>53</v>
      </c>
      <c r="Z127" s="157"/>
      <c r="AA127" s="158"/>
      <c r="AB127" s="158"/>
      <c r="AC127" s="158"/>
      <c r="AD127" s="158"/>
      <c r="AE127" s="158"/>
    </row>
    <row r="128" spans="1:31" ht="16.350000000000001" hidden="1" customHeight="1">
      <c r="A128" s="427" t="s">
        <v>249</v>
      </c>
      <c r="B128" s="430" t="s">
        <v>129</v>
      </c>
      <c r="C128" s="428" t="s">
        <v>24</v>
      </c>
      <c r="D128" s="149" t="s">
        <v>18</v>
      </c>
      <c r="E128" s="426" t="s">
        <v>207</v>
      </c>
      <c r="F128" s="426" t="s">
        <v>49</v>
      </c>
      <c r="G128" s="428" t="s">
        <v>54</v>
      </c>
      <c r="H128" s="429">
        <v>19182485</v>
      </c>
      <c r="I128" s="426">
        <v>45366</v>
      </c>
      <c r="J128" s="426">
        <v>45472</v>
      </c>
      <c r="K128" s="168" t="s">
        <v>51</v>
      </c>
      <c r="L128" s="150" t="s">
        <v>241</v>
      </c>
      <c r="M128" s="150" t="s">
        <v>53</v>
      </c>
      <c r="Z128" s="157"/>
      <c r="AA128" s="158"/>
      <c r="AB128" s="158"/>
      <c r="AC128" s="158"/>
      <c r="AD128" s="158"/>
      <c r="AE128" s="158"/>
    </row>
    <row r="129" spans="1:31" ht="16.350000000000001" hidden="1" customHeight="1">
      <c r="A129" s="427" t="s">
        <v>250</v>
      </c>
      <c r="B129" s="430" t="s">
        <v>129</v>
      </c>
      <c r="C129" s="428" t="s">
        <v>24</v>
      </c>
      <c r="D129" s="149" t="s">
        <v>18</v>
      </c>
      <c r="E129" s="426" t="s">
        <v>207</v>
      </c>
      <c r="F129" s="426" t="s">
        <v>49</v>
      </c>
      <c r="G129" s="428" t="s">
        <v>54</v>
      </c>
      <c r="H129" s="429">
        <v>19182485</v>
      </c>
      <c r="I129" s="426">
        <v>45366</v>
      </c>
      <c r="J129" s="426">
        <v>45472</v>
      </c>
      <c r="K129" s="168" t="s">
        <v>51</v>
      </c>
      <c r="L129" s="150" t="s">
        <v>241</v>
      </c>
      <c r="M129" s="150" t="s">
        <v>53</v>
      </c>
      <c r="Z129" s="157"/>
      <c r="AA129" s="158"/>
      <c r="AB129" s="158"/>
      <c r="AC129" s="158"/>
      <c r="AD129" s="158"/>
      <c r="AE129" s="158"/>
    </row>
    <row r="130" spans="1:31" ht="16.350000000000001" hidden="1" customHeight="1">
      <c r="A130" s="427" t="s">
        <v>251</v>
      </c>
      <c r="B130" s="148" t="s">
        <v>74</v>
      </c>
      <c r="C130" s="428" t="s">
        <v>24</v>
      </c>
      <c r="D130" s="149" t="s">
        <v>18</v>
      </c>
      <c r="E130" s="426" t="s">
        <v>207</v>
      </c>
      <c r="F130" s="426" t="s">
        <v>49</v>
      </c>
      <c r="G130" s="428" t="s">
        <v>54</v>
      </c>
      <c r="H130" s="429">
        <v>30000000</v>
      </c>
      <c r="I130" s="426">
        <v>45366</v>
      </c>
      <c r="J130" s="426">
        <v>45472</v>
      </c>
      <c r="K130" s="168" t="s">
        <v>75</v>
      </c>
      <c r="L130" s="150" t="s">
        <v>184</v>
      </c>
      <c r="M130" s="150" t="s">
        <v>53</v>
      </c>
      <c r="Z130" s="157"/>
      <c r="AA130" s="158"/>
      <c r="AB130" s="158"/>
      <c r="AC130" s="158"/>
      <c r="AD130" s="158"/>
      <c r="AE130" s="158"/>
    </row>
    <row r="131" spans="1:31" ht="16.350000000000001" hidden="1" customHeight="1">
      <c r="A131" s="427" t="s">
        <v>252</v>
      </c>
      <c r="B131" s="430" t="s">
        <v>86</v>
      </c>
      <c r="C131" s="428" t="s">
        <v>24</v>
      </c>
      <c r="D131" s="149" t="s">
        <v>18</v>
      </c>
      <c r="E131" s="426" t="s">
        <v>207</v>
      </c>
      <c r="F131" s="426" t="s">
        <v>49</v>
      </c>
      <c r="G131" s="428" t="s">
        <v>54</v>
      </c>
      <c r="H131" s="429">
        <v>14666666</v>
      </c>
      <c r="I131" s="426">
        <v>45366</v>
      </c>
      <c r="J131" s="426">
        <v>45472</v>
      </c>
      <c r="K131" s="168" t="s">
        <v>51</v>
      </c>
      <c r="L131" s="150" t="s">
        <v>253</v>
      </c>
      <c r="M131" s="150" t="s">
        <v>53</v>
      </c>
      <c r="Z131" s="157"/>
      <c r="AA131" s="158"/>
      <c r="AB131" s="158"/>
      <c r="AC131" s="158"/>
      <c r="AD131" s="158"/>
      <c r="AE131" s="158"/>
    </row>
    <row r="132" spans="1:31" ht="16.350000000000001" hidden="1" customHeight="1">
      <c r="A132" s="427" t="s">
        <v>254</v>
      </c>
      <c r="B132" s="148" t="s">
        <v>74</v>
      </c>
      <c r="C132" s="428" t="s">
        <v>24</v>
      </c>
      <c r="D132" s="149" t="s">
        <v>18</v>
      </c>
      <c r="E132" s="426" t="s">
        <v>207</v>
      </c>
      <c r="F132" s="426" t="s">
        <v>49</v>
      </c>
      <c r="G132" s="428" t="s">
        <v>54</v>
      </c>
      <c r="H132" s="429">
        <v>19960900</v>
      </c>
      <c r="I132" s="426">
        <v>45363</v>
      </c>
      <c r="J132" s="426">
        <v>45372</v>
      </c>
      <c r="K132" s="168" t="s">
        <v>51</v>
      </c>
      <c r="L132" s="150" t="s">
        <v>236</v>
      </c>
      <c r="M132" s="150" t="s">
        <v>53</v>
      </c>
      <c r="Z132" s="157"/>
      <c r="AA132" s="158"/>
      <c r="AB132" s="158"/>
      <c r="AC132" s="158"/>
      <c r="AD132" s="158"/>
      <c r="AE132" s="158"/>
    </row>
    <row r="133" spans="1:31" ht="16.350000000000001" hidden="1" customHeight="1">
      <c r="A133" s="427" t="s">
        <v>255</v>
      </c>
      <c r="B133" s="430" t="s">
        <v>129</v>
      </c>
      <c r="C133" s="428" t="s">
        <v>24</v>
      </c>
      <c r="D133" s="149" t="s">
        <v>18</v>
      </c>
      <c r="E133" s="426" t="s">
        <v>207</v>
      </c>
      <c r="F133" s="426" t="s">
        <v>49</v>
      </c>
      <c r="G133" s="428" t="s">
        <v>54</v>
      </c>
      <c r="H133" s="429">
        <v>19182485</v>
      </c>
      <c r="I133" s="426">
        <v>45364</v>
      </c>
      <c r="J133" s="426">
        <v>45453</v>
      </c>
      <c r="K133" s="168" t="s">
        <v>51</v>
      </c>
      <c r="L133" s="150" t="s">
        <v>241</v>
      </c>
      <c r="M133" s="150" t="s">
        <v>53</v>
      </c>
      <c r="Z133" s="157"/>
      <c r="AA133" s="158"/>
      <c r="AB133" s="158"/>
      <c r="AC133" s="158"/>
      <c r="AD133" s="158"/>
      <c r="AE133" s="158"/>
    </row>
    <row r="134" spans="1:31" ht="16.350000000000001" hidden="1" customHeight="1">
      <c r="A134" s="427" t="s">
        <v>256</v>
      </c>
      <c r="B134" s="430" t="s">
        <v>129</v>
      </c>
      <c r="C134" s="428" t="s">
        <v>24</v>
      </c>
      <c r="D134" s="149" t="s">
        <v>18</v>
      </c>
      <c r="E134" s="426" t="s">
        <v>207</v>
      </c>
      <c r="F134" s="426" t="s">
        <v>49</v>
      </c>
      <c r="G134" s="428" t="s">
        <v>54</v>
      </c>
      <c r="H134" s="429">
        <v>6000000</v>
      </c>
      <c r="I134" s="426">
        <v>45364</v>
      </c>
      <c r="J134" s="426">
        <v>45503</v>
      </c>
      <c r="K134" s="168" t="s">
        <v>51</v>
      </c>
      <c r="L134" s="150" t="s">
        <v>196</v>
      </c>
      <c r="M134" s="150" t="s">
        <v>53</v>
      </c>
      <c r="Z134" s="157"/>
      <c r="AA134" s="158"/>
      <c r="AB134" s="158"/>
      <c r="AC134" s="158"/>
      <c r="AD134" s="158"/>
      <c r="AE134" s="158"/>
    </row>
    <row r="135" spans="1:31" ht="16.350000000000001" hidden="1" customHeight="1">
      <c r="A135" s="427" t="s">
        <v>257</v>
      </c>
      <c r="B135" s="430" t="s">
        <v>258</v>
      </c>
      <c r="C135" s="428" t="s">
        <v>24</v>
      </c>
      <c r="D135" s="149" t="s">
        <v>18</v>
      </c>
      <c r="E135" s="426" t="s">
        <v>207</v>
      </c>
      <c r="F135" s="426" t="s">
        <v>49</v>
      </c>
      <c r="G135" s="428" t="s">
        <v>50</v>
      </c>
      <c r="H135" s="429">
        <v>778979749</v>
      </c>
      <c r="I135" s="426">
        <v>45366</v>
      </c>
      <c r="J135" s="426">
        <v>45472</v>
      </c>
      <c r="K135" s="168" t="s">
        <v>51</v>
      </c>
      <c r="L135" s="150" t="s">
        <v>259</v>
      </c>
      <c r="M135" s="150" t="s">
        <v>53</v>
      </c>
      <c r="Z135" s="157"/>
      <c r="AA135" s="158"/>
      <c r="AB135" s="158"/>
      <c r="AC135" s="158"/>
      <c r="AD135" s="158"/>
      <c r="AE135" s="158"/>
    </row>
    <row r="136" spans="1:31" ht="16.350000000000001" hidden="1" customHeight="1">
      <c r="A136" s="427" t="s">
        <v>260</v>
      </c>
      <c r="B136" s="148" t="s">
        <v>74</v>
      </c>
      <c r="C136" s="428" t="s">
        <v>24</v>
      </c>
      <c r="D136" s="149" t="s">
        <v>18</v>
      </c>
      <c r="E136" s="426" t="s">
        <v>207</v>
      </c>
      <c r="F136" s="426" t="s">
        <v>49</v>
      </c>
      <c r="G136" s="428" t="s">
        <v>54</v>
      </c>
      <c r="H136" s="429">
        <v>20000000</v>
      </c>
      <c r="I136" s="426">
        <v>45365</v>
      </c>
      <c r="J136" s="426">
        <v>45395</v>
      </c>
      <c r="K136" s="168" t="s">
        <v>51</v>
      </c>
      <c r="L136" s="150" t="s">
        <v>164</v>
      </c>
      <c r="M136" s="150" t="s">
        <v>53</v>
      </c>
      <c r="Z136" s="157"/>
      <c r="AA136" s="158"/>
      <c r="AB136" s="158"/>
      <c r="AC136" s="158"/>
      <c r="AD136" s="158"/>
      <c r="AE136" s="158"/>
    </row>
    <row r="137" spans="1:31" ht="16.350000000000001" hidden="1" customHeight="1">
      <c r="A137" s="427" t="s">
        <v>261</v>
      </c>
      <c r="B137" s="430" t="s">
        <v>90</v>
      </c>
      <c r="C137" s="428" t="s">
        <v>24</v>
      </c>
      <c r="D137" s="149" t="s">
        <v>18</v>
      </c>
      <c r="E137" s="426" t="s">
        <v>207</v>
      </c>
      <c r="F137" s="426" t="s">
        <v>49</v>
      </c>
      <c r="G137" s="428" t="s">
        <v>54</v>
      </c>
      <c r="H137" s="429">
        <v>13500000</v>
      </c>
      <c r="I137" s="426">
        <v>45369</v>
      </c>
      <c r="J137" s="426">
        <v>45400</v>
      </c>
      <c r="K137" s="168" t="s">
        <v>51</v>
      </c>
      <c r="L137" s="150" t="s">
        <v>236</v>
      </c>
      <c r="M137" s="150" t="s">
        <v>53</v>
      </c>
      <c r="Z137" s="157"/>
      <c r="AA137" s="158"/>
      <c r="AB137" s="158"/>
      <c r="AC137" s="158"/>
      <c r="AD137" s="158"/>
      <c r="AE137" s="158"/>
    </row>
    <row r="138" spans="1:31" ht="16.350000000000001" hidden="1" customHeight="1">
      <c r="A138" s="427" t="s">
        <v>262</v>
      </c>
      <c r="B138" s="148" t="s">
        <v>74</v>
      </c>
      <c r="C138" s="428" t="s">
        <v>24</v>
      </c>
      <c r="D138" s="149" t="s">
        <v>18</v>
      </c>
      <c r="E138" s="426" t="s">
        <v>207</v>
      </c>
      <c r="F138" s="426" t="s">
        <v>49</v>
      </c>
      <c r="G138" s="428" t="s">
        <v>54</v>
      </c>
      <c r="H138" s="429">
        <v>35000000</v>
      </c>
      <c r="I138" s="426">
        <v>45370</v>
      </c>
      <c r="J138" s="426">
        <v>45583</v>
      </c>
      <c r="K138" s="168" t="s">
        <v>51</v>
      </c>
      <c r="L138" s="150" t="s">
        <v>94</v>
      </c>
      <c r="M138" s="150" t="s">
        <v>53</v>
      </c>
      <c r="Z138" s="157"/>
      <c r="AA138" s="158"/>
      <c r="AB138" s="158"/>
      <c r="AC138" s="158"/>
      <c r="AD138" s="158"/>
      <c r="AE138" s="158"/>
    </row>
    <row r="139" spans="1:31" ht="16.350000000000001" hidden="1" customHeight="1">
      <c r="A139" s="427" t="s">
        <v>263</v>
      </c>
      <c r="B139" s="430" t="s">
        <v>158</v>
      </c>
      <c r="C139" s="428" t="s">
        <v>24</v>
      </c>
      <c r="D139" s="428" t="s">
        <v>13</v>
      </c>
      <c r="E139" s="426" t="s">
        <v>207</v>
      </c>
      <c r="F139" s="426" t="s">
        <v>49</v>
      </c>
      <c r="G139" s="428" t="s">
        <v>54</v>
      </c>
      <c r="H139" s="429">
        <v>3000000</v>
      </c>
      <c r="I139" s="426">
        <v>45370</v>
      </c>
      <c r="J139" s="426">
        <v>45445</v>
      </c>
      <c r="K139" s="168" t="s">
        <v>51</v>
      </c>
      <c r="L139" s="150" t="s">
        <v>196</v>
      </c>
      <c r="M139" s="150" t="s">
        <v>53</v>
      </c>
      <c r="Z139" s="157"/>
      <c r="AA139" s="158"/>
      <c r="AB139" s="158"/>
      <c r="AC139" s="158"/>
      <c r="AD139" s="158"/>
      <c r="AE139" s="158"/>
    </row>
    <row r="140" spans="1:31" ht="16.350000000000001" hidden="1" customHeight="1">
      <c r="A140" s="427" t="s">
        <v>264</v>
      </c>
      <c r="B140" s="148" t="s">
        <v>74</v>
      </c>
      <c r="C140" s="428" t="s">
        <v>24</v>
      </c>
      <c r="D140" s="149" t="s">
        <v>18</v>
      </c>
      <c r="E140" s="426" t="s">
        <v>207</v>
      </c>
      <c r="F140" s="426" t="s">
        <v>49</v>
      </c>
      <c r="G140" s="428" t="s">
        <v>54</v>
      </c>
      <c r="H140" s="429">
        <v>3850000</v>
      </c>
      <c r="I140" s="426">
        <v>45371</v>
      </c>
      <c r="J140" s="426">
        <v>45401</v>
      </c>
      <c r="K140" s="168" t="s">
        <v>75</v>
      </c>
      <c r="L140" s="150" t="s">
        <v>265</v>
      </c>
      <c r="M140" s="150" t="s">
        <v>53</v>
      </c>
      <c r="Z140" s="157"/>
      <c r="AA140" s="158"/>
      <c r="AB140" s="158"/>
      <c r="AC140" s="158"/>
      <c r="AD140" s="158"/>
      <c r="AE140" s="158"/>
    </row>
    <row r="141" spans="1:31" ht="16.350000000000001" hidden="1" customHeight="1">
      <c r="A141" s="427" t="s">
        <v>266</v>
      </c>
      <c r="B141" s="430" t="s">
        <v>158</v>
      </c>
      <c r="C141" s="428" t="s">
        <v>24</v>
      </c>
      <c r="D141" s="428" t="s">
        <v>13</v>
      </c>
      <c r="E141" s="426" t="s">
        <v>207</v>
      </c>
      <c r="F141" s="426" t="s">
        <v>49</v>
      </c>
      <c r="G141" s="428" t="s">
        <v>50</v>
      </c>
      <c r="H141" s="429">
        <v>10000000</v>
      </c>
      <c r="I141" s="426">
        <v>45383</v>
      </c>
      <c r="J141" s="426">
        <v>45402</v>
      </c>
      <c r="K141" s="168" t="s">
        <v>51</v>
      </c>
      <c r="L141" s="150" t="s">
        <v>196</v>
      </c>
      <c r="M141" s="150" t="s">
        <v>53</v>
      </c>
      <c r="Z141" s="157"/>
      <c r="AA141" s="158"/>
      <c r="AB141" s="158"/>
      <c r="AC141" s="158"/>
      <c r="AD141" s="158"/>
      <c r="AE141" s="158"/>
    </row>
    <row r="142" spans="1:31" ht="16.350000000000001" hidden="1" customHeight="1">
      <c r="A142" s="427" t="s">
        <v>267</v>
      </c>
      <c r="B142" s="148" t="s">
        <v>74</v>
      </c>
      <c r="C142" s="428" t="s">
        <v>24</v>
      </c>
      <c r="D142" s="149" t="s">
        <v>18</v>
      </c>
      <c r="E142" s="426" t="s">
        <v>207</v>
      </c>
      <c r="F142" s="426" t="s">
        <v>49</v>
      </c>
      <c r="G142" s="428" t="s">
        <v>54</v>
      </c>
      <c r="H142" s="429">
        <v>42600000</v>
      </c>
      <c r="I142" s="426">
        <v>45373</v>
      </c>
      <c r="J142" s="426">
        <v>45556</v>
      </c>
      <c r="K142" s="168" t="s">
        <v>51</v>
      </c>
      <c r="L142" s="150" t="s">
        <v>94</v>
      </c>
      <c r="M142" s="150" t="s">
        <v>53</v>
      </c>
      <c r="Z142" s="157"/>
      <c r="AA142" s="158"/>
      <c r="AB142" s="158"/>
      <c r="AC142" s="158"/>
      <c r="AD142" s="158"/>
      <c r="AE142" s="158"/>
    </row>
    <row r="143" spans="1:31" ht="16.350000000000001" hidden="1" customHeight="1">
      <c r="A143" s="427" t="s">
        <v>268</v>
      </c>
      <c r="B143" s="430" t="s">
        <v>269</v>
      </c>
      <c r="C143" s="428" t="s">
        <v>24</v>
      </c>
      <c r="D143" s="149" t="s">
        <v>18</v>
      </c>
      <c r="E143" s="426" t="s">
        <v>207</v>
      </c>
      <c r="F143" s="426" t="s">
        <v>49</v>
      </c>
      <c r="G143" s="428" t="s">
        <v>54</v>
      </c>
      <c r="H143" s="429">
        <v>39000000</v>
      </c>
      <c r="I143" s="426">
        <v>45373</v>
      </c>
      <c r="J143" s="426">
        <v>45525</v>
      </c>
      <c r="K143" s="168" t="s">
        <v>51</v>
      </c>
      <c r="L143" s="150" t="s">
        <v>94</v>
      </c>
      <c r="M143" s="150" t="s">
        <v>53</v>
      </c>
      <c r="Z143" s="157"/>
      <c r="AA143" s="158"/>
      <c r="AB143" s="158"/>
      <c r="AC143" s="158"/>
      <c r="AD143" s="158"/>
      <c r="AE143" s="158"/>
    </row>
    <row r="144" spans="1:31" ht="23.7" hidden="1" customHeight="1">
      <c r="A144" s="427" t="s">
        <v>270</v>
      </c>
      <c r="B144" s="148" t="s">
        <v>74</v>
      </c>
      <c r="C144" s="428" t="s">
        <v>29</v>
      </c>
      <c r="D144" s="428" t="s">
        <v>19</v>
      </c>
      <c r="E144" s="426" t="s">
        <v>207</v>
      </c>
      <c r="F144" s="426" t="s">
        <v>49</v>
      </c>
      <c r="G144" s="428" t="s">
        <v>50</v>
      </c>
      <c r="H144" s="429">
        <v>80121380.25</v>
      </c>
      <c r="I144" s="426">
        <v>45384</v>
      </c>
      <c r="J144" s="426">
        <v>45413</v>
      </c>
      <c r="K144" s="168" t="s">
        <v>271</v>
      </c>
      <c r="L144" s="150" t="s">
        <v>272</v>
      </c>
      <c r="M144" s="150" t="s">
        <v>53</v>
      </c>
      <c r="Z144" s="157"/>
      <c r="AA144" s="158"/>
      <c r="AB144" s="158"/>
      <c r="AC144" s="158"/>
      <c r="AD144" s="158"/>
      <c r="AE144" s="158"/>
    </row>
    <row r="145" spans="1:31" ht="16.350000000000001" hidden="1" customHeight="1">
      <c r="A145" s="427" t="s">
        <v>273</v>
      </c>
      <c r="B145" s="148" t="s">
        <v>74</v>
      </c>
      <c r="C145" s="428" t="s">
        <v>24</v>
      </c>
      <c r="D145" s="149" t="s">
        <v>18</v>
      </c>
      <c r="E145" s="426" t="s">
        <v>274</v>
      </c>
      <c r="F145" s="426" t="s">
        <v>192</v>
      </c>
      <c r="G145" s="428" t="s">
        <v>54</v>
      </c>
      <c r="H145" s="429">
        <v>90000000</v>
      </c>
      <c r="I145" s="426">
        <v>45383</v>
      </c>
      <c r="J145" s="426">
        <v>45657</v>
      </c>
      <c r="K145" s="168" t="s">
        <v>75</v>
      </c>
      <c r="L145" s="150" t="s">
        <v>265</v>
      </c>
      <c r="M145" s="150" t="s">
        <v>53</v>
      </c>
      <c r="Z145" s="157"/>
      <c r="AA145" s="158"/>
      <c r="AB145" s="158"/>
      <c r="AC145" s="158"/>
      <c r="AD145" s="158"/>
      <c r="AE145" s="158"/>
    </row>
    <row r="146" spans="1:31" ht="16.350000000000001" hidden="1" customHeight="1">
      <c r="A146" s="427" t="s">
        <v>275</v>
      </c>
      <c r="B146" s="148" t="s">
        <v>74</v>
      </c>
      <c r="C146" s="428" t="s">
        <v>24</v>
      </c>
      <c r="D146" s="149" t="s">
        <v>18</v>
      </c>
      <c r="E146" s="426" t="s">
        <v>274</v>
      </c>
      <c r="F146" s="426" t="s">
        <v>49</v>
      </c>
      <c r="G146" s="428" t="s">
        <v>54</v>
      </c>
      <c r="H146" s="429">
        <v>30000000</v>
      </c>
      <c r="I146" s="426">
        <v>45384</v>
      </c>
      <c r="J146" s="426">
        <v>45566</v>
      </c>
      <c r="K146" s="168" t="s">
        <v>106</v>
      </c>
      <c r="L146" s="150" t="s">
        <v>276</v>
      </c>
      <c r="M146" s="150" t="s">
        <v>53</v>
      </c>
      <c r="Z146" s="157"/>
      <c r="AA146" s="158"/>
      <c r="AB146" s="158"/>
      <c r="AC146" s="158"/>
      <c r="AD146" s="158"/>
      <c r="AE146" s="158"/>
    </row>
    <row r="147" spans="1:31" s="158" customFormat="1" ht="16.350000000000001" hidden="1" customHeight="1">
      <c r="A147" s="427" t="s">
        <v>277</v>
      </c>
      <c r="B147" s="430" t="s">
        <v>90</v>
      </c>
      <c r="C147" s="428" t="s">
        <v>24</v>
      </c>
      <c r="D147" s="428" t="s">
        <v>11</v>
      </c>
      <c r="E147" s="435" t="s">
        <v>274</v>
      </c>
      <c r="F147" s="435" t="s">
        <v>49</v>
      </c>
      <c r="G147" s="436" t="s">
        <v>50</v>
      </c>
      <c r="H147" s="429">
        <v>573025278.24000001</v>
      </c>
      <c r="I147" s="426">
        <v>45390</v>
      </c>
      <c r="J147" s="435">
        <v>45434</v>
      </c>
      <c r="K147" s="177" t="s">
        <v>51</v>
      </c>
      <c r="L147" s="178" t="s">
        <v>278</v>
      </c>
      <c r="M147" s="178" t="s">
        <v>53</v>
      </c>
      <c r="Z147" s="157"/>
    </row>
    <row r="148" spans="1:31" ht="16.350000000000001" hidden="1" customHeight="1">
      <c r="A148" s="427" t="s">
        <v>279</v>
      </c>
      <c r="B148" s="148" t="s">
        <v>74</v>
      </c>
      <c r="C148" s="428" t="s">
        <v>24</v>
      </c>
      <c r="D148" s="162" t="s">
        <v>3</v>
      </c>
      <c r="E148" s="426" t="s">
        <v>274</v>
      </c>
      <c r="F148" s="426" t="s">
        <v>49</v>
      </c>
      <c r="G148" s="428" t="s">
        <v>54</v>
      </c>
      <c r="H148" s="429">
        <v>22800000</v>
      </c>
      <c r="I148" s="426">
        <v>45384</v>
      </c>
      <c r="J148" s="426">
        <v>45566</v>
      </c>
      <c r="K148" s="168" t="s">
        <v>106</v>
      </c>
      <c r="L148" s="150" t="s">
        <v>280</v>
      </c>
      <c r="M148" s="150" t="s">
        <v>53</v>
      </c>
      <c r="Z148" s="157"/>
      <c r="AA148" s="158"/>
      <c r="AB148" s="158"/>
      <c r="AC148" s="158"/>
      <c r="AD148" s="158"/>
      <c r="AE148" s="158"/>
    </row>
    <row r="149" spans="1:31" ht="16.350000000000001" hidden="1" customHeight="1">
      <c r="A149" s="427" t="s">
        <v>281</v>
      </c>
      <c r="B149" s="148" t="s">
        <v>74</v>
      </c>
      <c r="C149" s="428" t="s">
        <v>24</v>
      </c>
      <c r="D149" s="149" t="s">
        <v>18</v>
      </c>
      <c r="E149" s="426" t="s">
        <v>274</v>
      </c>
      <c r="F149" s="426" t="s">
        <v>49</v>
      </c>
      <c r="G149" s="428" t="s">
        <v>54</v>
      </c>
      <c r="H149" s="429">
        <v>36000000</v>
      </c>
      <c r="I149" s="426">
        <v>45384</v>
      </c>
      <c r="J149" s="426">
        <v>45566</v>
      </c>
      <c r="K149" s="168" t="s">
        <v>106</v>
      </c>
      <c r="L149" s="150" t="s">
        <v>280</v>
      </c>
      <c r="M149" s="150" t="s">
        <v>53</v>
      </c>
      <c r="Z149" s="157"/>
      <c r="AA149" s="158"/>
      <c r="AB149" s="158"/>
      <c r="AC149" s="158"/>
      <c r="AD149" s="158"/>
      <c r="AE149" s="158"/>
    </row>
    <row r="150" spans="1:31" ht="16.350000000000001" hidden="1" customHeight="1">
      <c r="A150" s="427" t="s">
        <v>282</v>
      </c>
      <c r="B150" s="148" t="s">
        <v>74</v>
      </c>
      <c r="C150" s="428" t="s">
        <v>24</v>
      </c>
      <c r="D150" s="149" t="s">
        <v>18</v>
      </c>
      <c r="E150" s="426" t="s">
        <v>274</v>
      </c>
      <c r="F150" s="426" t="s">
        <v>49</v>
      </c>
      <c r="G150" s="428" t="s">
        <v>54</v>
      </c>
      <c r="H150" s="429">
        <v>42000000</v>
      </c>
      <c r="I150" s="426">
        <v>45384</v>
      </c>
      <c r="J150" s="426">
        <v>45566</v>
      </c>
      <c r="K150" s="168" t="s">
        <v>106</v>
      </c>
      <c r="L150" s="150" t="s">
        <v>283</v>
      </c>
      <c r="M150" s="150" t="s">
        <v>53</v>
      </c>
      <c r="Z150" s="157"/>
      <c r="AA150" s="158"/>
      <c r="AB150" s="158"/>
      <c r="AC150" s="158"/>
      <c r="AD150" s="158"/>
      <c r="AE150" s="158"/>
    </row>
    <row r="151" spans="1:31" ht="16.350000000000001" hidden="1" customHeight="1">
      <c r="A151" s="427" t="s">
        <v>284</v>
      </c>
      <c r="B151" s="148" t="s">
        <v>74</v>
      </c>
      <c r="C151" s="428" t="s">
        <v>24</v>
      </c>
      <c r="D151" s="149" t="s">
        <v>18</v>
      </c>
      <c r="E151" s="426" t="s">
        <v>274</v>
      </c>
      <c r="F151" s="426" t="s">
        <v>49</v>
      </c>
      <c r="G151" s="428" t="s">
        <v>54</v>
      </c>
      <c r="H151" s="429">
        <v>23400000</v>
      </c>
      <c r="I151" s="426">
        <v>45384</v>
      </c>
      <c r="J151" s="426">
        <v>45566</v>
      </c>
      <c r="K151" s="168" t="s">
        <v>106</v>
      </c>
      <c r="L151" s="150" t="s">
        <v>285</v>
      </c>
      <c r="M151" s="150" t="s">
        <v>53</v>
      </c>
      <c r="Z151" s="157"/>
      <c r="AA151" s="158"/>
      <c r="AB151" s="158"/>
      <c r="AC151" s="158"/>
      <c r="AD151" s="158"/>
      <c r="AE151" s="158"/>
    </row>
    <row r="152" spans="1:31" ht="16.350000000000001" hidden="1" customHeight="1">
      <c r="A152" s="427" t="s">
        <v>286</v>
      </c>
      <c r="B152" s="148" t="s">
        <v>74</v>
      </c>
      <c r="C152" s="428" t="s">
        <v>24</v>
      </c>
      <c r="D152" s="149" t="s">
        <v>18</v>
      </c>
      <c r="E152" s="426" t="s">
        <v>274</v>
      </c>
      <c r="F152" s="426" t="s">
        <v>49</v>
      </c>
      <c r="G152" s="428" t="s">
        <v>54</v>
      </c>
      <c r="H152" s="429">
        <v>36000000</v>
      </c>
      <c r="I152" s="426">
        <v>45384</v>
      </c>
      <c r="J152" s="426">
        <v>45566</v>
      </c>
      <c r="K152" s="168" t="s">
        <v>106</v>
      </c>
      <c r="L152" s="150" t="s">
        <v>283</v>
      </c>
      <c r="M152" s="150" t="s">
        <v>53</v>
      </c>
      <c r="Z152" s="157"/>
      <c r="AA152" s="158"/>
      <c r="AB152" s="158"/>
      <c r="AC152" s="158"/>
      <c r="AD152" s="158"/>
      <c r="AE152" s="158"/>
    </row>
    <row r="153" spans="1:31" ht="16.350000000000001" hidden="1" customHeight="1">
      <c r="A153" s="427" t="s">
        <v>287</v>
      </c>
      <c r="B153" s="148" t="s">
        <v>74</v>
      </c>
      <c r="C153" s="428" t="s">
        <v>24</v>
      </c>
      <c r="D153" s="149" t="s">
        <v>18</v>
      </c>
      <c r="E153" s="426" t="s">
        <v>274</v>
      </c>
      <c r="F153" s="426" t="s">
        <v>49</v>
      </c>
      <c r="G153" s="428" t="s">
        <v>54</v>
      </c>
      <c r="H153" s="429">
        <v>36000000</v>
      </c>
      <c r="I153" s="426">
        <v>45384</v>
      </c>
      <c r="J153" s="426">
        <v>45566</v>
      </c>
      <c r="K153" s="168" t="s">
        <v>106</v>
      </c>
      <c r="L153" s="150" t="s">
        <v>112</v>
      </c>
      <c r="M153" s="150" t="s">
        <v>53</v>
      </c>
      <c r="Z153" s="157"/>
      <c r="AA153" s="158"/>
      <c r="AB153" s="158"/>
      <c r="AC153" s="158"/>
      <c r="AD153" s="158"/>
      <c r="AE153" s="158"/>
    </row>
    <row r="154" spans="1:31" ht="16.350000000000001" hidden="1" customHeight="1">
      <c r="A154" s="427" t="s">
        <v>288</v>
      </c>
      <c r="B154" s="148" t="s">
        <v>74</v>
      </c>
      <c r="C154" s="428" t="s">
        <v>24</v>
      </c>
      <c r="D154" s="428" t="s">
        <v>13</v>
      </c>
      <c r="E154" s="426" t="s">
        <v>274</v>
      </c>
      <c r="F154" s="426" t="s">
        <v>49</v>
      </c>
      <c r="G154" s="428"/>
      <c r="H154" s="429"/>
      <c r="I154" s="426" t="s">
        <v>114</v>
      </c>
      <c r="J154" s="426" t="s">
        <v>114</v>
      </c>
      <c r="K154" s="168"/>
      <c r="L154" s="150"/>
      <c r="M154" s="150"/>
      <c r="Z154" s="157"/>
      <c r="AA154" s="158"/>
      <c r="AB154" s="158"/>
      <c r="AC154" s="158"/>
      <c r="AD154" s="158"/>
      <c r="AE154" s="158"/>
    </row>
    <row r="155" spans="1:31" ht="16.350000000000001" hidden="1" customHeight="1">
      <c r="A155" s="427" t="s">
        <v>289</v>
      </c>
      <c r="B155" s="148" t="s">
        <v>74</v>
      </c>
      <c r="C155" s="428" t="s">
        <v>24</v>
      </c>
      <c r="D155" s="162" t="s">
        <v>3</v>
      </c>
      <c r="E155" s="426" t="s">
        <v>274</v>
      </c>
      <c r="F155" s="426" t="s">
        <v>49</v>
      </c>
      <c r="G155" s="428" t="s">
        <v>54</v>
      </c>
      <c r="H155" s="429">
        <v>2882933</v>
      </c>
      <c r="I155" s="426">
        <v>45385</v>
      </c>
      <c r="J155" s="426">
        <v>45424</v>
      </c>
      <c r="K155" s="168" t="s">
        <v>51</v>
      </c>
      <c r="L155" s="150" t="s">
        <v>94</v>
      </c>
      <c r="M155" s="150" t="s">
        <v>53</v>
      </c>
      <c r="Z155" s="157"/>
      <c r="AA155" s="158"/>
      <c r="AB155" s="158"/>
      <c r="AC155" s="158"/>
      <c r="AD155" s="158"/>
      <c r="AE155" s="158"/>
    </row>
    <row r="156" spans="1:31" ht="16.350000000000001" hidden="1" customHeight="1">
      <c r="A156" s="427" t="s">
        <v>290</v>
      </c>
      <c r="B156" s="430" t="s">
        <v>156</v>
      </c>
      <c r="C156" s="428" t="s">
        <v>24</v>
      </c>
      <c r="D156" s="149" t="s">
        <v>18</v>
      </c>
      <c r="E156" s="426" t="s">
        <v>274</v>
      </c>
      <c r="F156" s="426" t="s">
        <v>49</v>
      </c>
      <c r="G156" s="428" t="s">
        <v>54</v>
      </c>
      <c r="H156" s="429">
        <v>33000000</v>
      </c>
      <c r="I156" s="426">
        <v>45384</v>
      </c>
      <c r="J156" s="426">
        <v>45470</v>
      </c>
      <c r="K156" s="168" t="s">
        <v>51</v>
      </c>
      <c r="L156" s="150" t="s">
        <v>94</v>
      </c>
      <c r="M156" s="150" t="s">
        <v>53</v>
      </c>
      <c r="Z156" s="157"/>
      <c r="AA156" s="158"/>
      <c r="AB156" s="158"/>
      <c r="AC156" s="158"/>
      <c r="AD156" s="158"/>
      <c r="AE156" s="158"/>
    </row>
    <row r="157" spans="1:31" ht="16.350000000000001" hidden="1" customHeight="1">
      <c r="A157" s="427" t="s">
        <v>291</v>
      </c>
      <c r="B157" s="430" t="s">
        <v>156</v>
      </c>
      <c r="C157" s="428" t="s">
        <v>24</v>
      </c>
      <c r="D157" s="149" t="s">
        <v>18</v>
      </c>
      <c r="E157" s="426" t="s">
        <v>274</v>
      </c>
      <c r="F157" s="426" t="s">
        <v>49</v>
      </c>
      <c r="G157" s="428" t="s">
        <v>54</v>
      </c>
      <c r="H157" s="429">
        <v>13800000</v>
      </c>
      <c r="I157" s="426">
        <v>45384</v>
      </c>
      <c r="J157" s="426">
        <v>45470</v>
      </c>
      <c r="K157" s="168" t="s">
        <v>51</v>
      </c>
      <c r="L157" s="150" t="s">
        <v>292</v>
      </c>
      <c r="M157" s="150" t="s">
        <v>53</v>
      </c>
      <c r="Z157" s="157"/>
      <c r="AA157" s="158"/>
      <c r="AB157" s="158"/>
      <c r="AC157" s="158"/>
      <c r="AD157" s="158"/>
      <c r="AE157" s="158"/>
    </row>
    <row r="158" spans="1:31" ht="16.350000000000001" hidden="1" customHeight="1">
      <c r="A158" s="427" t="s">
        <v>293</v>
      </c>
      <c r="B158" s="430" t="s">
        <v>156</v>
      </c>
      <c r="C158" s="428" t="s">
        <v>24</v>
      </c>
      <c r="D158" s="149" t="s">
        <v>18</v>
      </c>
      <c r="E158" s="426" t="s">
        <v>274</v>
      </c>
      <c r="F158" s="426" t="s">
        <v>49</v>
      </c>
      <c r="G158" s="428" t="s">
        <v>54</v>
      </c>
      <c r="H158" s="429">
        <v>12000000</v>
      </c>
      <c r="I158" s="426">
        <v>45384</v>
      </c>
      <c r="J158" s="426">
        <v>45470</v>
      </c>
      <c r="K158" s="168" t="s">
        <v>51</v>
      </c>
      <c r="L158" s="150" t="s">
        <v>292</v>
      </c>
      <c r="M158" s="150" t="s">
        <v>53</v>
      </c>
      <c r="Z158" s="157"/>
      <c r="AA158" s="158"/>
      <c r="AB158" s="158"/>
      <c r="AC158" s="158"/>
      <c r="AD158" s="158"/>
      <c r="AE158" s="158"/>
    </row>
    <row r="159" spans="1:31" ht="16.350000000000001" hidden="1" customHeight="1">
      <c r="A159" s="427" t="s">
        <v>294</v>
      </c>
      <c r="B159" s="430" t="s">
        <v>156</v>
      </c>
      <c r="C159" s="428" t="s">
        <v>24</v>
      </c>
      <c r="D159" s="149" t="s">
        <v>18</v>
      </c>
      <c r="E159" s="426" t="s">
        <v>274</v>
      </c>
      <c r="F159" s="426" t="s">
        <v>49</v>
      </c>
      <c r="G159" s="428" t="s">
        <v>54</v>
      </c>
      <c r="H159" s="429">
        <v>13200000</v>
      </c>
      <c r="I159" s="426">
        <v>45384</v>
      </c>
      <c r="J159" s="426">
        <v>45470</v>
      </c>
      <c r="K159" s="168" t="s">
        <v>51</v>
      </c>
      <c r="L159" s="150" t="s">
        <v>292</v>
      </c>
      <c r="M159" s="150" t="s">
        <v>53</v>
      </c>
      <c r="Z159" s="157"/>
      <c r="AA159" s="158"/>
      <c r="AB159" s="158"/>
      <c r="AC159" s="158"/>
      <c r="AD159" s="158"/>
      <c r="AE159" s="158"/>
    </row>
    <row r="160" spans="1:31" ht="16.350000000000001" hidden="1" customHeight="1">
      <c r="A160" s="427" t="s">
        <v>295</v>
      </c>
      <c r="B160" s="430" t="s">
        <v>156</v>
      </c>
      <c r="C160" s="428" t="s">
        <v>24</v>
      </c>
      <c r="D160" s="162" t="s">
        <v>3</v>
      </c>
      <c r="E160" s="426" t="s">
        <v>274</v>
      </c>
      <c r="F160" s="426" t="s">
        <v>49</v>
      </c>
      <c r="G160" s="428" t="s">
        <v>54</v>
      </c>
      <c r="H160" s="429">
        <v>10500000</v>
      </c>
      <c r="I160" s="426">
        <v>45384</v>
      </c>
      <c r="J160" s="426">
        <v>45470</v>
      </c>
      <c r="K160" s="168" t="s">
        <v>51</v>
      </c>
      <c r="L160" s="150" t="s">
        <v>292</v>
      </c>
      <c r="M160" s="150" t="s">
        <v>53</v>
      </c>
      <c r="Z160" s="157"/>
      <c r="AA160" s="158"/>
      <c r="AB160" s="158"/>
      <c r="AC160" s="158"/>
      <c r="AD160" s="158"/>
      <c r="AE160" s="158"/>
    </row>
    <row r="161" spans="1:31" ht="16.350000000000001" hidden="1" customHeight="1">
      <c r="A161" s="427" t="s">
        <v>296</v>
      </c>
      <c r="B161" s="430" t="s">
        <v>156</v>
      </c>
      <c r="C161" s="428" t="s">
        <v>24</v>
      </c>
      <c r="D161" s="162" t="s">
        <v>3</v>
      </c>
      <c r="E161" s="426" t="s">
        <v>274</v>
      </c>
      <c r="F161" s="426" t="s">
        <v>49</v>
      </c>
      <c r="G161" s="428" t="s">
        <v>54</v>
      </c>
      <c r="H161" s="429">
        <v>10500000</v>
      </c>
      <c r="I161" s="426">
        <v>45384</v>
      </c>
      <c r="J161" s="426">
        <v>45470</v>
      </c>
      <c r="K161" s="168" t="s">
        <v>51</v>
      </c>
      <c r="L161" s="150" t="s">
        <v>292</v>
      </c>
      <c r="M161" s="150" t="s">
        <v>53</v>
      </c>
      <c r="Z161" s="157"/>
      <c r="AA161" s="158"/>
      <c r="AB161" s="158"/>
      <c r="AC161" s="158"/>
      <c r="AD161" s="158"/>
      <c r="AE161" s="158"/>
    </row>
    <row r="162" spans="1:31" ht="16.350000000000001" hidden="1" customHeight="1">
      <c r="A162" s="427" t="s">
        <v>297</v>
      </c>
      <c r="B162" s="148" t="s">
        <v>74</v>
      </c>
      <c r="C162" s="428" t="s">
        <v>24</v>
      </c>
      <c r="D162" s="149" t="s">
        <v>18</v>
      </c>
      <c r="E162" s="426" t="s">
        <v>274</v>
      </c>
      <c r="F162" s="426" t="s">
        <v>49</v>
      </c>
      <c r="G162" s="428" t="s">
        <v>54</v>
      </c>
      <c r="H162" s="429">
        <v>36000000</v>
      </c>
      <c r="I162" s="426">
        <v>45386</v>
      </c>
      <c r="J162" s="426">
        <v>45476</v>
      </c>
      <c r="K162" s="168" t="s">
        <v>51</v>
      </c>
      <c r="L162" s="150" t="s">
        <v>94</v>
      </c>
      <c r="M162" s="150" t="s">
        <v>53</v>
      </c>
      <c r="Z162" s="157"/>
      <c r="AA162" s="158"/>
      <c r="AB162" s="158"/>
      <c r="AC162" s="158"/>
      <c r="AD162" s="158"/>
      <c r="AE162" s="158"/>
    </row>
    <row r="163" spans="1:31" ht="16.350000000000001" hidden="1" customHeight="1">
      <c r="A163" s="427" t="s">
        <v>298</v>
      </c>
      <c r="B163" s="148" t="s">
        <v>74</v>
      </c>
      <c r="C163" s="428" t="s">
        <v>24</v>
      </c>
      <c r="D163" s="149" t="s">
        <v>18</v>
      </c>
      <c r="E163" s="426" t="s">
        <v>274</v>
      </c>
      <c r="F163" s="426" t="s">
        <v>49</v>
      </c>
      <c r="G163" s="428" t="s">
        <v>54</v>
      </c>
      <c r="H163" s="429">
        <v>15000000</v>
      </c>
      <c r="I163" s="426">
        <v>45385</v>
      </c>
      <c r="J163" s="426">
        <v>45474</v>
      </c>
      <c r="K163" s="168" t="s">
        <v>51</v>
      </c>
      <c r="L163" s="150" t="s">
        <v>94</v>
      </c>
      <c r="M163" s="150" t="s">
        <v>53</v>
      </c>
      <c r="Z163" s="157"/>
      <c r="AA163" s="158"/>
      <c r="AB163" s="158"/>
      <c r="AC163" s="158"/>
      <c r="AD163" s="158"/>
      <c r="AE163" s="158"/>
    </row>
    <row r="164" spans="1:31" ht="16.350000000000001" hidden="1" customHeight="1">
      <c r="A164" s="427" t="s">
        <v>299</v>
      </c>
      <c r="B164" s="430" t="s">
        <v>156</v>
      </c>
      <c r="C164" s="428" t="s">
        <v>24</v>
      </c>
      <c r="D164" s="149" t="s">
        <v>18</v>
      </c>
      <c r="E164" s="426" t="s">
        <v>274</v>
      </c>
      <c r="F164" s="426" t="s">
        <v>49</v>
      </c>
      <c r="G164" s="428" t="s">
        <v>54</v>
      </c>
      <c r="H164" s="429">
        <v>12000000</v>
      </c>
      <c r="I164" s="426">
        <v>45385</v>
      </c>
      <c r="J164" s="426">
        <v>45470</v>
      </c>
      <c r="K164" s="168" t="s">
        <v>51</v>
      </c>
      <c r="L164" s="150" t="s">
        <v>292</v>
      </c>
      <c r="M164" s="150" t="s">
        <v>53</v>
      </c>
      <c r="Z164" s="157"/>
      <c r="AA164" s="158"/>
      <c r="AB164" s="158"/>
      <c r="AC164" s="158"/>
      <c r="AD164" s="158"/>
      <c r="AE164" s="158"/>
    </row>
    <row r="165" spans="1:31" ht="16.350000000000001" hidden="1" customHeight="1">
      <c r="A165" s="427" t="s">
        <v>300</v>
      </c>
      <c r="B165" s="430" t="s">
        <v>156</v>
      </c>
      <c r="C165" s="428" t="s">
        <v>24</v>
      </c>
      <c r="D165" s="149" t="s">
        <v>18</v>
      </c>
      <c r="E165" s="426" t="s">
        <v>274</v>
      </c>
      <c r="F165" s="426" t="s">
        <v>49</v>
      </c>
      <c r="G165" s="428" t="s">
        <v>54</v>
      </c>
      <c r="H165" s="429">
        <v>19170000</v>
      </c>
      <c r="I165" s="426">
        <v>45385</v>
      </c>
      <c r="J165" s="426">
        <v>45470</v>
      </c>
      <c r="K165" s="168" t="s">
        <v>51</v>
      </c>
      <c r="L165" s="150" t="s">
        <v>292</v>
      </c>
      <c r="M165" s="150" t="s">
        <v>53</v>
      </c>
      <c r="Z165" s="157"/>
      <c r="AA165" s="158"/>
      <c r="AB165" s="158"/>
      <c r="AC165" s="158"/>
      <c r="AD165" s="158"/>
      <c r="AE165" s="158"/>
    </row>
    <row r="166" spans="1:31" ht="16.350000000000001" hidden="1" customHeight="1">
      <c r="A166" s="427" t="s">
        <v>301</v>
      </c>
      <c r="B166" s="430" t="s">
        <v>156</v>
      </c>
      <c r="C166" s="428" t="s">
        <v>24</v>
      </c>
      <c r="D166" s="162" t="s">
        <v>3</v>
      </c>
      <c r="E166" s="426" t="s">
        <v>274</v>
      </c>
      <c r="F166" s="426" t="s">
        <v>49</v>
      </c>
      <c r="G166" s="428" t="s">
        <v>54</v>
      </c>
      <c r="H166" s="429">
        <v>7500000</v>
      </c>
      <c r="I166" s="426">
        <v>45386</v>
      </c>
      <c r="J166" s="426">
        <v>45470</v>
      </c>
      <c r="K166" s="168" t="s">
        <v>51</v>
      </c>
      <c r="L166" s="150" t="s">
        <v>292</v>
      </c>
      <c r="M166" s="150" t="s">
        <v>53</v>
      </c>
      <c r="Z166" s="157"/>
      <c r="AA166" s="158"/>
      <c r="AB166" s="158"/>
      <c r="AC166" s="158"/>
      <c r="AD166" s="158"/>
      <c r="AE166" s="158"/>
    </row>
    <row r="167" spans="1:31" ht="16.350000000000001" hidden="1" customHeight="1">
      <c r="A167" s="427" t="s">
        <v>302</v>
      </c>
      <c r="B167" s="430" t="s">
        <v>156</v>
      </c>
      <c r="C167" s="428" t="s">
        <v>24</v>
      </c>
      <c r="D167" s="149" t="s">
        <v>18</v>
      </c>
      <c r="E167" s="426" t="s">
        <v>274</v>
      </c>
      <c r="F167" s="426" t="s">
        <v>49</v>
      </c>
      <c r="G167" s="428" t="s">
        <v>54</v>
      </c>
      <c r="H167" s="429">
        <v>12000000</v>
      </c>
      <c r="I167" s="426">
        <v>45385</v>
      </c>
      <c r="J167" s="426">
        <v>45470</v>
      </c>
      <c r="K167" s="168" t="s">
        <v>51</v>
      </c>
      <c r="L167" s="150" t="s">
        <v>292</v>
      </c>
      <c r="M167" s="150" t="s">
        <v>53</v>
      </c>
      <c r="Z167" s="157"/>
      <c r="AA167" s="158"/>
      <c r="AB167" s="158"/>
      <c r="AC167" s="158"/>
      <c r="AD167" s="158"/>
      <c r="AE167" s="158"/>
    </row>
    <row r="168" spans="1:31" ht="16.350000000000001" hidden="1" customHeight="1">
      <c r="A168" s="427" t="s">
        <v>303</v>
      </c>
      <c r="B168" s="430" t="s">
        <v>156</v>
      </c>
      <c r="C168" s="428" t="s">
        <v>24</v>
      </c>
      <c r="D168" s="162" t="s">
        <v>3</v>
      </c>
      <c r="E168" s="426" t="s">
        <v>274</v>
      </c>
      <c r="F168" s="426" t="s">
        <v>49</v>
      </c>
      <c r="G168" s="428" t="s">
        <v>54</v>
      </c>
      <c r="H168" s="429">
        <v>10500000</v>
      </c>
      <c r="I168" s="426">
        <v>45385</v>
      </c>
      <c r="J168" s="426">
        <v>45470</v>
      </c>
      <c r="K168" s="168" t="s">
        <v>51</v>
      </c>
      <c r="L168" s="150" t="s">
        <v>292</v>
      </c>
      <c r="M168" s="150" t="s">
        <v>53</v>
      </c>
      <c r="Z168" s="157"/>
      <c r="AA168" s="158"/>
      <c r="AB168" s="158"/>
      <c r="AC168" s="158"/>
      <c r="AD168" s="158"/>
      <c r="AE168" s="158"/>
    </row>
    <row r="169" spans="1:31" ht="16.350000000000001" hidden="1" customHeight="1">
      <c r="A169" s="427" t="s">
        <v>304</v>
      </c>
      <c r="B169" s="430" t="s">
        <v>156</v>
      </c>
      <c r="C169" s="428" t="s">
        <v>24</v>
      </c>
      <c r="D169" s="162" t="s">
        <v>3</v>
      </c>
      <c r="E169" s="426" t="s">
        <v>274</v>
      </c>
      <c r="F169" s="426" t="s">
        <v>49</v>
      </c>
      <c r="G169" s="428" t="s">
        <v>54</v>
      </c>
      <c r="H169" s="429">
        <v>10500000</v>
      </c>
      <c r="I169" s="426">
        <v>45385</v>
      </c>
      <c r="J169" s="426">
        <v>45470</v>
      </c>
      <c r="K169" s="168" t="s">
        <v>51</v>
      </c>
      <c r="L169" s="150" t="s">
        <v>292</v>
      </c>
      <c r="M169" s="150" t="s">
        <v>53</v>
      </c>
      <c r="Z169" s="157"/>
      <c r="AA169" s="158"/>
      <c r="AB169" s="158"/>
      <c r="AC169" s="158"/>
      <c r="AD169" s="158"/>
      <c r="AE169" s="158"/>
    </row>
    <row r="170" spans="1:31" ht="16.350000000000001" hidden="1" customHeight="1">
      <c r="A170" s="427" t="s">
        <v>305</v>
      </c>
      <c r="B170" s="148" t="s">
        <v>74</v>
      </c>
      <c r="C170" s="428" t="s">
        <v>24</v>
      </c>
      <c r="D170" s="162" t="s">
        <v>3</v>
      </c>
      <c r="E170" s="426" t="s">
        <v>274</v>
      </c>
      <c r="F170" s="426" t="s">
        <v>49</v>
      </c>
      <c r="G170" s="428" t="s">
        <v>54</v>
      </c>
      <c r="H170" s="429">
        <v>16000000</v>
      </c>
      <c r="I170" s="426">
        <v>45386</v>
      </c>
      <c r="J170" s="426">
        <v>45507</v>
      </c>
      <c r="K170" s="168" t="s">
        <v>51</v>
      </c>
      <c r="L170" s="150" t="s">
        <v>94</v>
      </c>
      <c r="M170" s="150" t="s">
        <v>53</v>
      </c>
      <c r="Z170" s="157"/>
      <c r="AA170" s="158"/>
      <c r="AB170" s="158"/>
      <c r="AC170" s="158"/>
      <c r="AD170" s="158"/>
      <c r="AE170" s="158"/>
    </row>
    <row r="171" spans="1:31" ht="16.350000000000001" hidden="1" customHeight="1">
      <c r="A171" s="427" t="s">
        <v>306</v>
      </c>
      <c r="B171" s="148" t="s">
        <v>74</v>
      </c>
      <c r="C171" s="428" t="s">
        <v>24</v>
      </c>
      <c r="D171" s="162" t="s">
        <v>3</v>
      </c>
      <c r="E171" s="426" t="s">
        <v>274</v>
      </c>
      <c r="F171" s="426" t="s">
        <v>49</v>
      </c>
      <c r="G171" s="428" t="s">
        <v>54</v>
      </c>
      <c r="H171" s="429">
        <v>18000000</v>
      </c>
      <c r="I171" s="426">
        <v>45386</v>
      </c>
      <c r="J171" s="426">
        <v>45568</v>
      </c>
      <c r="K171" s="168" t="s">
        <v>106</v>
      </c>
      <c r="L171" s="150" t="s">
        <v>280</v>
      </c>
      <c r="M171" s="150" t="s">
        <v>53</v>
      </c>
      <c r="Z171" s="157"/>
      <c r="AA171" s="158"/>
      <c r="AB171" s="158"/>
      <c r="AC171" s="158"/>
      <c r="AD171" s="158"/>
      <c r="AE171" s="158"/>
    </row>
    <row r="172" spans="1:31" ht="16.350000000000001" hidden="1" customHeight="1">
      <c r="A172" s="427" t="s">
        <v>307</v>
      </c>
      <c r="B172" s="430" t="s">
        <v>269</v>
      </c>
      <c r="C172" s="428" t="s">
        <v>24</v>
      </c>
      <c r="D172" s="149" t="s">
        <v>18</v>
      </c>
      <c r="E172" s="426" t="s">
        <v>274</v>
      </c>
      <c r="F172" s="426" t="s">
        <v>49</v>
      </c>
      <c r="G172" s="428" t="s">
        <v>54</v>
      </c>
      <c r="H172" s="429">
        <v>37500000</v>
      </c>
      <c r="I172" s="426">
        <v>45386</v>
      </c>
      <c r="J172" s="426">
        <v>45539</v>
      </c>
      <c r="K172" s="168" t="s">
        <v>51</v>
      </c>
      <c r="L172" s="150" t="s">
        <v>308</v>
      </c>
      <c r="M172" s="150" t="s">
        <v>53</v>
      </c>
      <c r="Z172" s="157"/>
      <c r="AA172" s="158"/>
      <c r="AB172" s="158"/>
      <c r="AC172" s="158"/>
      <c r="AD172" s="158"/>
      <c r="AE172" s="158"/>
    </row>
    <row r="173" spans="1:31" ht="16.350000000000001" hidden="1" customHeight="1">
      <c r="A173" s="427" t="s">
        <v>309</v>
      </c>
      <c r="B173" s="430" t="s">
        <v>57</v>
      </c>
      <c r="C173" s="428" t="s">
        <v>24</v>
      </c>
      <c r="D173" s="149" t="s">
        <v>18</v>
      </c>
      <c r="E173" s="426" t="s">
        <v>274</v>
      </c>
      <c r="F173" s="426" t="s">
        <v>49</v>
      </c>
      <c r="G173" s="428" t="s">
        <v>54</v>
      </c>
      <c r="H173" s="429">
        <v>49980000</v>
      </c>
      <c r="I173" s="426">
        <v>45387</v>
      </c>
      <c r="J173" s="426">
        <v>45535</v>
      </c>
      <c r="K173" s="168" t="s">
        <v>51</v>
      </c>
      <c r="L173" s="150" t="s">
        <v>94</v>
      </c>
      <c r="M173" s="150" t="s">
        <v>53</v>
      </c>
      <c r="Z173" s="157"/>
      <c r="AA173" s="158"/>
      <c r="AB173" s="158"/>
      <c r="AC173" s="158"/>
      <c r="AD173" s="158"/>
      <c r="AE173" s="158"/>
    </row>
    <row r="174" spans="1:31" ht="13.8" hidden="1">
      <c r="A174" s="427" t="s">
        <v>310</v>
      </c>
      <c r="B174" s="430" t="s">
        <v>57</v>
      </c>
      <c r="C174" s="428" t="s">
        <v>24</v>
      </c>
      <c r="D174" s="149" t="s">
        <v>18</v>
      </c>
      <c r="E174" s="426" t="s">
        <v>274</v>
      </c>
      <c r="F174" s="426" t="s">
        <v>49</v>
      </c>
      <c r="G174" s="428" t="s">
        <v>54</v>
      </c>
      <c r="H174" s="429">
        <v>27489000</v>
      </c>
      <c r="I174" s="426">
        <v>45387</v>
      </c>
      <c r="J174" s="426">
        <v>45535</v>
      </c>
      <c r="K174" s="168" t="s">
        <v>51</v>
      </c>
      <c r="L174" s="150" t="s">
        <v>311</v>
      </c>
      <c r="M174" s="150" t="s">
        <v>53</v>
      </c>
      <c r="Z174" s="157"/>
      <c r="AA174" s="158"/>
      <c r="AB174" s="158"/>
      <c r="AC174" s="158"/>
      <c r="AD174" s="158"/>
      <c r="AE174" s="158"/>
    </row>
    <row r="175" spans="1:31" ht="16.350000000000001" hidden="1" customHeight="1">
      <c r="A175" s="427" t="s">
        <v>312</v>
      </c>
      <c r="B175" s="430" t="s">
        <v>129</v>
      </c>
      <c r="C175" s="428" t="s">
        <v>24</v>
      </c>
      <c r="D175" s="428" t="s">
        <v>7</v>
      </c>
      <c r="E175" s="426" t="s">
        <v>274</v>
      </c>
      <c r="F175" s="426" t="s">
        <v>49</v>
      </c>
      <c r="G175" s="428" t="s">
        <v>50</v>
      </c>
      <c r="H175" s="429">
        <v>72115135.439999998</v>
      </c>
      <c r="I175" s="426">
        <v>45397</v>
      </c>
      <c r="J175" s="426">
        <v>45466</v>
      </c>
      <c r="K175" s="168" t="s">
        <v>51</v>
      </c>
      <c r="L175" s="150" t="s">
        <v>313</v>
      </c>
      <c r="M175" s="150" t="s">
        <v>53</v>
      </c>
      <c r="Z175" s="157"/>
      <c r="AA175" s="158"/>
      <c r="AB175" s="158"/>
      <c r="AC175" s="158"/>
      <c r="AD175" s="158"/>
      <c r="AE175" s="158"/>
    </row>
    <row r="176" spans="1:31" ht="16.350000000000001" hidden="1" customHeight="1">
      <c r="A176" s="427" t="s">
        <v>314</v>
      </c>
      <c r="B176" s="430" t="s">
        <v>129</v>
      </c>
      <c r="C176" s="428" t="s">
        <v>24</v>
      </c>
      <c r="D176" s="428" t="s">
        <v>7</v>
      </c>
      <c r="E176" s="426" t="s">
        <v>274</v>
      </c>
      <c r="F176" s="426" t="s">
        <v>49</v>
      </c>
      <c r="G176" s="428" t="s">
        <v>50</v>
      </c>
      <c r="H176" s="429">
        <v>69283734</v>
      </c>
      <c r="I176" s="426">
        <v>45397</v>
      </c>
      <c r="J176" s="426">
        <v>45466</v>
      </c>
      <c r="K176" s="168" t="s">
        <v>51</v>
      </c>
      <c r="L176" s="150" t="s">
        <v>313</v>
      </c>
      <c r="M176" s="150" t="s">
        <v>53</v>
      </c>
      <c r="Z176" s="157"/>
      <c r="AA176" s="158"/>
      <c r="AB176" s="158"/>
      <c r="AC176" s="158"/>
      <c r="AD176" s="158"/>
      <c r="AE176" s="158"/>
    </row>
    <row r="177" spans="1:31" ht="16.350000000000001" hidden="1" customHeight="1">
      <c r="A177" s="427" t="s">
        <v>315</v>
      </c>
      <c r="B177" s="430" t="s">
        <v>129</v>
      </c>
      <c r="C177" s="428" t="s">
        <v>24</v>
      </c>
      <c r="D177" s="428" t="s">
        <v>7</v>
      </c>
      <c r="E177" s="426" t="s">
        <v>274</v>
      </c>
      <c r="F177" s="426" t="s">
        <v>49</v>
      </c>
      <c r="G177" s="428" t="s">
        <v>50</v>
      </c>
      <c r="H177" s="429">
        <v>51119205.340000004</v>
      </c>
      <c r="I177" s="426">
        <v>45397</v>
      </c>
      <c r="J177" s="426">
        <v>45466</v>
      </c>
      <c r="K177" s="168" t="s">
        <v>51</v>
      </c>
      <c r="L177" s="150" t="s">
        <v>313</v>
      </c>
      <c r="M177" s="150" t="s">
        <v>53</v>
      </c>
      <c r="Z177" s="157"/>
      <c r="AA177" s="158"/>
      <c r="AB177" s="158"/>
      <c r="AC177" s="158"/>
      <c r="AD177" s="158"/>
      <c r="AE177" s="158"/>
    </row>
    <row r="178" spans="1:31" ht="16.350000000000001" hidden="1" customHeight="1">
      <c r="A178" s="427" t="s">
        <v>316</v>
      </c>
      <c r="B178" s="430" t="s">
        <v>129</v>
      </c>
      <c r="C178" s="428" t="s">
        <v>24</v>
      </c>
      <c r="D178" s="428" t="s">
        <v>7</v>
      </c>
      <c r="E178" s="426" t="s">
        <v>274</v>
      </c>
      <c r="F178" s="426" t="s">
        <v>49</v>
      </c>
      <c r="G178" s="428" t="s">
        <v>50</v>
      </c>
      <c r="H178" s="429">
        <v>25585658.329999998</v>
      </c>
      <c r="I178" s="426">
        <v>45397</v>
      </c>
      <c r="J178" s="426">
        <v>45466</v>
      </c>
      <c r="K178" s="168" t="s">
        <v>51</v>
      </c>
      <c r="L178" s="150" t="s">
        <v>313</v>
      </c>
      <c r="M178" s="150" t="s">
        <v>53</v>
      </c>
      <c r="Z178" s="157"/>
      <c r="AA178" s="158"/>
      <c r="AB178" s="158"/>
      <c r="AC178" s="158"/>
      <c r="AD178" s="158"/>
      <c r="AE178" s="158"/>
    </row>
    <row r="179" spans="1:31" ht="16.350000000000001" hidden="1" customHeight="1">
      <c r="A179" s="427" t="s">
        <v>317</v>
      </c>
      <c r="B179" s="430" t="s">
        <v>129</v>
      </c>
      <c r="C179" s="428" t="s">
        <v>24</v>
      </c>
      <c r="D179" s="428" t="s">
        <v>7</v>
      </c>
      <c r="E179" s="426" t="s">
        <v>274</v>
      </c>
      <c r="F179" s="426" t="s">
        <v>49</v>
      </c>
      <c r="G179" s="428" t="s">
        <v>50</v>
      </c>
      <c r="H179" s="429">
        <v>50898785.509999998</v>
      </c>
      <c r="I179" s="426">
        <v>45397</v>
      </c>
      <c r="J179" s="426">
        <v>45466</v>
      </c>
      <c r="K179" s="168" t="s">
        <v>51</v>
      </c>
      <c r="L179" s="150" t="s">
        <v>313</v>
      </c>
      <c r="M179" s="150" t="s">
        <v>53</v>
      </c>
      <c r="Z179" s="157"/>
      <c r="AA179" s="158"/>
      <c r="AB179" s="158"/>
      <c r="AC179" s="158"/>
      <c r="AD179" s="158"/>
      <c r="AE179" s="158"/>
    </row>
    <row r="180" spans="1:31" ht="16.350000000000001" hidden="1" customHeight="1">
      <c r="A180" s="427" t="s">
        <v>318</v>
      </c>
      <c r="B180" s="430" t="s">
        <v>269</v>
      </c>
      <c r="C180" s="428" t="s">
        <v>24</v>
      </c>
      <c r="D180" s="162" t="s">
        <v>3</v>
      </c>
      <c r="E180" s="426" t="s">
        <v>274</v>
      </c>
      <c r="F180" s="426" t="s">
        <v>49</v>
      </c>
      <c r="G180" s="428" t="s">
        <v>54</v>
      </c>
      <c r="H180" s="429">
        <v>21500000</v>
      </c>
      <c r="I180" s="426">
        <v>45387</v>
      </c>
      <c r="J180" s="426">
        <v>45539</v>
      </c>
      <c r="K180" s="168" t="s">
        <v>51</v>
      </c>
      <c r="L180" s="150" t="s">
        <v>308</v>
      </c>
      <c r="M180" s="150" t="s">
        <v>53</v>
      </c>
      <c r="Z180" s="157"/>
      <c r="AA180" s="158"/>
      <c r="AB180" s="158"/>
      <c r="AC180" s="158"/>
      <c r="AD180" s="158"/>
      <c r="AE180" s="158"/>
    </row>
    <row r="181" spans="1:31" ht="16.350000000000001" hidden="1" customHeight="1">
      <c r="A181" s="427" t="s">
        <v>319</v>
      </c>
      <c r="B181" s="430" t="s">
        <v>129</v>
      </c>
      <c r="C181" s="428" t="s">
        <v>24</v>
      </c>
      <c r="D181" s="428" t="s">
        <v>7</v>
      </c>
      <c r="E181" s="426" t="s">
        <v>274</v>
      </c>
      <c r="F181" s="426" t="s">
        <v>49</v>
      </c>
      <c r="G181" s="428" t="s">
        <v>50</v>
      </c>
      <c r="H181" s="429">
        <v>59154880.350000001</v>
      </c>
      <c r="I181" s="426">
        <v>45397</v>
      </c>
      <c r="J181" s="426">
        <v>45466</v>
      </c>
      <c r="K181" s="168" t="s">
        <v>51</v>
      </c>
      <c r="L181" s="150" t="s">
        <v>313</v>
      </c>
      <c r="M181" s="150" t="s">
        <v>53</v>
      </c>
      <c r="Z181" s="157"/>
      <c r="AA181" s="158"/>
      <c r="AB181" s="158"/>
      <c r="AC181" s="158"/>
      <c r="AD181" s="158"/>
      <c r="AE181" s="158"/>
    </row>
    <row r="182" spans="1:31" ht="16.350000000000001" hidden="1" customHeight="1">
      <c r="A182" s="427" t="s">
        <v>320</v>
      </c>
      <c r="B182" s="430" t="s">
        <v>129</v>
      </c>
      <c r="C182" s="428" t="s">
        <v>24</v>
      </c>
      <c r="D182" s="428" t="s">
        <v>7</v>
      </c>
      <c r="E182" s="426" t="s">
        <v>274</v>
      </c>
      <c r="F182" s="426" t="s">
        <v>49</v>
      </c>
      <c r="G182" s="428" t="s">
        <v>50</v>
      </c>
      <c r="H182" s="429">
        <v>76646954.319999993</v>
      </c>
      <c r="I182" s="426">
        <v>45397</v>
      </c>
      <c r="J182" s="426">
        <v>45466</v>
      </c>
      <c r="K182" s="168" t="s">
        <v>51</v>
      </c>
      <c r="L182" s="150" t="s">
        <v>313</v>
      </c>
      <c r="M182" s="150" t="s">
        <v>53</v>
      </c>
      <c r="Z182" s="157"/>
      <c r="AA182" s="158"/>
      <c r="AB182" s="158"/>
      <c r="AC182" s="158"/>
      <c r="AD182" s="158"/>
      <c r="AE182" s="158"/>
    </row>
    <row r="183" spans="1:31" ht="16.350000000000001" hidden="1" customHeight="1">
      <c r="A183" s="427" t="s">
        <v>321</v>
      </c>
      <c r="B183" s="430" t="s">
        <v>86</v>
      </c>
      <c r="C183" s="428" t="s">
        <v>24</v>
      </c>
      <c r="D183" s="428" t="s">
        <v>11</v>
      </c>
      <c r="E183" s="426" t="s">
        <v>274</v>
      </c>
      <c r="F183" s="426" t="s">
        <v>49</v>
      </c>
      <c r="G183" s="428" t="s">
        <v>50</v>
      </c>
      <c r="H183" s="429">
        <v>636744555</v>
      </c>
      <c r="I183" s="426">
        <v>45392</v>
      </c>
      <c r="J183" s="426">
        <v>45452</v>
      </c>
      <c r="K183" s="168" t="s">
        <v>51</v>
      </c>
      <c r="L183" s="150" t="s">
        <v>322</v>
      </c>
      <c r="M183" s="150" t="s">
        <v>53</v>
      </c>
      <c r="Z183" s="157"/>
      <c r="AA183" s="158"/>
      <c r="AB183" s="158"/>
      <c r="AC183" s="158"/>
      <c r="AD183" s="158"/>
      <c r="AE183" s="158"/>
    </row>
    <row r="184" spans="1:31" ht="16.350000000000001" hidden="1" customHeight="1">
      <c r="A184" s="427" t="s">
        <v>323</v>
      </c>
      <c r="B184" s="430" t="s">
        <v>194</v>
      </c>
      <c r="C184" s="428" t="s">
        <v>24</v>
      </c>
      <c r="D184" s="428" t="s">
        <v>19</v>
      </c>
      <c r="E184" s="426" t="s">
        <v>274</v>
      </c>
      <c r="F184" s="426" t="s">
        <v>49</v>
      </c>
      <c r="G184" s="428" t="s">
        <v>50</v>
      </c>
      <c r="H184" s="429">
        <v>75424000</v>
      </c>
      <c r="I184" s="426">
        <v>45397</v>
      </c>
      <c r="J184" s="426">
        <v>45409</v>
      </c>
      <c r="K184" s="168" t="s">
        <v>51</v>
      </c>
      <c r="L184" s="150" t="s">
        <v>324</v>
      </c>
      <c r="M184" s="150" t="s">
        <v>53</v>
      </c>
      <c r="Z184" s="157"/>
      <c r="AA184" s="158"/>
      <c r="AB184" s="158"/>
      <c r="AC184" s="158"/>
      <c r="AD184" s="158"/>
      <c r="AE184" s="158"/>
    </row>
    <row r="185" spans="1:31" ht="16.350000000000001" hidden="1" customHeight="1">
      <c r="A185" s="427" t="s">
        <v>325</v>
      </c>
      <c r="B185" s="148" t="s">
        <v>74</v>
      </c>
      <c r="C185" s="428" t="s">
        <v>24</v>
      </c>
      <c r="D185" s="149" t="s">
        <v>18</v>
      </c>
      <c r="E185" s="426" t="s">
        <v>274</v>
      </c>
      <c r="F185" s="426" t="s">
        <v>49</v>
      </c>
      <c r="G185" s="428" t="s">
        <v>54</v>
      </c>
      <c r="H185" s="429">
        <v>33600000</v>
      </c>
      <c r="I185" s="426">
        <v>45391</v>
      </c>
      <c r="J185" s="426">
        <v>45573</v>
      </c>
      <c r="K185" s="168" t="s">
        <v>106</v>
      </c>
      <c r="L185" s="150" t="s">
        <v>116</v>
      </c>
      <c r="M185" s="150" t="s">
        <v>53</v>
      </c>
      <c r="Z185" s="157"/>
      <c r="AA185" s="158"/>
      <c r="AB185" s="158"/>
      <c r="AC185" s="158"/>
      <c r="AD185" s="158"/>
      <c r="AE185" s="158"/>
    </row>
    <row r="186" spans="1:31" ht="16.350000000000001" customHeight="1">
      <c r="A186" s="427" t="s">
        <v>326</v>
      </c>
      <c r="B186" s="430" t="s">
        <v>269</v>
      </c>
      <c r="C186" s="428" t="s">
        <v>24</v>
      </c>
      <c r="D186" s="428" t="s">
        <v>10</v>
      </c>
      <c r="E186" s="426" t="s">
        <v>274</v>
      </c>
      <c r="F186" s="426" t="s">
        <v>49</v>
      </c>
      <c r="G186" s="428" t="s">
        <v>50</v>
      </c>
      <c r="H186" s="429">
        <v>6773858280</v>
      </c>
      <c r="I186" s="426">
        <v>45392</v>
      </c>
      <c r="J186" s="426">
        <v>45540</v>
      </c>
      <c r="K186" s="168" t="s">
        <v>51</v>
      </c>
      <c r="L186" s="150" t="s">
        <v>308</v>
      </c>
      <c r="M186" s="150" t="s">
        <v>53</v>
      </c>
      <c r="Z186" s="157"/>
      <c r="AA186" s="158"/>
      <c r="AB186" s="158"/>
      <c r="AC186" s="158"/>
      <c r="AD186" s="158"/>
      <c r="AE186" s="158"/>
    </row>
    <row r="187" spans="1:31" ht="16.350000000000001" hidden="1" customHeight="1">
      <c r="A187" s="427" t="s">
        <v>327</v>
      </c>
      <c r="B187" s="430" t="s">
        <v>129</v>
      </c>
      <c r="C187" s="428" t="s">
        <v>24</v>
      </c>
      <c r="D187" s="428" t="s">
        <v>7</v>
      </c>
      <c r="E187" s="426" t="s">
        <v>274</v>
      </c>
      <c r="F187" s="426" t="s">
        <v>49</v>
      </c>
      <c r="G187" s="428" t="s">
        <v>50</v>
      </c>
      <c r="H187" s="429">
        <v>31458018.600000001</v>
      </c>
      <c r="I187" s="426">
        <v>45397</v>
      </c>
      <c r="J187" s="426">
        <v>45466</v>
      </c>
      <c r="K187" s="168" t="s">
        <v>51</v>
      </c>
      <c r="L187" s="150" t="s">
        <v>313</v>
      </c>
      <c r="M187" s="150" t="s">
        <v>53</v>
      </c>
      <c r="Z187" s="157"/>
      <c r="AA187" s="158"/>
      <c r="AB187" s="158"/>
      <c r="AC187" s="158"/>
      <c r="AD187" s="158"/>
      <c r="AE187" s="158"/>
    </row>
    <row r="188" spans="1:31" ht="16.350000000000001" hidden="1" customHeight="1">
      <c r="A188" s="427" t="s">
        <v>328</v>
      </c>
      <c r="B188" s="148" t="s">
        <v>74</v>
      </c>
      <c r="C188" s="428" t="s">
        <v>24</v>
      </c>
      <c r="D188" s="149" t="s">
        <v>18</v>
      </c>
      <c r="E188" s="426" t="s">
        <v>274</v>
      </c>
      <c r="F188" s="426" t="s">
        <v>49</v>
      </c>
      <c r="G188" s="428" t="s">
        <v>54</v>
      </c>
      <c r="H188" s="429">
        <v>18000000</v>
      </c>
      <c r="I188" s="426">
        <v>45390</v>
      </c>
      <c r="J188" s="426">
        <v>45480</v>
      </c>
      <c r="K188" s="168" t="s">
        <v>75</v>
      </c>
      <c r="L188" s="150" t="s">
        <v>265</v>
      </c>
      <c r="M188" s="150" t="s">
        <v>53</v>
      </c>
      <c r="Z188" s="157"/>
      <c r="AA188" s="158"/>
      <c r="AB188" s="158"/>
      <c r="AC188" s="158"/>
      <c r="AD188" s="158"/>
      <c r="AE188" s="158"/>
    </row>
    <row r="189" spans="1:31" ht="16.350000000000001" hidden="1" customHeight="1">
      <c r="A189" s="427" t="s">
        <v>329</v>
      </c>
      <c r="B189" s="148" t="s">
        <v>74</v>
      </c>
      <c r="C189" s="428" t="s">
        <v>24</v>
      </c>
      <c r="D189" s="149" t="s">
        <v>18</v>
      </c>
      <c r="E189" s="426" t="s">
        <v>274</v>
      </c>
      <c r="F189" s="426" t="s">
        <v>49</v>
      </c>
      <c r="G189" s="428" t="s">
        <v>54</v>
      </c>
      <c r="H189" s="429">
        <v>32784000</v>
      </c>
      <c r="I189" s="426">
        <v>45391</v>
      </c>
      <c r="J189" s="426">
        <v>45573</v>
      </c>
      <c r="K189" s="168" t="s">
        <v>106</v>
      </c>
      <c r="L189" s="150" t="s">
        <v>120</v>
      </c>
      <c r="M189" s="150" t="s">
        <v>53</v>
      </c>
      <c r="Z189" s="157"/>
      <c r="AA189" s="158"/>
      <c r="AB189" s="158"/>
      <c r="AC189" s="158"/>
      <c r="AD189" s="158"/>
      <c r="AE189" s="158"/>
    </row>
    <row r="190" spans="1:31" ht="16.350000000000001" hidden="1" customHeight="1">
      <c r="A190" s="427" t="s">
        <v>330</v>
      </c>
      <c r="B190" s="430" t="s">
        <v>90</v>
      </c>
      <c r="C190" s="428" t="s">
        <v>24</v>
      </c>
      <c r="D190" s="149" t="s">
        <v>18</v>
      </c>
      <c r="E190" s="426" t="s">
        <v>274</v>
      </c>
      <c r="F190" s="426" t="s">
        <v>49</v>
      </c>
      <c r="G190" s="428" t="s">
        <v>54</v>
      </c>
      <c r="H190" s="429">
        <v>6600000</v>
      </c>
      <c r="I190" s="426">
        <v>45392</v>
      </c>
      <c r="J190" s="426">
        <v>45449</v>
      </c>
      <c r="K190" s="168" t="s">
        <v>51</v>
      </c>
      <c r="L190" s="150" t="s">
        <v>331</v>
      </c>
      <c r="M190" s="150" t="s">
        <v>53</v>
      </c>
      <c r="Z190" s="157"/>
      <c r="AA190" s="158"/>
      <c r="AB190" s="158"/>
      <c r="AC190" s="158"/>
      <c r="AD190" s="158"/>
      <c r="AE190" s="158"/>
    </row>
    <row r="191" spans="1:31" ht="16.350000000000001" hidden="1" customHeight="1">
      <c r="A191" s="427" t="s">
        <v>332</v>
      </c>
      <c r="B191" s="430" t="s">
        <v>269</v>
      </c>
      <c r="C191" s="428" t="s">
        <v>24</v>
      </c>
      <c r="D191" s="149" t="s">
        <v>18</v>
      </c>
      <c r="E191" s="426" t="s">
        <v>274</v>
      </c>
      <c r="F191" s="426" t="s">
        <v>49</v>
      </c>
      <c r="G191" s="428" t="s">
        <v>54</v>
      </c>
      <c r="H191" s="429">
        <v>27500000</v>
      </c>
      <c r="I191" s="426">
        <v>45391</v>
      </c>
      <c r="J191" s="426">
        <v>45543</v>
      </c>
      <c r="K191" s="168" t="s">
        <v>51</v>
      </c>
      <c r="L191" s="150" t="s">
        <v>308</v>
      </c>
      <c r="M191" s="150" t="s">
        <v>53</v>
      </c>
      <c r="Z191" s="157"/>
      <c r="AA191" s="158"/>
      <c r="AB191" s="158"/>
      <c r="AC191" s="158"/>
      <c r="AD191" s="158"/>
      <c r="AE191" s="158"/>
    </row>
    <row r="192" spans="1:31" ht="16.350000000000001" hidden="1" customHeight="1">
      <c r="A192" s="427" t="s">
        <v>333</v>
      </c>
      <c r="B192" s="430" t="s">
        <v>129</v>
      </c>
      <c r="C192" s="428" t="s">
        <v>24</v>
      </c>
      <c r="D192" s="428" t="s">
        <v>7</v>
      </c>
      <c r="E192" s="426" t="s">
        <v>274</v>
      </c>
      <c r="F192" s="426" t="s">
        <v>49</v>
      </c>
      <c r="G192" s="428" t="s">
        <v>50</v>
      </c>
      <c r="H192" s="429">
        <v>65932930</v>
      </c>
      <c r="I192" s="426">
        <v>45397</v>
      </c>
      <c r="J192" s="426">
        <v>45466</v>
      </c>
      <c r="K192" s="168" t="s">
        <v>51</v>
      </c>
      <c r="L192" s="150" t="s">
        <v>313</v>
      </c>
      <c r="M192" s="150" t="s">
        <v>53</v>
      </c>
      <c r="Z192" s="157"/>
      <c r="AA192" s="158"/>
      <c r="AB192" s="158"/>
      <c r="AC192" s="158"/>
      <c r="AD192" s="158"/>
      <c r="AE192" s="158"/>
    </row>
    <row r="193" spans="1:31" ht="16.350000000000001" hidden="1" customHeight="1">
      <c r="A193" s="427" t="s">
        <v>334</v>
      </c>
      <c r="B193" s="430" t="s">
        <v>129</v>
      </c>
      <c r="C193" s="428" t="s">
        <v>24</v>
      </c>
      <c r="D193" s="428" t="s">
        <v>7</v>
      </c>
      <c r="E193" s="426" t="s">
        <v>274</v>
      </c>
      <c r="F193" s="426" t="s">
        <v>49</v>
      </c>
      <c r="G193" s="428" t="s">
        <v>50</v>
      </c>
      <c r="H193" s="429">
        <v>87903946.670000002</v>
      </c>
      <c r="I193" s="426">
        <v>45397</v>
      </c>
      <c r="J193" s="426">
        <v>45466</v>
      </c>
      <c r="K193" s="168" t="s">
        <v>51</v>
      </c>
      <c r="L193" s="150" t="s">
        <v>313</v>
      </c>
      <c r="M193" s="150" t="s">
        <v>53</v>
      </c>
      <c r="Z193" s="157"/>
      <c r="AA193" s="158"/>
      <c r="AB193" s="158"/>
      <c r="AC193" s="158"/>
      <c r="AD193" s="158"/>
      <c r="AE193" s="158"/>
    </row>
    <row r="194" spans="1:31" ht="16.350000000000001" hidden="1" customHeight="1">
      <c r="A194" s="427" t="s">
        <v>335</v>
      </c>
      <c r="B194" s="430" t="s">
        <v>129</v>
      </c>
      <c r="C194" s="428" t="s">
        <v>24</v>
      </c>
      <c r="D194" s="428" t="s">
        <v>7</v>
      </c>
      <c r="E194" s="426" t="s">
        <v>274</v>
      </c>
      <c r="F194" s="426" t="s">
        <v>49</v>
      </c>
      <c r="G194" s="428" t="s">
        <v>50</v>
      </c>
      <c r="H194" s="429">
        <v>75753371.790000007</v>
      </c>
      <c r="I194" s="426">
        <v>45397</v>
      </c>
      <c r="J194" s="426">
        <v>45466</v>
      </c>
      <c r="K194" s="168" t="s">
        <v>51</v>
      </c>
      <c r="L194" s="150" t="s">
        <v>313</v>
      </c>
      <c r="M194" s="150" t="s">
        <v>53</v>
      </c>
      <c r="Z194" s="157"/>
      <c r="AA194" s="158"/>
      <c r="AB194" s="158"/>
      <c r="AC194" s="158"/>
      <c r="AD194" s="158"/>
      <c r="AE194" s="158"/>
    </row>
    <row r="195" spans="1:31" ht="16.350000000000001" hidden="1" customHeight="1">
      <c r="A195" s="427" t="s">
        <v>336</v>
      </c>
      <c r="B195" s="430" t="s">
        <v>129</v>
      </c>
      <c r="C195" s="428" t="s">
        <v>24</v>
      </c>
      <c r="D195" s="428" t="s">
        <v>7</v>
      </c>
      <c r="E195" s="426" t="s">
        <v>274</v>
      </c>
      <c r="F195" s="426" t="s">
        <v>49</v>
      </c>
      <c r="G195" s="428" t="s">
        <v>50</v>
      </c>
      <c r="H195" s="429">
        <v>67374079</v>
      </c>
      <c r="I195" s="426">
        <v>45397</v>
      </c>
      <c r="J195" s="426">
        <v>45466</v>
      </c>
      <c r="K195" s="168" t="s">
        <v>51</v>
      </c>
      <c r="L195" s="150" t="s">
        <v>313</v>
      </c>
      <c r="M195" s="150" t="s">
        <v>53</v>
      </c>
      <c r="Z195" s="157"/>
      <c r="AA195" s="158"/>
      <c r="AB195" s="158"/>
      <c r="AC195" s="158"/>
      <c r="AD195" s="158"/>
      <c r="AE195" s="158"/>
    </row>
    <row r="196" spans="1:31" ht="16.350000000000001" hidden="1" customHeight="1">
      <c r="A196" s="427" t="s">
        <v>337</v>
      </c>
      <c r="B196" s="430" t="s">
        <v>129</v>
      </c>
      <c r="C196" s="428" t="s">
        <v>24</v>
      </c>
      <c r="D196" s="428" t="s">
        <v>7</v>
      </c>
      <c r="E196" s="426" t="s">
        <v>274</v>
      </c>
      <c r="F196" s="426" t="s">
        <v>49</v>
      </c>
      <c r="G196" s="428" t="s">
        <v>50</v>
      </c>
      <c r="H196" s="429">
        <v>51065599.789999999</v>
      </c>
      <c r="I196" s="426">
        <v>45397</v>
      </c>
      <c r="J196" s="426">
        <v>45466</v>
      </c>
      <c r="K196" s="168" t="s">
        <v>51</v>
      </c>
      <c r="L196" s="150" t="s">
        <v>313</v>
      </c>
      <c r="M196" s="150" t="s">
        <v>53</v>
      </c>
      <c r="Z196" s="157"/>
      <c r="AA196" s="158"/>
      <c r="AB196" s="158"/>
      <c r="AC196" s="158"/>
      <c r="AD196" s="158"/>
      <c r="AE196" s="158"/>
    </row>
    <row r="197" spans="1:31" ht="16.350000000000001" hidden="1" customHeight="1">
      <c r="A197" s="427" t="s">
        <v>338</v>
      </c>
      <c r="B197" s="430" t="s">
        <v>129</v>
      </c>
      <c r="C197" s="428" t="s">
        <v>24</v>
      </c>
      <c r="D197" s="428" t="s">
        <v>7</v>
      </c>
      <c r="E197" s="426" t="s">
        <v>274</v>
      </c>
      <c r="F197" s="426" t="s">
        <v>49</v>
      </c>
      <c r="G197" s="428" t="s">
        <v>50</v>
      </c>
      <c r="H197" s="429">
        <v>56818100</v>
      </c>
      <c r="I197" s="426">
        <v>45397</v>
      </c>
      <c r="J197" s="426">
        <v>45466</v>
      </c>
      <c r="K197" s="168" t="s">
        <v>51</v>
      </c>
      <c r="L197" s="150" t="s">
        <v>313</v>
      </c>
      <c r="M197" s="150" t="s">
        <v>53</v>
      </c>
      <c r="Z197" s="157"/>
      <c r="AA197" s="158"/>
      <c r="AB197" s="158"/>
      <c r="AC197" s="158"/>
      <c r="AD197" s="158"/>
      <c r="AE197" s="158"/>
    </row>
    <row r="198" spans="1:31" ht="16.350000000000001" hidden="1" customHeight="1">
      <c r="A198" s="427" t="s">
        <v>339</v>
      </c>
      <c r="B198" s="430" t="s">
        <v>129</v>
      </c>
      <c r="C198" s="428" t="s">
        <v>24</v>
      </c>
      <c r="D198" s="428" t="s">
        <v>7</v>
      </c>
      <c r="E198" s="426" t="s">
        <v>274</v>
      </c>
      <c r="F198" s="426" t="s">
        <v>49</v>
      </c>
      <c r="G198" s="433" t="s">
        <v>50</v>
      </c>
      <c r="H198" s="429">
        <v>47384159</v>
      </c>
      <c r="I198" s="426">
        <v>45397</v>
      </c>
      <c r="J198" s="426">
        <v>45466</v>
      </c>
      <c r="K198" s="168" t="s">
        <v>51</v>
      </c>
      <c r="L198" s="150" t="s">
        <v>313</v>
      </c>
      <c r="M198" s="150" t="s">
        <v>53</v>
      </c>
      <c r="Z198" s="157"/>
      <c r="AA198" s="158"/>
      <c r="AB198" s="158"/>
      <c r="AC198" s="158"/>
      <c r="AD198" s="158"/>
      <c r="AE198" s="158"/>
    </row>
    <row r="199" spans="1:31" ht="16.350000000000001" hidden="1" customHeight="1">
      <c r="A199" s="427" t="s">
        <v>340</v>
      </c>
      <c r="B199" s="148" t="s">
        <v>74</v>
      </c>
      <c r="C199" s="428" t="s">
        <v>24</v>
      </c>
      <c r="D199" s="149" t="s">
        <v>18</v>
      </c>
      <c r="E199" s="426" t="s">
        <v>274</v>
      </c>
      <c r="F199" s="426" t="s">
        <v>49</v>
      </c>
      <c r="G199" s="428" t="s">
        <v>54</v>
      </c>
      <c r="H199" s="429">
        <v>24000000</v>
      </c>
      <c r="I199" s="426">
        <v>45391</v>
      </c>
      <c r="J199" s="426">
        <v>45573</v>
      </c>
      <c r="K199" s="168" t="s">
        <v>51</v>
      </c>
      <c r="L199" s="150" t="s">
        <v>94</v>
      </c>
      <c r="M199" s="150" t="s">
        <v>53</v>
      </c>
      <c r="Z199" s="157"/>
      <c r="AA199" s="158"/>
      <c r="AB199" s="158"/>
      <c r="AC199" s="158"/>
      <c r="AD199" s="158"/>
      <c r="AE199" s="158"/>
    </row>
    <row r="200" spans="1:31" ht="16.350000000000001" hidden="1" customHeight="1">
      <c r="A200" s="427" t="s">
        <v>341</v>
      </c>
      <c r="B200" s="148" t="s">
        <v>74</v>
      </c>
      <c r="C200" s="428" t="s">
        <v>24</v>
      </c>
      <c r="D200" s="149" t="s">
        <v>18</v>
      </c>
      <c r="E200" s="426" t="s">
        <v>274</v>
      </c>
      <c r="F200" s="426" t="s">
        <v>49</v>
      </c>
      <c r="G200" s="428" t="s">
        <v>54</v>
      </c>
      <c r="H200" s="429">
        <v>15000000</v>
      </c>
      <c r="I200" s="426">
        <v>45392</v>
      </c>
      <c r="J200" s="426">
        <v>45482</v>
      </c>
      <c r="K200" s="168" t="s">
        <v>51</v>
      </c>
      <c r="L200" s="150" t="s">
        <v>94</v>
      </c>
      <c r="M200" s="150" t="s">
        <v>53</v>
      </c>
      <c r="Z200" s="157"/>
      <c r="AA200" s="158"/>
      <c r="AB200" s="158"/>
      <c r="AC200" s="158"/>
      <c r="AD200" s="158"/>
      <c r="AE200" s="158"/>
    </row>
    <row r="201" spans="1:31" ht="16.350000000000001" hidden="1" customHeight="1">
      <c r="A201" s="427" t="s">
        <v>342</v>
      </c>
      <c r="B201" s="148" t="s">
        <v>74</v>
      </c>
      <c r="C201" s="428" t="s">
        <v>24</v>
      </c>
      <c r="D201" s="162" t="s">
        <v>3</v>
      </c>
      <c r="E201" s="426" t="s">
        <v>274</v>
      </c>
      <c r="F201" s="426" t="s">
        <v>49</v>
      </c>
      <c r="G201" s="428" t="s">
        <v>54</v>
      </c>
      <c r="H201" s="429">
        <v>16200000</v>
      </c>
      <c r="I201" s="426">
        <v>45392</v>
      </c>
      <c r="J201" s="426">
        <v>45574</v>
      </c>
      <c r="K201" s="168" t="s">
        <v>106</v>
      </c>
      <c r="L201" s="150" t="s">
        <v>280</v>
      </c>
      <c r="M201" s="150" t="s">
        <v>53</v>
      </c>
      <c r="Z201" s="157"/>
      <c r="AA201" s="158"/>
      <c r="AB201" s="158"/>
      <c r="AC201" s="158"/>
      <c r="AD201" s="158"/>
      <c r="AE201" s="158"/>
    </row>
    <row r="202" spans="1:31" s="158" customFormat="1" ht="16.350000000000001" hidden="1" customHeight="1">
      <c r="A202" s="427" t="s">
        <v>343</v>
      </c>
      <c r="B202" s="427" t="s">
        <v>86</v>
      </c>
      <c r="C202" s="436" t="s">
        <v>25</v>
      </c>
      <c r="D202" s="436" t="s">
        <v>8</v>
      </c>
      <c r="E202" s="435" t="s">
        <v>274</v>
      </c>
      <c r="F202" s="435" t="s">
        <v>192</v>
      </c>
      <c r="G202" s="436" t="s">
        <v>50</v>
      </c>
      <c r="H202" s="437">
        <v>2209849976.4499998</v>
      </c>
      <c r="I202" s="435">
        <v>45524</v>
      </c>
      <c r="J202" s="435">
        <v>45615</v>
      </c>
      <c r="K202" s="177" t="s">
        <v>51</v>
      </c>
      <c r="L202" s="178" t="s">
        <v>344</v>
      </c>
      <c r="M202" s="178" t="s">
        <v>53</v>
      </c>
      <c r="Z202" s="157"/>
    </row>
    <row r="203" spans="1:31" ht="16.350000000000001" hidden="1" customHeight="1">
      <c r="A203" s="427" t="s">
        <v>345</v>
      </c>
      <c r="B203" s="430" t="s">
        <v>57</v>
      </c>
      <c r="C203" s="428" t="s">
        <v>24</v>
      </c>
      <c r="D203" s="149" t="s">
        <v>18</v>
      </c>
      <c r="E203" s="426" t="s">
        <v>274</v>
      </c>
      <c r="F203" s="426" t="s">
        <v>49</v>
      </c>
      <c r="G203" s="428" t="s">
        <v>54</v>
      </c>
      <c r="H203" s="429">
        <v>47333333.329999998</v>
      </c>
      <c r="I203" s="426">
        <v>45392</v>
      </c>
      <c r="J203" s="426">
        <v>45535</v>
      </c>
      <c r="K203" s="168" t="s">
        <v>51</v>
      </c>
      <c r="L203" s="150" t="s">
        <v>346</v>
      </c>
      <c r="M203" s="150" t="s">
        <v>53</v>
      </c>
      <c r="Z203" s="157"/>
      <c r="AA203" s="158"/>
      <c r="AB203" s="158"/>
      <c r="AC203" s="158"/>
      <c r="AD203" s="158"/>
      <c r="AE203" s="158"/>
    </row>
    <row r="204" spans="1:31" ht="16.350000000000001" hidden="1" customHeight="1">
      <c r="A204" s="427" t="s">
        <v>347</v>
      </c>
      <c r="B204" s="430" t="s">
        <v>57</v>
      </c>
      <c r="C204" s="428" t="s">
        <v>24</v>
      </c>
      <c r="D204" s="162" t="s">
        <v>3</v>
      </c>
      <c r="E204" s="426" t="s">
        <v>274</v>
      </c>
      <c r="F204" s="426" t="s">
        <v>49</v>
      </c>
      <c r="G204" s="428" t="s">
        <v>54</v>
      </c>
      <c r="H204" s="429">
        <v>16898000</v>
      </c>
      <c r="I204" s="426">
        <v>45392</v>
      </c>
      <c r="J204" s="426">
        <v>45535</v>
      </c>
      <c r="K204" s="168" t="s">
        <v>51</v>
      </c>
      <c r="L204" s="150" t="s">
        <v>348</v>
      </c>
      <c r="M204" s="150" t="s">
        <v>53</v>
      </c>
      <c r="Z204" s="157"/>
      <c r="AA204" s="158"/>
      <c r="AB204" s="158"/>
      <c r="AC204" s="158"/>
      <c r="AD204" s="158"/>
      <c r="AE204" s="158"/>
    </row>
    <row r="205" spans="1:31" ht="24.9" hidden="1" customHeight="1">
      <c r="A205" s="427" t="s">
        <v>349</v>
      </c>
      <c r="B205" s="430" t="s">
        <v>129</v>
      </c>
      <c r="C205" s="428" t="s">
        <v>24</v>
      </c>
      <c r="D205" s="428" t="s">
        <v>7</v>
      </c>
      <c r="E205" s="426" t="s">
        <v>274</v>
      </c>
      <c r="F205" s="426" t="s">
        <v>49</v>
      </c>
      <c r="G205" s="428" t="s">
        <v>50</v>
      </c>
      <c r="H205" s="438">
        <v>119137364</v>
      </c>
      <c r="I205" s="426" t="s">
        <v>350</v>
      </c>
      <c r="J205" s="426" t="s">
        <v>351</v>
      </c>
      <c r="K205" s="168" t="s">
        <v>239</v>
      </c>
      <c r="L205" s="150" t="s">
        <v>216</v>
      </c>
      <c r="M205" s="150" t="s">
        <v>53</v>
      </c>
      <c r="Z205" s="157"/>
      <c r="AA205" s="158"/>
      <c r="AB205" s="158"/>
      <c r="AC205" s="158"/>
      <c r="AD205" s="158"/>
      <c r="AE205" s="158"/>
    </row>
    <row r="206" spans="1:31" ht="23.7" hidden="1" customHeight="1">
      <c r="A206" s="427" t="s">
        <v>352</v>
      </c>
      <c r="B206" s="430" t="s">
        <v>129</v>
      </c>
      <c r="C206" s="428" t="s">
        <v>24</v>
      </c>
      <c r="D206" s="428" t="s">
        <v>7</v>
      </c>
      <c r="E206" s="426" t="s">
        <v>274</v>
      </c>
      <c r="F206" s="426" t="s">
        <v>49</v>
      </c>
      <c r="G206" s="428" t="s">
        <v>50</v>
      </c>
      <c r="H206" s="438">
        <v>44109408</v>
      </c>
      <c r="I206" s="426" t="s">
        <v>350</v>
      </c>
      <c r="J206" s="426" t="s">
        <v>351</v>
      </c>
      <c r="K206" s="168" t="s">
        <v>239</v>
      </c>
      <c r="L206" s="150" t="s">
        <v>216</v>
      </c>
      <c r="M206" s="150" t="s">
        <v>53</v>
      </c>
      <c r="Z206" s="157"/>
      <c r="AA206" s="158"/>
      <c r="AB206" s="158"/>
      <c r="AC206" s="158"/>
      <c r="AD206" s="158"/>
      <c r="AE206" s="158"/>
    </row>
    <row r="207" spans="1:31" ht="16.350000000000001" hidden="1" customHeight="1">
      <c r="A207" s="427" t="s">
        <v>353</v>
      </c>
      <c r="B207" s="430" t="s">
        <v>57</v>
      </c>
      <c r="C207" s="428" t="s">
        <v>24</v>
      </c>
      <c r="D207" s="149" t="s">
        <v>18</v>
      </c>
      <c r="E207" s="426" t="s">
        <v>274</v>
      </c>
      <c r="F207" s="426" t="s">
        <v>49</v>
      </c>
      <c r="G207" s="428"/>
      <c r="H207" s="438">
        <v>26367000</v>
      </c>
      <c r="I207" s="426" t="s">
        <v>354</v>
      </c>
      <c r="J207" s="426" t="s">
        <v>355</v>
      </c>
      <c r="K207" s="168" t="s">
        <v>239</v>
      </c>
      <c r="L207" s="150" t="s">
        <v>346</v>
      </c>
      <c r="M207" s="150" t="s">
        <v>53</v>
      </c>
      <c r="Z207" s="157"/>
      <c r="AA207" s="158"/>
      <c r="AB207" s="158"/>
      <c r="AC207" s="158"/>
      <c r="AD207" s="158"/>
      <c r="AE207" s="158"/>
    </row>
    <row r="208" spans="1:31" ht="16.350000000000001" hidden="1" customHeight="1">
      <c r="A208" s="427" t="s">
        <v>356</v>
      </c>
      <c r="B208" s="148" t="s">
        <v>74</v>
      </c>
      <c r="C208" s="428" t="s">
        <v>24</v>
      </c>
      <c r="D208" s="149" t="s">
        <v>18</v>
      </c>
      <c r="E208" s="426" t="s">
        <v>274</v>
      </c>
      <c r="F208" s="426" t="s">
        <v>49</v>
      </c>
      <c r="G208" s="428" t="s">
        <v>54</v>
      </c>
      <c r="H208" s="438">
        <v>42000000</v>
      </c>
      <c r="I208" s="426" t="s">
        <v>354</v>
      </c>
      <c r="J208" s="426" t="s">
        <v>357</v>
      </c>
      <c r="K208" s="168" t="s">
        <v>271</v>
      </c>
      <c r="L208" s="150" t="s">
        <v>358</v>
      </c>
      <c r="M208" s="150" t="s">
        <v>53</v>
      </c>
      <c r="Z208" s="157"/>
      <c r="AA208" s="158"/>
      <c r="AB208" s="158"/>
      <c r="AC208" s="158"/>
      <c r="AD208" s="158"/>
      <c r="AE208" s="158"/>
    </row>
    <row r="209" spans="1:31" ht="16.350000000000001" hidden="1" customHeight="1">
      <c r="A209" s="427" t="s">
        <v>359</v>
      </c>
      <c r="B209" s="148" t="s">
        <v>74</v>
      </c>
      <c r="C209" s="428" t="s">
        <v>24</v>
      </c>
      <c r="D209" s="149" t="s">
        <v>18</v>
      </c>
      <c r="E209" s="426" t="s">
        <v>274</v>
      </c>
      <c r="F209" s="426" t="s">
        <v>192</v>
      </c>
      <c r="G209" s="428" t="s">
        <v>54</v>
      </c>
      <c r="H209" s="438">
        <v>49500000</v>
      </c>
      <c r="I209" s="426" t="s">
        <v>360</v>
      </c>
      <c r="J209" s="426" t="s">
        <v>361</v>
      </c>
      <c r="K209" s="168" t="s">
        <v>239</v>
      </c>
      <c r="L209" s="150" t="s">
        <v>362</v>
      </c>
      <c r="M209" s="150" t="s">
        <v>53</v>
      </c>
      <c r="Z209" s="157"/>
      <c r="AA209" s="158"/>
      <c r="AB209" s="158"/>
      <c r="AC209" s="158"/>
      <c r="AD209" s="158"/>
      <c r="AE209" s="158"/>
    </row>
    <row r="210" spans="1:31" ht="16.350000000000001" hidden="1" customHeight="1">
      <c r="A210" s="427" t="s">
        <v>363</v>
      </c>
      <c r="B210" s="148" t="s">
        <v>74</v>
      </c>
      <c r="C210" s="428" t="s">
        <v>26</v>
      </c>
      <c r="D210" s="428" t="s">
        <v>13</v>
      </c>
      <c r="E210" s="426" t="s">
        <v>274</v>
      </c>
      <c r="F210" s="426" t="s">
        <v>192</v>
      </c>
      <c r="G210" s="428" t="s">
        <v>50</v>
      </c>
      <c r="H210" s="438">
        <v>5210000</v>
      </c>
      <c r="I210" s="426" t="s">
        <v>364</v>
      </c>
      <c r="J210" s="426" t="s">
        <v>365</v>
      </c>
      <c r="K210" s="168" t="s">
        <v>271</v>
      </c>
      <c r="L210" s="150" t="s">
        <v>358</v>
      </c>
      <c r="M210" s="150" t="s">
        <v>53</v>
      </c>
      <c r="Z210" s="157"/>
      <c r="AA210" s="158"/>
      <c r="AB210" s="158"/>
      <c r="AC210" s="158"/>
      <c r="AD210" s="158"/>
      <c r="AE210" s="158"/>
    </row>
    <row r="211" spans="1:31" ht="16.350000000000001" hidden="1" customHeight="1">
      <c r="A211" s="427" t="s">
        <v>366</v>
      </c>
      <c r="B211" s="430" t="s">
        <v>86</v>
      </c>
      <c r="C211" s="428" t="s">
        <v>24</v>
      </c>
      <c r="D211" s="428" t="s">
        <v>11</v>
      </c>
      <c r="E211" s="426" t="s">
        <v>274</v>
      </c>
      <c r="F211" s="426" t="s">
        <v>49</v>
      </c>
      <c r="G211" s="428" t="s">
        <v>50</v>
      </c>
      <c r="H211" s="438">
        <v>419856699</v>
      </c>
      <c r="I211" s="426" t="s">
        <v>367</v>
      </c>
      <c r="J211" s="426" t="s">
        <v>351</v>
      </c>
      <c r="K211" s="168" t="s">
        <v>239</v>
      </c>
      <c r="L211" s="150" t="s">
        <v>368</v>
      </c>
      <c r="M211" s="150" t="s">
        <v>53</v>
      </c>
      <c r="Z211" s="157"/>
      <c r="AA211" s="158"/>
      <c r="AB211" s="158"/>
      <c r="AC211" s="158"/>
      <c r="AD211" s="158"/>
      <c r="AE211" s="158"/>
    </row>
    <row r="212" spans="1:31" ht="13.8" hidden="1">
      <c r="A212" s="427" t="s">
        <v>369</v>
      </c>
      <c r="B212" s="430" t="s">
        <v>129</v>
      </c>
      <c r="C212" s="428" t="s">
        <v>24</v>
      </c>
      <c r="D212" s="428" t="s">
        <v>7</v>
      </c>
      <c r="E212" s="426" t="s">
        <v>274</v>
      </c>
      <c r="F212" s="426" t="s">
        <v>49</v>
      </c>
      <c r="G212" s="428" t="s">
        <v>50</v>
      </c>
      <c r="H212" s="438">
        <v>64825401.579999998</v>
      </c>
      <c r="I212" s="426" t="s">
        <v>370</v>
      </c>
      <c r="J212" s="426" t="s">
        <v>351</v>
      </c>
      <c r="K212" s="168" t="s">
        <v>239</v>
      </c>
      <c r="L212" s="150" t="s">
        <v>371</v>
      </c>
      <c r="M212" s="150" t="s">
        <v>53</v>
      </c>
      <c r="Z212" s="157"/>
      <c r="AA212" s="158"/>
      <c r="AB212" s="158"/>
      <c r="AC212" s="158"/>
      <c r="AD212" s="158"/>
      <c r="AE212" s="158"/>
    </row>
    <row r="213" spans="1:31" ht="13.8" hidden="1">
      <c r="A213" s="427" t="s">
        <v>372</v>
      </c>
      <c r="B213" s="430" t="s">
        <v>129</v>
      </c>
      <c r="C213" s="428" t="s">
        <v>24</v>
      </c>
      <c r="D213" s="428" t="s">
        <v>7</v>
      </c>
      <c r="E213" s="426" t="s">
        <v>274</v>
      </c>
      <c r="F213" s="426" t="s">
        <v>49</v>
      </c>
      <c r="G213" s="428" t="s">
        <v>50</v>
      </c>
      <c r="H213" s="438">
        <v>34433714.369999997</v>
      </c>
      <c r="I213" s="426" t="s">
        <v>350</v>
      </c>
      <c r="J213" s="426" t="s">
        <v>351</v>
      </c>
      <c r="K213" s="168" t="s">
        <v>239</v>
      </c>
      <c r="L213" s="150" t="s">
        <v>371</v>
      </c>
      <c r="M213" s="150" t="s">
        <v>53</v>
      </c>
      <c r="Z213" s="157"/>
      <c r="AA213" s="158"/>
      <c r="AB213" s="158"/>
      <c r="AC213" s="158"/>
      <c r="AD213" s="158"/>
      <c r="AE213" s="158"/>
    </row>
    <row r="214" spans="1:31" ht="13.8" hidden="1">
      <c r="A214" s="427" t="s">
        <v>373</v>
      </c>
      <c r="B214" s="430" t="s">
        <v>129</v>
      </c>
      <c r="C214" s="428" t="s">
        <v>24</v>
      </c>
      <c r="D214" s="428" t="s">
        <v>7</v>
      </c>
      <c r="E214" s="426" t="s">
        <v>274</v>
      </c>
      <c r="F214" s="426" t="s">
        <v>49</v>
      </c>
      <c r="G214" s="428" t="s">
        <v>50</v>
      </c>
      <c r="H214" s="438">
        <v>57098168.359999999</v>
      </c>
      <c r="I214" s="426" t="s">
        <v>374</v>
      </c>
      <c r="J214" s="426" t="s">
        <v>351</v>
      </c>
      <c r="K214" s="168" t="s">
        <v>239</v>
      </c>
      <c r="L214" s="150" t="s">
        <v>375</v>
      </c>
      <c r="M214" s="150" t="s">
        <v>53</v>
      </c>
      <c r="Z214" s="157"/>
      <c r="AA214" s="158"/>
      <c r="AB214" s="158"/>
      <c r="AC214" s="158"/>
      <c r="AD214" s="158"/>
      <c r="AE214" s="158"/>
    </row>
    <row r="215" spans="1:31" ht="16.350000000000001" hidden="1" customHeight="1">
      <c r="A215" s="427" t="s">
        <v>376</v>
      </c>
      <c r="B215" s="148" t="s">
        <v>74</v>
      </c>
      <c r="C215" s="428" t="s">
        <v>24</v>
      </c>
      <c r="D215" s="162" t="s">
        <v>3</v>
      </c>
      <c r="E215" s="426" t="s">
        <v>274</v>
      </c>
      <c r="F215" s="426" t="s">
        <v>49</v>
      </c>
      <c r="G215" s="428" t="s">
        <v>54</v>
      </c>
      <c r="H215" s="438">
        <v>15600000</v>
      </c>
      <c r="I215" s="426" t="s">
        <v>360</v>
      </c>
      <c r="J215" s="426" t="s">
        <v>377</v>
      </c>
      <c r="K215" s="168" t="s">
        <v>271</v>
      </c>
      <c r="L215" s="150" t="s">
        <v>198</v>
      </c>
      <c r="M215" s="150" t="s">
        <v>53</v>
      </c>
      <c r="Z215" s="157"/>
      <c r="AA215" s="158"/>
      <c r="AB215" s="158"/>
      <c r="AC215" s="158"/>
      <c r="AD215" s="158"/>
      <c r="AE215" s="158"/>
    </row>
    <row r="216" spans="1:31" ht="16.350000000000001" hidden="1" customHeight="1">
      <c r="A216" s="427" t="s">
        <v>378</v>
      </c>
      <c r="B216" s="148" t="s">
        <v>74</v>
      </c>
      <c r="C216" s="428" t="s">
        <v>24</v>
      </c>
      <c r="D216" s="149" t="s">
        <v>18</v>
      </c>
      <c r="E216" s="426" t="s">
        <v>274</v>
      </c>
      <c r="F216" s="426" t="s">
        <v>49</v>
      </c>
      <c r="G216" s="428" t="s">
        <v>54</v>
      </c>
      <c r="H216" s="438">
        <v>24000000</v>
      </c>
      <c r="I216" s="426" t="s">
        <v>360</v>
      </c>
      <c r="J216" s="426" t="s">
        <v>377</v>
      </c>
      <c r="K216" s="168" t="s">
        <v>239</v>
      </c>
      <c r="L216" s="150" t="s">
        <v>379</v>
      </c>
      <c r="M216" s="150" t="s">
        <v>53</v>
      </c>
      <c r="Z216" s="157"/>
      <c r="AA216" s="158"/>
      <c r="AB216" s="158"/>
      <c r="AC216" s="158"/>
      <c r="AD216" s="158"/>
      <c r="AE216" s="158"/>
    </row>
    <row r="217" spans="1:31" ht="16.350000000000001" hidden="1" customHeight="1">
      <c r="A217" s="427" t="s">
        <v>380</v>
      </c>
      <c r="B217" s="148" t="s">
        <v>74</v>
      </c>
      <c r="C217" s="428" t="s">
        <v>24</v>
      </c>
      <c r="D217" s="149" t="s">
        <v>18</v>
      </c>
      <c r="E217" s="426" t="s">
        <v>274</v>
      </c>
      <c r="F217" s="426" t="s">
        <v>49</v>
      </c>
      <c r="G217" s="428" t="s">
        <v>54</v>
      </c>
      <c r="H217" s="438">
        <v>16000000</v>
      </c>
      <c r="I217" s="426" t="s">
        <v>360</v>
      </c>
      <c r="J217" s="426" t="s">
        <v>381</v>
      </c>
      <c r="K217" s="168" t="s">
        <v>239</v>
      </c>
      <c r="L217" s="150" t="s">
        <v>362</v>
      </c>
      <c r="M217" s="150" t="s">
        <v>53</v>
      </c>
      <c r="Z217" s="157"/>
      <c r="AA217" s="158"/>
      <c r="AB217" s="158"/>
      <c r="AC217" s="158"/>
      <c r="AD217" s="158"/>
      <c r="AE217" s="158"/>
    </row>
    <row r="218" spans="1:31" ht="16.350000000000001" hidden="1" customHeight="1">
      <c r="A218" s="427" t="s">
        <v>382</v>
      </c>
      <c r="B218" s="148" t="s">
        <v>74</v>
      </c>
      <c r="C218" s="428" t="s">
        <v>24</v>
      </c>
      <c r="D218" s="162" t="s">
        <v>3</v>
      </c>
      <c r="E218" s="426" t="s">
        <v>274</v>
      </c>
      <c r="F218" s="426" t="s">
        <v>49</v>
      </c>
      <c r="G218" s="428" t="s">
        <v>54</v>
      </c>
      <c r="H218" s="438">
        <v>7800000</v>
      </c>
      <c r="I218" s="426" t="s">
        <v>360</v>
      </c>
      <c r="J218" s="426" t="s">
        <v>381</v>
      </c>
      <c r="K218" s="168" t="s">
        <v>239</v>
      </c>
      <c r="L218" s="150" t="s">
        <v>362</v>
      </c>
      <c r="M218" s="150" t="s">
        <v>53</v>
      </c>
      <c r="Z218" s="157"/>
      <c r="AA218" s="158"/>
      <c r="AB218" s="158"/>
      <c r="AC218" s="158"/>
      <c r="AD218" s="158"/>
      <c r="AE218" s="158"/>
    </row>
    <row r="219" spans="1:31" ht="16.350000000000001" hidden="1" customHeight="1">
      <c r="A219" s="427" t="s">
        <v>383</v>
      </c>
      <c r="B219" s="430" t="s">
        <v>70</v>
      </c>
      <c r="C219" s="428" t="s">
        <v>24</v>
      </c>
      <c r="D219" s="149" t="s">
        <v>18</v>
      </c>
      <c r="E219" s="426" t="s">
        <v>274</v>
      </c>
      <c r="F219" s="426" t="s">
        <v>49</v>
      </c>
      <c r="G219" s="428" t="s">
        <v>54</v>
      </c>
      <c r="H219" s="438">
        <v>3610222</v>
      </c>
      <c r="I219" s="426" t="s">
        <v>350</v>
      </c>
      <c r="J219" s="426" t="s">
        <v>370</v>
      </c>
      <c r="K219" s="168" t="s">
        <v>239</v>
      </c>
      <c r="L219" s="150" t="s">
        <v>362</v>
      </c>
      <c r="M219" s="150" t="s">
        <v>53</v>
      </c>
      <c r="Z219" s="157"/>
      <c r="AA219" s="158"/>
      <c r="AB219" s="158"/>
      <c r="AC219" s="158"/>
      <c r="AD219" s="158"/>
      <c r="AE219" s="158"/>
    </row>
    <row r="220" spans="1:31" ht="16.350000000000001" hidden="1" customHeight="1">
      <c r="A220" s="427" t="s">
        <v>384</v>
      </c>
      <c r="B220" s="430" t="s">
        <v>129</v>
      </c>
      <c r="C220" s="428" t="s">
        <v>24</v>
      </c>
      <c r="D220" s="149" t="s">
        <v>18</v>
      </c>
      <c r="E220" s="426" t="s">
        <v>274</v>
      </c>
      <c r="F220" s="426" t="s">
        <v>49</v>
      </c>
      <c r="G220" s="428" t="s">
        <v>54</v>
      </c>
      <c r="H220" s="438">
        <v>17029999</v>
      </c>
      <c r="I220" s="426" t="s">
        <v>350</v>
      </c>
      <c r="J220" s="426" t="s">
        <v>351</v>
      </c>
      <c r="K220" s="168" t="s">
        <v>239</v>
      </c>
      <c r="L220" s="150" t="s">
        <v>216</v>
      </c>
      <c r="M220" s="150" t="s">
        <v>53</v>
      </c>
      <c r="Z220" s="157"/>
      <c r="AA220" s="158"/>
      <c r="AB220" s="158"/>
      <c r="AC220" s="158"/>
      <c r="AD220" s="158"/>
      <c r="AE220" s="158"/>
    </row>
    <row r="221" spans="1:31" ht="16.350000000000001" hidden="1" customHeight="1">
      <c r="A221" s="427" t="s">
        <v>385</v>
      </c>
      <c r="B221" s="430" t="s">
        <v>129</v>
      </c>
      <c r="C221" s="428" t="s">
        <v>24</v>
      </c>
      <c r="D221" s="149" t="s">
        <v>18</v>
      </c>
      <c r="E221" s="426" t="s">
        <v>274</v>
      </c>
      <c r="F221" s="426" t="s">
        <v>49</v>
      </c>
      <c r="G221" s="428" t="s">
        <v>54</v>
      </c>
      <c r="H221" s="438">
        <v>17029999</v>
      </c>
      <c r="I221" s="426" t="s">
        <v>350</v>
      </c>
      <c r="J221" s="426" t="s">
        <v>351</v>
      </c>
      <c r="K221" s="168" t="s">
        <v>239</v>
      </c>
      <c r="L221" s="150" t="s">
        <v>216</v>
      </c>
      <c r="M221" s="150" t="s">
        <v>53</v>
      </c>
      <c r="Z221" s="157"/>
      <c r="AA221" s="158"/>
      <c r="AB221" s="158"/>
      <c r="AC221" s="158"/>
      <c r="AD221" s="158"/>
      <c r="AE221" s="158"/>
    </row>
    <row r="222" spans="1:31" ht="16.350000000000001" hidden="1" customHeight="1">
      <c r="A222" s="427" t="s">
        <v>386</v>
      </c>
      <c r="B222" s="430" t="s">
        <v>129</v>
      </c>
      <c r="C222" s="428" t="s">
        <v>24</v>
      </c>
      <c r="D222" s="149" t="s">
        <v>18</v>
      </c>
      <c r="E222" s="426" t="s">
        <v>274</v>
      </c>
      <c r="F222" s="426" t="s">
        <v>49</v>
      </c>
      <c r="G222" s="428" t="s">
        <v>54</v>
      </c>
      <c r="H222" s="438">
        <v>17029999</v>
      </c>
      <c r="I222" s="426" t="s">
        <v>387</v>
      </c>
      <c r="J222" s="426" t="s">
        <v>351</v>
      </c>
      <c r="K222" s="168" t="s">
        <v>239</v>
      </c>
      <c r="L222" s="150" t="s">
        <v>216</v>
      </c>
      <c r="M222" s="150" t="s">
        <v>53</v>
      </c>
      <c r="Z222" s="157"/>
      <c r="AA222" s="158"/>
      <c r="AB222" s="158"/>
      <c r="AC222" s="158"/>
      <c r="AD222" s="158"/>
      <c r="AE222" s="158"/>
    </row>
    <row r="223" spans="1:31" ht="16.350000000000001" hidden="1" customHeight="1">
      <c r="A223" s="427" t="s">
        <v>388</v>
      </c>
      <c r="B223" s="430" t="s">
        <v>129</v>
      </c>
      <c r="C223" s="428" t="s">
        <v>24</v>
      </c>
      <c r="D223" s="149" t="s">
        <v>18</v>
      </c>
      <c r="E223" s="426" t="s">
        <v>274</v>
      </c>
      <c r="F223" s="426" t="s">
        <v>49</v>
      </c>
      <c r="G223" s="428" t="s">
        <v>54</v>
      </c>
      <c r="H223" s="438">
        <v>17029999</v>
      </c>
      <c r="I223" s="426" t="s">
        <v>389</v>
      </c>
      <c r="J223" s="426" t="s">
        <v>351</v>
      </c>
      <c r="K223" s="168" t="s">
        <v>239</v>
      </c>
      <c r="L223" s="150" t="s">
        <v>216</v>
      </c>
      <c r="M223" s="150" t="s">
        <v>53</v>
      </c>
      <c r="Z223" s="157"/>
      <c r="AA223" s="158"/>
      <c r="AB223" s="158"/>
      <c r="AC223" s="158"/>
      <c r="AD223" s="158"/>
      <c r="AE223" s="158"/>
    </row>
    <row r="224" spans="1:31" ht="16.350000000000001" hidden="1" customHeight="1">
      <c r="A224" s="427" t="s">
        <v>390</v>
      </c>
      <c r="B224" s="430" t="s">
        <v>129</v>
      </c>
      <c r="C224" s="428" t="s">
        <v>24</v>
      </c>
      <c r="D224" s="149" t="s">
        <v>18</v>
      </c>
      <c r="E224" s="426" t="s">
        <v>274</v>
      </c>
      <c r="F224" s="426" t="s">
        <v>49</v>
      </c>
      <c r="G224" s="428" t="s">
        <v>54</v>
      </c>
      <c r="H224" s="438">
        <v>17029999</v>
      </c>
      <c r="I224" s="426" t="s">
        <v>389</v>
      </c>
      <c r="J224" s="426" t="s">
        <v>351</v>
      </c>
      <c r="K224" s="168" t="s">
        <v>239</v>
      </c>
      <c r="L224" s="150" t="s">
        <v>216</v>
      </c>
      <c r="M224" s="150" t="s">
        <v>53</v>
      </c>
      <c r="Z224" s="157"/>
      <c r="AA224" s="158"/>
      <c r="AB224" s="158"/>
      <c r="AC224" s="158"/>
      <c r="AD224" s="158"/>
      <c r="AE224" s="158"/>
    </row>
    <row r="225" spans="1:31" ht="16.350000000000001" hidden="1" customHeight="1">
      <c r="A225" s="427" t="s">
        <v>391</v>
      </c>
      <c r="B225" s="148" t="s">
        <v>74</v>
      </c>
      <c r="C225" s="428" t="s">
        <v>24</v>
      </c>
      <c r="D225" s="149" t="s">
        <v>18</v>
      </c>
      <c r="E225" s="426" t="s">
        <v>274</v>
      </c>
      <c r="F225" s="426" t="s">
        <v>49</v>
      </c>
      <c r="G225" s="428" t="s">
        <v>54</v>
      </c>
      <c r="H225" s="438">
        <v>60000000</v>
      </c>
      <c r="I225" s="426" t="s">
        <v>389</v>
      </c>
      <c r="J225" s="426" t="s">
        <v>392</v>
      </c>
      <c r="K225" s="168" t="s">
        <v>393</v>
      </c>
      <c r="L225" s="150" t="s">
        <v>184</v>
      </c>
      <c r="M225" s="150" t="s">
        <v>53</v>
      </c>
      <c r="Z225" s="157"/>
      <c r="AA225" s="158"/>
      <c r="AB225" s="158"/>
      <c r="AC225" s="158"/>
      <c r="AD225" s="158"/>
      <c r="AE225" s="158"/>
    </row>
    <row r="226" spans="1:31" ht="16.350000000000001" hidden="1" customHeight="1">
      <c r="A226" s="427" t="s">
        <v>394</v>
      </c>
      <c r="B226" s="148" t="s">
        <v>74</v>
      </c>
      <c r="C226" s="428" t="s">
        <v>24</v>
      </c>
      <c r="D226" s="162" t="s">
        <v>3</v>
      </c>
      <c r="E226" s="426" t="s">
        <v>274</v>
      </c>
      <c r="F226" s="426" t="s">
        <v>49</v>
      </c>
      <c r="G226" s="428" t="s">
        <v>54</v>
      </c>
      <c r="H226" s="438">
        <v>18000000</v>
      </c>
      <c r="I226" s="426" t="s">
        <v>389</v>
      </c>
      <c r="J226" s="426" t="s">
        <v>395</v>
      </c>
      <c r="K226" s="168" t="s">
        <v>239</v>
      </c>
      <c r="L226" s="150" t="s">
        <v>362</v>
      </c>
      <c r="M226" s="150" t="s">
        <v>53</v>
      </c>
      <c r="Z226" s="157"/>
      <c r="AA226" s="158"/>
      <c r="AB226" s="158"/>
      <c r="AC226" s="158"/>
      <c r="AD226" s="158"/>
      <c r="AE226" s="158"/>
    </row>
    <row r="227" spans="1:31" ht="16.350000000000001" hidden="1" customHeight="1">
      <c r="A227" s="427" t="s">
        <v>396</v>
      </c>
      <c r="B227" s="430" t="s">
        <v>397</v>
      </c>
      <c r="C227" s="428" t="s">
        <v>24</v>
      </c>
      <c r="D227" s="149" t="s">
        <v>18</v>
      </c>
      <c r="E227" s="426" t="s">
        <v>274</v>
      </c>
      <c r="F227" s="426" t="s">
        <v>192</v>
      </c>
      <c r="G227" s="428" t="s">
        <v>54</v>
      </c>
      <c r="H227" s="438">
        <v>64000000</v>
      </c>
      <c r="I227" s="426" t="s">
        <v>350</v>
      </c>
      <c r="J227" s="426" t="s">
        <v>398</v>
      </c>
      <c r="K227" s="168" t="s">
        <v>239</v>
      </c>
      <c r="L227" s="150" t="s">
        <v>399</v>
      </c>
      <c r="M227" s="150" t="s">
        <v>53</v>
      </c>
      <c r="Z227" s="157"/>
      <c r="AA227" s="158"/>
      <c r="AB227" s="158"/>
      <c r="AC227" s="158"/>
      <c r="AD227" s="158"/>
      <c r="AE227" s="158"/>
    </row>
    <row r="228" spans="1:31" ht="16.350000000000001" hidden="1" customHeight="1">
      <c r="A228" s="427" t="s">
        <v>400</v>
      </c>
      <c r="B228" s="430" t="s">
        <v>397</v>
      </c>
      <c r="C228" s="428" t="s">
        <v>24</v>
      </c>
      <c r="D228" s="149" t="s">
        <v>18</v>
      </c>
      <c r="E228" s="426" t="s">
        <v>274</v>
      </c>
      <c r="F228" s="426" t="s">
        <v>192</v>
      </c>
      <c r="G228" s="428" t="s">
        <v>54</v>
      </c>
      <c r="H228" s="438">
        <v>28000000</v>
      </c>
      <c r="I228" s="426" t="s">
        <v>350</v>
      </c>
      <c r="J228" s="426" t="s">
        <v>398</v>
      </c>
      <c r="K228" s="168" t="s">
        <v>239</v>
      </c>
      <c r="L228" s="150" t="s">
        <v>399</v>
      </c>
      <c r="M228" s="150" t="s">
        <v>53</v>
      </c>
      <c r="Z228" s="157"/>
      <c r="AA228" s="158"/>
      <c r="AB228" s="158"/>
      <c r="AC228" s="158"/>
      <c r="AD228" s="158"/>
      <c r="AE228" s="158"/>
    </row>
    <row r="229" spans="1:31" ht="16.350000000000001" hidden="1" customHeight="1">
      <c r="A229" s="427" t="s">
        <v>401</v>
      </c>
      <c r="B229" s="430" t="s">
        <v>397</v>
      </c>
      <c r="C229" s="428" t="s">
        <v>24</v>
      </c>
      <c r="D229" s="149" t="s">
        <v>18</v>
      </c>
      <c r="E229" s="426" t="s">
        <v>274</v>
      </c>
      <c r="F229" s="426" t="s">
        <v>192</v>
      </c>
      <c r="G229" s="428" t="s">
        <v>54</v>
      </c>
      <c r="H229" s="438">
        <v>56000000</v>
      </c>
      <c r="I229" s="426" t="s">
        <v>389</v>
      </c>
      <c r="J229" s="426" t="s">
        <v>402</v>
      </c>
      <c r="K229" s="168" t="s">
        <v>239</v>
      </c>
      <c r="L229" s="150" t="s">
        <v>399</v>
      </c>
      <c r="M229" s="150" t="s">
        <v>53</v>
      </c>
      <c r="Z229" s="157"/>
      <c r="AA229" s="158"/>
      <c r="AB229" s="158"/>
      <c r="AC229" s="158"/>
      <c r="AD229" s="158"/>
      <c r="AE229" s="158"/>
    </row>
    <row r="230" spans="1:31" ht="16.350000000000001" hidden="1" customHeight="1">
      <c r="A230" s="427" t="s">
        <v>403</v>
      </c>
      <c r="B230" s="430" t="s">
        <v>397</v>
      </c>
      <c r="C230" s="428" t="s">
        <v>24</v>
      </c>
      <c r="D230" s="149" t="s">
        <v>18</v>
      </c>
      <c r="E230" s="426" t="s">
        <v>274</v>
      </c>
      <c r="F230" s="426" t="s">
        <v>192</v>
      </c>
      <c r="G230" s="428" t="s">
        <v>54</v>
      </c>
      <c r="H230" s="438">
        <v>56000000</v>
      </c>
      <c r="I230" s="426" t="s">
        <v>350</v>
      </c>
      <c r="J230" s="426" t="s">
        <v>398</v>
      </c>
      <c r="K230" s="168" t="s">
        <v>239</v>
      </c>
      <c r="L230" s="150" t="s">
        <v>399</v>
      </c>
      <c r="M230" s="150" t="s">
        <v>53</v>
      </c>
      <c r="Z230" s="157"/>
      <c r="AA230" s="158"/>
      <c r="AB230" s="158"/>
      <c r="AC230" s="158"/>
      <c r="AD230" s="158"/>
      <c r="AE230" s="158"/>
    </row>
    <row r="231" spans="1:31" ht="16.350000000000001" hidden="1" customHeight="1">
      <c r="A231" s="427" t="s">
        <v>404</v>
      </c>
      <c r="B231" s="430" t="s">
        <v>397</v>
      </c>
      <c r="C231" s="428" t="s">
        <v>24</v>
      </c>
      <c r="D231" s="162" t="s">
        <v>3</v>
      </c>
      <c r="E231" s="426" t="s">
        <v>274</v>
      </c>
      <c r="F231" s="426" t="s">
        <v>192</v>
      </c>
      <c r="G231" s="428" t="s">
        <v>54</v>
      </c>
      <c r="H231" s="438">
        <v>26366667</v>
      </c>
      <c r="I231" s="426" t="s">
        <v>350</v>
      </c>
      <c r="J231" s="426" t="s">
        <v>405</v>
      </c>
      <c r="K231" s="168" t="s">
        <v>239</v>
      </c>
      <c r="L231" s="150" t="s">
        <v>399</v>
      </c>
      <c r="M231" s="150" t="s">
        <v>53</v>
      </c>
      <c r="Z231" s="157"/>
      <c r="AA231" s="158"/>
      <c r="AB231" s="158"/>
      <c r="AC231" s="158"/>
      <c r="AD231" s="158"/>
      <c r="AE231" s="158"/>
    </row>
    <row r="232" spans="1:31" ht="16.350000000000001" hidden="1" customHeight="1">
      <c r="A232" s="427" t="s">
        <v>406</v>
      </c>
      <c r="B232" s="430" t="s">
        <v>397</v>
      </c>
      <c r="C232" s="428" t="s">
        <v>24</v>
      </c>
      <c r="D232" s="149" t="s">
        <v>18</v>
      </c>
      <c r="E232" s="426" t="s">
        <v>274</v>
      </c>
      <c r="F232" s="426" t="s">
        <v>192</v>
      </c>
      <c r="G232" s="428" t="s">
        <v>54</v>
      </c>
      <c r="H232" s="438">
        <v>60266667</v>
      </c>
      <c r="I232" s="426" t="s">
        <v>350</v>
      </c>
      <c r="J232" s="426" t="s">
        <v>405</v>
      </c>
      <c r="K232" s="168" t="s">
        <v>239</v>
      </c>
      <c r="L232" s="150" t="s">
        <v>399</v>
      </c>
      <c r="M232" s="150" t="s">
        <v>53</v>
      </c>
      <c r="Z232" s="157"/>
      <c r="AA232" s="158"/>
      <c r="AB232" s="158"/>
      <c r="AC232" s="158"/>
      <c r="AD232" s="158"/>
      <c r="AE232" s="158"/>
    </row>
    <row r="233" spans="1:31" ht="16.350000000000001" hidden="1" customHeight="1">
      <c r="A233" s="427" t="s">
        <v>407</v>
      </c>
      <c r="B233" s="430" t="s">
        <v>397</v>
      </c>
      <c r="C233" s="428" t="s">
        <v>24</v>
      </c>
      <c r="D233" s="149" t="s">
        <v>18</v>
      </c>
      <c r="E233" s="426" t="s">
        <v>274</v>
      </c>
      <c r="F233" s="426" t="s">
        <v>192</v>
      </c>
      <c r="G233" s="428" t="s">
        <v>54</v>
      </c>
      <c r="H233" s="438">
        <v>40000000</v>
      </c>
      <c r="I233" s="426" t="s">
        <v>350</v>
      </c>
      <c r="J233" s="426" t="s">
        <v>398</v>
      </c>
      <c r="K233" s="168" t="s">
        <v>239</v>
      </c>
      <c r="L233" s="150" t="s">
        <v>399</v>
      </c>
      <c r="M233" s="150" t="s">
        <v>53</v>
      </c>
      <c r="Z233" s="157"/>
      <c r="AA233" s="158"/>
      <c r="AB233" s="158"/>
      <c r="AC233" s="158"/>
      <c r="AD233" s="158"/>
      <c r="AE233" s="158"/>
    </row>
    <row r="234" spans="1:31" ht="16.350000000000001" hidden="1" customHeight="1">
      <c r="A234" s="427" t="s">
        <v>408</v>
      </c>
      <c r="B234" s="430" t="s">
        <v>397</v>
      </c>
      <c r="C234" s="428" t="s">
        <v>24</v>
      </c>
      <c r="D234" s="149" t="s">
        <v>18</v>
      </c>
      <c r="E234" s="426" t="s">
        <v>274</v>
      </c>
      <c r="F234" s="426" t="s">
        <v>192</v>
      </c>
      <c r="G234" s="428" t="s">
        <v>54</v>
      </c>
      <c r="H234" s="438">
        <v>45200000</v>
      </c>
      <c r="I234" s="426" t="s">
        <v>350</v>
      </c>
      <c r="J234" s="426" t="s">
        <v>405</v>
      </c>
      <c r="K234" s="168" t="s">
        <v>239</v>
      </c>
      <c r="L234" s="150" t="s">
        <v>399</v>
      </c>
      <c r="M234" s="150" t="s">
        <v>53</v>
      </c>
      <c r="Z234" s="157"/>
      <c r="AA234" s="158"/>
      <c r="AB234" s="158"/>
      <c r="AC234" s="158"/>
      <c r="AD234" s="158"/>
      <c r="AE234" s="158"/>
    </row>
    <row r="235" spans="1:31" ht="16.350000000000001" hidden="1" customHeight="1">
      <c r="A235" s="427" t="s">
        <v>409</v>
      </c>
      <c r="B235" s="430" t="s">
        <v>397</v>
      </c>
      <c r="C235" s="428" t="s">
        <v>24</v>
      </c>
      <c r="D235" s="149" t="s">
        <v>18</v>
      </c>
      <c r="E235" s="426" t="s">
        <v>274</v>
      </c>
      <c r="F235" s="426" t="s">
        <v>192</v>
      </c>
      <c r="G235" s="428" t="s">
        <v>54</v>
      </c>
      <c r="H235" s="438">
        <v>37666667</v>
      </c>
      <c r="I235" s="426" t="s">
        <v>350</v>
      </c>
      <c r="J235" s="426" t="s">
        <v>405</v>
      </c>
      <c r="K235" s="168" t="s">
        <v>239</v>
      </c>
      <c r="L235" s="150" t="s">
        <v>399</v>
      </c>
      <c r="M235" s="150" t="s">
        <v>53</v>
      </c>
      <c r="Z235" s="157"/>
      <c r="AA235" s="158"/>
      <c r="AB235" s="158"/>
      <c r="AC235" s="158"/>
      <c r="AD235" s="158"/>
      <c r="AE235" s="158"/>
    </row>
    <row r="236" spans="1:31" ht="16.350000000000001" hidden="1" customHeight="1">
      <c r="A236" s="427" t="s">
        <v>410</v>
      </c>
      <c r="B236" s="430" t="s">
        <v>397</v>
      </c>
      <c r="C236" s="428" t="s">
        <v>24</v>
      </c>
      <c r="D236" s="149" t="s">
        <v>18</v>
      </c>
      <c r="E236" s="426" t="s">
        <v>274</v>
      </c>
      <c r="F236" s="426" t="s">
        <v>192</v>
      </c>
      <c r="G236" s="428" t="s">
        <v>54</v>
      </c>
      <c r="H236" s="438">
        <v>37666667</v>
      </c>
      <c r="I236" s="426" t="s">
        <v>350</v>
      </c>
      <c r="J236" s="426" t="s">
        <v>405</v>
      </c>
      <c r="K236" s="168" t="s">
        <v>239</v>
      </c>
      <c r="L236" s="150" t="s">
        <v>399</v>
      </c>
      <c r="M236" s="150" t="s">
        <v>53</v>
      </c>
      <c r="Z236" s="157"/>
      <c r="AA236" s="158"/>
      <c r="AB236" s="158"/>
      <c r="AC236" s="158"/>
      <c r="AD236" s="158"/>
      <c r="AE236" s="158"/>
    </row>
    <row r="237" spans="1:31" ht="16.350000000000001" hidden="1" customHeight="1">
      <c r="A237" s="427" t="s">
        <v>411</v>
      </c>
      <c r="B237" s="430" t="s">
        <v>397</v>
      </c>
      <c r="C237" s="428" t="s">
        <v>24</v>
      </c>
      <c r="D237" s="149" t="s">
        <v>18</v>
      </c>
      <c r="E237" s="426" t="s">
        <v>274</v>
      </c>
      <c r="F237" s="426" t="s">
        <v>192</v>
      </c>
      <c r="G237" s="428" t="s">
        <v>54</v>
      </c>
      <c r="H237" s="438">
        <v>37666667</v>
      </c>
      <c r="I237" s="426" t="s">
        <v>350</v>
      </c>
      <c r="J237" s="426" t="s">
        <v>405</v>
      </c>
      <c r="K237" s="168" t="s">
        <v>239</v>
      </c>
      <c r="L237" s="150" t="s">
        <v>399</v>
      </c>
      <c r="M237" s="150" t="s">
        <v>53</v>
      </c>
      <c r="Z237" s="157"/>
      <c r="AA237" s="158"/>
      <c r="AB237" s="158"/>
      <c r="AC237" s="158"/>
      <c r="AD237" s="158"/>
      <c r="AE237" s="158"/>
    </row>
    <row r="238" spans="1:31" ht="16.350000000000001" hidden="1" customHeight="1">
      <c r="A238" s="427" t="s">
        <v>412</v>
      </c>
      <c r="B238" s="148" t="s">
        <v>74</v>
      </c>
      <c r="C238" s="428" t="s">
        <v>24</v>
      </c>
      <c r="D238" s="162" t="s">
        <v>3</v>
      </c>
      <c r="E238" s="426" t="s">
        <v>274</v>
      </c>
      <c r="F238" s="426" t="s">
        <v>49</v>
      </c>
      <c r="G238" s="428" t="s">
        <v>54</v>
      </c>
      <c r="H238" s="438">
        <v>10000000</v>
      </c>
      <c r="I238" s="426" t="s">
        <v>413</v>
      </c>
      <c r="J238" s="426" t="s">
        <v>414</v>
      </c>
      <c r="K238" s="168" t="s">
        <v>239</v>
      </c>
      <c r="L238" s="150" t="s">
        <v>415</v>
      </c>
      <c r="M238" s="150" t="s">
        <v>53</v>
      </c>
      <c r="Z238" s="157"/>
      <c r="AA238" s="158"/>
      <c r="AB238" s="158"/>
      <c r="AC238" s="158"/>
      <c r="AD238" s="158"/>
      <c r="AE238" s="158"/>
    </row>
    <row r="239" spans="1:31" ht="16.350000000000001" hidden="1" customHeight="1">
      <c r="A239" s="427" t="s">
        <v>416</v>
      </c>
      <c r="B239" s="430" t="s">
        <v>129</v>
      </c>
      <c r="C239" s="428" t="s">
        <v>24</v>
      </c>
      <c r="D239" s="149" t="s">
        <v>18</v>
      </c>
      <c r="E239" s="426" t="s">
        <v>274</v>
      </c>
      <c r="F239" s="426" t="s">
        <v>49</v>
      </c>
      <c r="G239" s="428" t="s">
        <v>54</v>
      </c>
      <c r="H239" s="438">
        <v>15877333</v>
      </c>
      <c r="I239" s="426" t="s">
        <v>364</v>
      </c>
      <c r="J239" s="426" t="s">
        <v>351</v>
      </c>
      <c r="K239" s="168" t="s">
        <v>239</v>
      </c>
      <c r="L239" s="150" t="s">
        <v>216</v>
      </c>
      <c r="M239" s="150" t="s">
        <v>53</v>
      </c>
      <c r="Z239" s="157"/>
      <c r="AA239" s="158"/>
      <c r="AB239" s="158"/>
      <c r="AC239" s="158"/>
      <c r="AD239" s="158"/>
      <c r="AE239" s="158"/>
    </row>
    <row r="240" spans="1:31" ht="16.350000000000001" hidden="1" customHeight="1">
      <c r="A240" s="427" t="s">
        <v>417</v>
      </c>
      <c r="B240" s="430" t="s">
        <v>129</v>
      </c>
      <c r="C240" s="428" t="s">
        <v>24</v>
      </c>
      <c r="D240" s="149" t="s">
        <v>18</v>
      </c>
      <c r="E240" s="426" t="s">
        <v>274</v>
      </c>
      <c r="F240" s="426" t="s">
        <v>49</v>
      </c>
      <c r="G240" s="428" t="s">
        <v>54</v>
      </c>
      <c r="H240" s="438">
        <v>12349000</v>
      </c>
      <c r="I240" s="426" t="s">
        <v>364</v>
      </c>
      <c r="J240" s="426" t="s">
        <v>351</v>
      </c>
      <c r="K240" s="168" t="s">
        <v>239</v>
      </c>
      <c r="L240" s="150" t="s">
        <v>216</v>
      </c>
      <c r="M240" s="150" t="s">
        <v>53</v>
      </c>
      <c r="Z240" s="157"/>
      <c r="AA240" s="158"/>
      <c r="AB240" s="158"/>
      <c r="AC240" s="158"/>
      <c r="AD240" s="158"/>
      <c r="AE240" s="158"/>
    </row>
    <row r="241" spans="1:31" ht="16.350000000000001" hidden="1" customHeight="1">
      <c r="A241" s="427" t="s">
        <v>418</v>
      </c>
      <c r="B241" s="148" t="s">
        <v>74</v>
      </c>
      <c r="C241" s="428" t="s">
        <v>24</v>
      </c>
      <c r="D241" s="162" t="s">
        <v>3</v>
      </c>
      <c r="E241" s="426" t="s">
        <v>274</v>
      </c>
      <c r="F241" s="426" t="s">
        <v>49</v>
      </c>
      <c r="G241" s="428" t="s">
        <v>54</v>
      </c>
      <c r="H241" s="438">
        <v>17550000</v>
      </c>
      <c r="I241" s="426" t="s">
        <v>419</v>
      </c>
      <c r="J241" s="426" t="s">
        <v>420</v>
      </c>
      <c r="K241" s="168" t="s">
        <v>239</v>
      </c>
      <c r="L241" s="150" t="s">
        <v>362</v>
      </c>
      <c r="M241" s="150" t="s">
        <v>53</v>
      </c>
      <c r="Z241" s="157"/>
      <c r="AA241" s="158"/>
      <c r="AB241" s="158"/>
      <c r="AC241" s="158"/>
      <c r="AD241" s="158"/>
      <c r="AE241" s="158"/>
    </row>
    <row r="242" spans="1:31" ht="16.350000000000001" hidden="1" customHeight="1">
      <c r="A242" s="427" t="s">
        <v>421</v>
      </c>
      <c r="B242" s="430" t="s">
        <v>129</v>
      </c>
      <c r="C242" s="428" t="s">
        <v>24</v>
      </c>
      <c r="D242" s="428" t="s">
        <v>7</v>
      </c>
      <c r="E242" s="426" t="s">
        <v>274</v>
      </c>
      <c r="F242" s="426" t="s">
        <v>49</v>
      </c>
      <c r="G242" s="428" t="s">
        <v>50</v>
      </c>
      <c r="H242" s="438">
        <v>52131844</v>
      </c>
      <c r="I242" s="426" t="s">
        <v>422</v>
      </c>
      <c r="J242" s="426" t="s">
        <v>351</v>
      </c>
      <c r="K242" s="168" t="s">
        <v>239</v>
      </c>
      <c r="L242" s="150" t="s">
        <v>216</v>
      </c>
      <c r="M242" s="150" t="s">
        <v>53</v>
      </c>
      <c r="Z242" s="157"/>
      <c r="AA242" s="158"/>
      <c r="AB242" s="158"/>
      <c r="AC242" s="158"/>
      <c r="AD242" s="158"/>
      <c r="AE242" s="158"/>
    </row>
    <row r="243" spans="1:31" ht="16.350000000000001" hidden="1" customHeight="1">
      <c r="A243" s="427" t="s">
        <v>423</v>
      </c>
      <c r="B243" s="148" t="s">
        <v>74</v>
      </c>
      <c r="C243" s="428" t="s">
        <v>24</v>
      </c>
      <c r="D243" s="162" t="s">
        <v>3</v>
      </c>
      <c r="E243" s="426" t="s">
        <v>274</v>
      </c>
      <c r="F243" s="426" t="s">
        <v>49</v>
      </c>
      <c r="G243" s="428" t="s">
        <v>54</v>
      </c>
      <c r="H243" s="438">
        <v>16200000</v>
      </c>
      <c r="I243" s="426" t="s">
        <v>424</v>
      </c>
      <c r="J243" s="426" t="s">
        <v>198</v>
      </c>
      <c r="K243" s="168" t="s">
        <v>271</v>
      </c>
      <c r="L243" s="150" t="s">
        <v>425</v>
      </c>
      <c r="M243" s="150" t="s">
        <v>198</v>
      </c>
      <c r="Z243" s="157"/>
      <c r="AA243" s="158"/>
      <c r="AB243" s="158"/>
      <c r="AC243" s="158"/>
      <c r="AD243" s="158"/>
      <c r="AE243" s="158"/>
    </row>
    <row r="244" spans="1:31" ht="16.350000000000001" hidden="1" customHeight="1">
      <c r="A244" s="427" t="s">
        <v>426</v>
      </c>
      <c r="B244" s="430" t="s">
        <v>427</v>
      </c>
      <c r="C244" s="428" t="s">
        <v>24</v>
      </c>
      <c r="D244" s="428" t="s">
        <v>13</v>
      </c>
      <c r="E244" s="426" t="s">
        <v>274</v>
      </c>
      <c r="F244" s="426" t="s">
        <v>49</v>
      </c>
      <c r="G244" s="428" t="s">
        <v>50</v>
      </c>
      <c r="H244" s="438">
        <v>199500000</v>
      </c>
      <c r="I244" s="426" t="s">
        <v>428</v>
      </c>
      <c r="J244" s="426" t="s">
        <v>429</v>
      </c>
      <c r="K244" s="168" t="s">
        <v>239</v>
      </c>
      <c r="L244" s="150" t="s">
        <v>430</v>
      </c>
      <c r="M244" s="150" t="s">
        <v>53</v>
      </c>
      <c r="Z244" s="157"/>
      <c r="AA244" s="158"/>
      <c r="AB244" s="158"/>
      <c r="AC244" s="158"/>
      <c r="AD244" s="158"/>
      <c r="AE244" s="158"/>
    </row>
    <row r="245" spans="1:31" ht="16.350000000000001" hidden="1" customHeight="1">
      <c r="A245" s="427" t="s">
        <v>431</v>
      </c>
      <c r="B245" s="430" t="s">
        <v>86</v>
      </c>
      <c r="C245" s="428" t="s">
        <v>24</v>
      </c>
      <c r="D245" s="428" t="s">
        <v>11</v>
      </c>
      <c r="E245" s="426" t="s">
        <v>274</v>
      </c>
      <c r="F245" s="426" t="s">
        <v>49</v>
      </c>
      <c r="G245" s="428" t="s">
        <v>50</v>
      </c>
      <c r="H245" s="438">
        <v>659832854</v>
      </c>
      <c r="I245" s="426" t="s">
        <v>429</v>
      </c>
      <c r="J245" s="426" t="s">
        <v>432</v>
      </c>
      <c r="K245" s="168" t="s">
        <v>239</v>
      </c>
      <c r="L245" s="150" t="s">
        <v>433</v>
      </c>
      <c r="M245" s="150" t="s">
        <v>53</v>
      </c>
      <c r="Z245" s="157"/>
      <c r="AA245" s="158"/>
      <c r="AB245" s="158"/>
      <c r="AC245" s="158"/>
      <c r="AD245" s="158"/>
      <c r="AE245" s="158"/>
    </row>
    <row r="246" spans="1:31" ht="16.350000000000001" hidden="1" customHeight="1">
      <c r="A246" s="427" t="s">
        <v>434</v>
      </c>
      <c r="B246" s="430" t="s">
        <v>57</v>
      </c>
      <c r="C246" s="428" t="s">
        <v>24</v>
      </c>
      <c r="D246" s="149" t="s">
        <v>18</v>
      </c>
      <c r="E246" s="426" t="s">
        <v>274</v>
      </c>
      <c r="F246" s="426" t="s">
        <v>49</v>
      </c>
      <c r="G246" s="428" t="s">
        <v>50</v>
      </c>
      <c r="H246" s="438">
        <v>37385040</v>
      </c>
      <c r="I246" s="426" t="s">
        <v>419</v>
      </c>
      <c r="J246" s="426" t="s">
        <v>355</v>
      </c>
      <c r="K246" s="168" t="s">
        <v>239</v>
      </c>
      <c r="L246" s="150" t="s">
        <v>346</v>
      </c>
      <c r="M246" s="150" t="s">
        <v>53</v>
      </c>
      <c r="Z246" s="157"/>
      <c r="AA246" s="158"/>
      <c r="AB246" s="158"/>
      <c r="AC246" s="158"/>
      <c r="AD246" s="158"/>
      <c r="AE246" s="158"/>
    </row>
    <row r="247" spans="1:31" ht="16.350000000000001" customHeight="1">
      <c r="A247" s="427" t="s">
        <v>435</v>
      </c>
      <c r="B247" s="430" t="s">
        <v>436</v>
      </c>
      <c r="C247" s="428" t="s">
        <v>24</v>
      </c>
      <c r="D247" s="428" t="s">
        <v>10</v>
      </c>
      <c r="E247" s="426" t="s">
        <v>274</v>
      </c>
      <c r="F247" s="426" t="s">
        <v>192</v>
      </c>
      <c r="G247" s="428" t="s">
        <v>50</v>
      </c>
      <c r="H247" s="438">
        <v>1302000000</v>
      </c>
      <c r="I247" s="426" t="s">
        <v>419</v>
      </c>
      <c r="J247" s="426" t="s">
        <v>437</v>
      </c>
      <c r="K247" s="168" t="s">
        <v>239</v>
      </c>
      <c r="L247" s="150" t="s">
        <v>438</v>
      </c>
      <c r="M247" s="150" t="s">
        <v>53</v>
      </c>
      <c r="Z247" s="157"/>
      <c r="AA247" s="158"/>
      <c r="AB247" s="158"/>
      <c r="AC247" s="158"/>
      <c r="AD247" s="158"/>
      <c r="AE247" s="158"/>
    </row>
    <row r="248" spans="1:31" ht="16.350000000000001" hidden="1" customHeight="1">
      <c r="A248" s="427" t="s">
        <v>439</v>
      </c>
      <c r="B248" s="430" t="s">
        <v>57</v>
      </c>
      <c r="C248" s="428" t="s">
        <v>24</v>
      </c>
      <c r="D248" s="149" t="s">
        <v>18</v>
      </c>
      <c r="E248" s="426" t="s">
        <v>274</v>
      </c>
      <c r="F248" s="426" t="s">
        <v>49</v>
      </c>
      <c r="G248" s="428" t="s">
        <v>54</v>
      </c>
      <c r="H248" s="438">
        <v>24684000</v>
      </c>
      <c r="I248" s="426" t="s">
        <v>419</v>
      </c>
      <c r="J248" s="426" t="s">
        <v>355</v>
      </c>
      <c r="K248" s="168" t="s">
        <v>239</v>
      </c>
      <c r="L248" s="150" t="s">
        <v>346</v>
      </c>
      <c r="M248" s="150" t="s">
        <v>53</v>
      </c>
      <c r="Z248" s="157"/>
      <c r="AA248" s="158"/>
      <c r="AB248" s="158"/>
      <c r="AC248" s="158"/>
      <c r="AD248" s="158"/>
      <c r="AE248" s="158"/>
    </row>
    <row r="249" spans="1:31" ht="16.350000000000001" hidden="1" customHeight="1">
      <c r="A249" s="427" t="s">
        <v>440</v>
      </c>
      <c r="B249" s="430" t="s">
        <v>86</v>
      </c>
      <c r="C249" s="428" t="s">
        <v>24</v>
      </c>
      <c r="D249" s="428" t="s">
        <v>19</v>
      </c>
      <c r="E249" s="426" t="s">
        <v>274</v>
      </c>
      <c r="F249" s="426" t="s">
        <v>49</v>
      </c>
      <c r="G249" s="428" t="s">
        <v>50</v>
      </c>
      <c r="H249" s="438">
        <v>682549465</v>
      </c>
      <c r="I249" s="426" t="s">
        <v>441</v>
      </c>
      <c r="J249" s="426" t="s">
        <v>432</v>
      </c>
      <c r="K249" s="168" t="s">
        <v>239</v>
      </c>
      <c r="L249" s="150" t="s">
        <v>433</v>
      </c>
      <c r="M249" s="150" t="s">
        <v>53</v>
      </c>
      <c r="Z249" s="157"/>
      <c r="AA249" s="158"/>
      <c r="AB249" s="158"/>
      <c r="AC249" s="158"/>
      <c r="AD249" s="158"/>
      <c r="AE249" s="158"/>
    </row>
    <row r="250" spans="1:31" ht="16.350000000000001" hidden="1" customHeight="1">
      <c r="A250" s="427" t="s">
        <v>442</v>
      </c>
      <c r="B250" s="430" t="s">
        <v>57</v>
      </c>
      <c r="C250" s="428" t="s">
        <v>24</v>
      </c>
      <c r="D250" s="149" t="s">
        <v>18</v>
      </c>
      <c r="E250" s="426" t="s">
        <v>274</v>
      </c>
      <c r="F250" s="426" t="s">
        <v>49</v>
      </c>
      <c r="G250" s="428" t="s">
        <v>54</v>
      </c>
      <c r="H250" s="438">
        <v>17952000</v>
      </c>
      <c r="I250" s="426" t="s">
        <v>413</v>
      </c>
      <c r="J250" s="426" t="s">
        <v>355</v>
      </c>
      <c r="K250" s="168" t="s">
        <v>239</v>
      </c>
      <c r="L250" s="150" t="s">
        <v>346</v>
      </c>
      <c r="M250" s="150" t="s">
        <v>53</v>
      </c>
      <c r="Z250" s="157"/>
      <c r="AA250" s="158"/>
      <c r="AB250" s="158"/>
      <c r="AC250" s="158"/>
      <c r="AD250" s="158"/>
      <c r="AE250" s="158"/>
    </row>
    <row r="251" spans="1:31" ht="16.350000000000001" hidden="1" customHeight="1">
      <c r="A251" s="427" t="s">
        <v>443</v>
      </c>
      <c r="B251" s="430" t="s">
        <v>57</v>
      </c>
      <c r="C251" s="428" t="s">
        <v>24</v>
      </c>
      <c r="D251" s="149" t="s">
        <v>18</v>
      </c>
      <c r="E251" s="426" t="s">
        <v>274</v>
      </c>
      <c r="F251" s="426" t="s">
        <v>49</v>
      </c>
      <c r="G251" s="428" t="s">
        <v>54</v>
      </c>
      <c r="H251" s="438">
        <v>24684000</v>
      </c>
      <c r="I251" s="426" t="s">
        <v>413</v>
      </c>
      <c r="J251" s="426" t="s">
        <v>355</v>
      </c>
      <c r="K251" s="168" t="s">
        <v>239</v>
      </c>
      <c r="L251" s="150" t="s">
        <v>346</v>
      </c>
      <c r="M251" s="150" t="s">
        <v>53</v>
      </c>
      <c r="Z251" s="157"/>
      <c r="AA251" s="158"/>
      <c r="AB251" s="158"/>
      <c r="AC251" s="158"/>
      <c r="AD251" s="158"/>
      <c r="AE251" s="158"/>
    </row>
    <row r="252" spans="1:31" ht="16.350000000000001" hidden="1" customHeight="1">
      <c r="A252" s="427" t="s">
        <v>444</v>
      </c>
      <c r="B252" s="430" t="s">
        <v>57</v>
      </c>
      <c r="C252" s="428" t="s">
        <v>24</v>
      </c>
      <c r="D252" s="149" t="s">
        <v>18</v>
      </c>
      <c r="E252" s="426" t="s">
        <v>274</v>
      </c>
      <c r="F252" s="426" t="s">
        <v>49</v>
      </c>
      <c r="G252" s="428" t="s">
        <v>54</v>
      </c>
      <c r="H252" s="438">
        <v>24684000</v>
      </c>
      <c r="I252" s="426" t="s">
        <v>413</v>
      </c>
      <c r="J252" s="426" t="s">
        <v>355</v>
      </c>
      <c r="K252" s="168" t="s">
        <v>239</v>
      </c>
      <c r="L252" s="150" t="s">
        <v>346</v>
      </c>
      <c r="M252" s="150" t="s">
        <v>53</v>
      </c>
      <c r="Z252" s="157"/>
      <c r="AA252" s="158"/>
      <c r="AB252" s="158"/>
      <c r="AC252" s="158"/>
      <c r="AD252" s="158"/>
      <c r="AE252" s="158"/>
    </row>
    <row r="253" spans="1:31" ht="16.350000000000001" hidden="1" customHeight="1">
      <c r="A253" s="427" t="s">
        <v>445</v>
      </c>
      <c r="B253" s="148" t="s">
        <v>74</v>
      </c>
      <c r="C253" s="428" t="s">
        <v>24</v>
      </c>
      <c r="D253" s="162" t="s">
        <v>3</v>
      </c>
      <c r="E253" s="426" t="s">
        <v>274</v>
      </c>
      <c r="F253" s="426" t="s">
        <v>49</v>
      </c>
      <c r="G253" s="428" t="s">
        <v>54</v>
      </c>
      <c r="H253" s="438">
        <v>14400000</v>
      </c>
      <c r="I253" s="426" t="s">
        <v>428</v>
      </c>
      <c r="J253" s="426" t="s">
        <v>446</v>
      </c>
      <c r="K253" s="168" t="s">
        <v>239</v>
      </c>
      <c r="L253" s="150" t="s">
        <v>346</v>
      </c>
      <c r="M253" s="150" t="s">
        <v>53</v>
      </c>
      <c r="Z253" s="157"/>
      <c r="AA253" s="158"/>
      <c r="AB253" s="158"/>
      <c r="AC253" s="158"/>
      <c r="AD253" s="158"/>
      <c r="AE253" s="158"/>
    </row>
    <row r="254" spans="1:31" ht="16.350000000000001" hidden="1" customHeight="1">
      <c r="A254" s="427" t="s">
        <v>447</v>
      </c>
      <c r="B254" s="148" t="s">
        <v>74</v>
      </c>
      <c r="C254" s="428" t="s">
        <v>24</v>
      </c>
      <c r="D254" s="149" t="s">
        <v>18</v>
      </c>
      <c r="E254" s="426" t="s">
        <v>274</v>
      </c>
      <c r="F254" s="426" t="s">
        <v>49</v>
      </c>
      <c r="G254" s="428" t="s">
        <v>54</v>
      </c>
      <c r="H254" s="438">
        <v>70000000</v>
      </c>
      <c r="I254" s="426" t="s">
        <v>428</v>
      </c>
      <c r="J254" s="426" t="s">
        <v>432</v>
      </c>
      <c r="K254" s="168" t="s">
        <v>239</v>
      </c>
      <c r="L254" s="150" t="s">
        <v>362</v>
      </c>
      <c r="M254" s="150" t="s">
        <v>53</v>
      </c>
      <c r="Z254" s="157"/>
      <c r="AA254" s="158"/>
      <c r="AB254" s="158"/>
      <c r="AC254" s="158"/>
      <c r="AD254" s="158"/>
      <c r="AE254" s="158"/>
    </row>
    <row r="255" spans="1:31" ht="16.350000000000001" hidden="1" customHeight="1">
      <c r="A255" s="427" t="s">
        <v>448</v>
      </c>
      <c r="B255" s="148" t="s">
        <v>74</v>
      </c>
      <c r="C255" s="428" t="s">
        <v>24</v>
      </c>
      <c r="D255" s="149" t="s">
        <v>18</v>
      </c>
      <c r="E255" s="426" t="s">
        <v>274</v>
      </c>
      <c r="F255" s="426" t="s">
        <v>49</v>
      </c>
      <c r="G255" s="428" t="s">
        <v>54</v>
      </c>
      <c r="H255" s="438">
        <v>32784000</v>
      </c>
      <c r="I255" s="426" t="s">
        <v>428</v>
      </c>
      <c r="J255" s="426">
        <v>45656</v>
      </c>
      <c r="K255" s="168" t="s">
        <v>271</v>
      </c>
      <c r="L255" s="150" t="s">
        <v>449</v>
      </c>
      <c r="M255" s="150" t="s">
        <v>53</v>
      </c>
      <c r="Z255" s="157"/>
      <c r="AA255" s="158"/>
      <c r="AB255" s="158"/>
      <c r="AC255" s="158"/>
      <c r="AD255" s="158"/>
      <c r="AE255" s="158"/>
    </row>
    <row r="256" spans="1:31" ht="16.350000000000001" hidden="1" customHeight="1">
      <c r="A256" s="427" t="s">
        <v>450</v>
      </c>
      <c r="B256" s="430" t="s">
        <v>397</v>
      </c>
      <c r="C256" s="428" t="s">
        <v>24</v>
      </c>
      <c r="D256" s="149" t="s">
        <v>18</v>
      </c>
      <c r="E256" s="426" t="s">
        <v>274</v>
      </c>
      <c r="F256" s="426" t="s">
        <v>192</v>
      </c>
      <c r="G256" s="428" t="s">
        <v>54</v>
      </c>
      <c r="H256" s="438">
        <v>36500000</v>
      </c>
      <c r="I256" s="426" t="s">
        <v>428</v>
      </c>
      <c r="J256" s="426" t="s">
        <v>405</v>
      </c>
      <c r="K256" s="168" t="s">
        <v>239</v>
      </c>
      <c r="L256" s="150" t="s">
        <v>399</v>
      </c>
      <c r="M256" s="150" t="s">
        <v>53</v>
      </c>
      <c r="Z256" s="157"/>
      <c r="AA256" s="158"/>
      <c r="AB256" s="158"/>
      <c r="AC256" s="158"/>
      <c r="AD256" s="158"/>
      <c r="AE256" s="158"/>
    </row>
    <row r="257" spans="1:31" ht="16.350000000000001" hidden="1" customHeight="1">
      <c r="A257" s="427" t="s">
        <v>451</v>
      </c>
      <c r="B257" s="430" t="s">
        <v>397</v>
      </c>
      <c r="C257" s="428" t="s">
        <v>24</v>
      </c>
      <c r="D257" s="149" t="s">
        <v>18</v>
      </c>
      <c r="E257" s="426" t="s">
        <v>274</v>
      </c>
      <c r="F257" s="426" t="s">
        <v>49</v>
      </c>
      <c r="G257" s="428" t="s">
        <v>54</v>
      </c>
      <c r="H257" s="438">
        <v>36000000</v>
      </c>
      <c r="I257" s="426" t="s">
        <v>428</v>
      </c>
      <c r="J257" s="426" t="s">
        <v>452</v>
      </c>
      <c r="K257" s="168" t="s">
        <v>239</v>
      </c>
      <c r="L257" s="150" t="s">
        <v>399</v>
      </c>
      <c r="M257" s="150" t="s">
        <v>53</v>
      </c>
      <c r="Z257" s="157"/>
      <c r="AA257" s="158"/>
      <c r="AB257" s="158"/>
      <c r="AC257" s="158"/>
      <c r="AD257" s="158"/>
      <c r="AE257" s="158"/>
    </row>
    <row r="258" spans="1:31" ht="16.350000000000001" hidden="1" customHeight="1">
      <c r="A258" s="427" t="s">
        <v>453</v>
      </c>
      <c r="B258" s="148" t="s">
        <v>74</v>
      </c>
      <c r="C258" s="428" t="s">
        <v>24</v>
      </c>
      <c r="D258" s="149" t="s">
        <v>18</v>
      </c>
      <c r="E258" s="426" t="s">
        <v>274</v>
      </c>
      <c r="F258" s="426" t="s">
        <v>49</v>
      </c>
      <c r="G258" s="428" t="s">
        <v>54</v>
      </c>
      <c r="H258" s="438">
        <v>21000000</v>
      </c>
      <c r="I258" s="426" t="s">
        <v>367</v>
      </c>
      <c r="J258" s="426" t="s">
        <v>351</v>
      </c>
      <c r="K258" s="168" t="s">
        <v>239</v>
      </c>
      <c r="L258" s="150" t="s">
        <v>362</v>
      </c>
      <c r="M258" s="150" t="s">
        <v>53</v>
      </c>
      <c r="Z258" s="157"/>
      <c r="AA258" s="158"/>
      <c r="AB258" s="158"/>
      <c r="AC258" s="158"/>
      <c r="AD258" s="158"/>
      <c r="AE258" s="158"/>
    </row>
    <row r="259" spans="1:31" ht="12.9" hidden="1" customHeight="1">
      <c r="A259" s="427" t="s">
        <v>454</v>
      </c>
      <c r="B259" s="148" t="s">
        <v>74</v>
      </c>
      <c r="C259" s="428" t="s">
        <v>24</v>
      </c>
      <c r="D259" s="149" t="s">
        <v>18</v>
      </c>
      <c r="E259" s="426" t="s">
        <v>274</v>
      </c>
      <c r="F259" s="426" t="s">
        <v>49</v>
      </c>
      <c r="G259" s="428" t="s">
        <v>54</v>
      </c>
      <c r="H259" s="438">
        <v>18000000</v>
      </c>
      <c r="I259" s="426" t="s">
        <v>428</v>
      </c>
      <c r="J259" s="426" t="s">
        <v>455</v>
      </c>
      <c r="K259" s="168" t="s">
        <v>393</v>
      </c>
      <c r="L259" s="150" t="s">
        <v>184</v>
      </c>
      <c r="M259" s="150" t="s">
        <v>53</v>
      </c>
      <c r="Z259" s="157"/>
      <c r="AA259" s="158"/>
      <c r="AB259" s="158"/>
      <c r="AC259" s="158"/>
      <c r="AD259" s="158"/>
      <c r="AE259" s="158"/>
    </row>
    <row r="260" spans="1:31" ht="16.350000000000001" hidden="1" customHeight="1">
      <c r="A260" s="427" t="s">
        <v>456</v>
      </c>
      <c r="B260" s="430" t="s">
        <v>129</v>
      </c>
      <c r="C260" s="428" t="s">
        <v>24</v>
      </c>
      <c r="D260" s="428" t="s">
        <v>7</v>
      </c>
      <c r="E260" s="426" t="s">
        <v>274</v>
      </c>
      <c r="F260" s="426" t="s">
        <v>49</v>
      </c>
      <c r="G260" s="428" t="s">
        <v>50</v>
      </c>
      <c r="H260" s="438">
        <v>92149816</v>
      </c>
      <c r="I260" s="426" t="s">
        <v>367</v>
      </c>
      <c r="J260" s="426" t="s">
        <v>351</v>
      </c>
      <c r="K260" s="168" t="s">
        <v>239</v>
      </c>
      <c r="L260" s="150" t="s">
        <v>216</v>
      </c>
      <c r="M260" s="150" t="s">
        <v>53</v>
      </c>
      <c r="Z260" s="157"/>
      <c r="AA260" s="158"/>
      <c r="AB260" s="158"/>
      <c r="AC260" s="158"/>
      <c r="AD260" s="158"/>
      <c r="AE260" s="158"/>
    </row>
    <row r="261" spans="1:31" ht="16.350000000000001" hidden="1" customHeight="1">
      <c r="A261" s="427" t="s">
        <v>457</v>
      </c>
      <c r="B261" s="148" t="s">
        <v>74</v>
      </c>
      <c r="C261" s="428" t="s">
        <v>24</v>
      </c>
      <c r="D261" s="149" t="s">
        <v>18</v>
      </c>
      <c r="E261" s="426" t="s">
        <v>274</v>
      </c>
      <c r="F261" s="426" t="s">
        <v>49</v>
      </c>
      <c r="G261" s="428" t="s">
        <v>54</v>
      </c>
      <c r="H261" s="438">
        <v>12000000</v>
      </c>
      <c r="I261" s="426" t="s">
        <v>367</v>
      </c>
      <c r="J261" s="426" t="s">
        <v>458</v>
      </c>
      <c r="K261" s="168" t="s">
        <v>271</v>
      </c>
      <c r="L261" s="150" t="s">
        <v>358</v>
      </c>
      <c r="M261" s="150" t="s">
        <v>53</v>
      </c>
      <c r="Z261" s="157"/>
      <c r="AA261" s="158"/>
      <c r="AB261" s="158"/>
      <c r="AC261" s="158"/>
      <c r="AD261" s="158"/>
      <c r="AE261" s="158"/>
    </row>
    <row r="262" spans="1:31" ht="16.350000000000001" hidden="1" customHeight="1">
      <c r="A262" s="427" t="s">
        <v>459</v>
      </c>
      <c r="B262" s="148" t="s">
        <v>74</v>
      </c>
      <c r="C262" s="428" t="s">
        <v>24</v>
      </c>
      <c r="D262" s="149" t="s">
        <v>18</v>
      </c>
      <c r="E262" s="426" t="s">
        <v>274</v>
      </c>
      <c r="F262" s="426" t="s">
        <v>49</v>
      </c>
      <c r="G262" s="428" t="s">
        <v>54</v>
      </c>
      <c r="H262" s="438">
        <v>6500000</v>
      </c>
      <c r="I262" s="426" t="s">
        <v>460</v>
      </c>
      <c r="J262" s="426" t="s">
        <v>461</v>
      </c>
      <c r="K262" s="168" t="s">
        <v>239</v>
      </c>
      <c r="L262" s="150" t="s">
        <v>362</v>
      </c>
      <c r="M262" s="150" t="s">
        <v>53</v>
      </c>
      <c r="Z262" s="157"/>
      <c r="AA262" s="158"/>
      <c r="AB262" s="158"/>
      <c r="AC262" s="158"/>
      <c r="AD262" s="158"/>
      <c r="AE262" s="158"/>
    </row>
    <row r="263" spans="1:31" ht="16.350000000000001" hidden="1" customHeight="1">
      <c r="A263" s="427" t="s">
        <v>462</v>
      </c>
      <c r="B263" s="148" t="s">
        <v>74</v>
      </c>
      <c r="C263" s="428" t="s">
        <v>24</v>
      </c>
      <c r="D263" s="149" t="s">
        <v>18</v>
      </c>
      <c r="E263" s="426" t="s">
        <v>274</v>
      </c>
      <c r="F263" s="426" t="s">
        <v>49</v>
      </c>
      <c r="G263" s="428" t="s">
        <v>54</v>
      </c>
      <c r="H263" s="438">
        <v>7700000</v>
      </c>
      <c r="I263" s="426" t="s">
        <v>460</v>
      </c>
      <c r="J263" s="426" t="s">
        <v>463</v>
      </c>
      <c r="K263" s="168" t="s">
        <v>393</v>
      </c>
      <c r="L263" s="150" t="s">
        <v>184</v>
      </c>
      <c r="M263" s="150" t="s">
        <v>53</v>
      </c>
      <c r="Z263" s="157"/>
      <c r="AA263" s="158"/>
      <c r="AB263" s="158"/>
      <c r="AC263" s="158"/>
      <c r="AD263" s="158"/>
      <c r="AE263" s="158"/>
    </row>
    <row r="264" spans="1:31" ht="16.350000000000001" hidden="1" customHeight="1">
      <c r="A264" s="427" t="s">
        <v>464</v>
      </c>
      <c r="B264" s="148" t="s">
        <v>74</v>
      </c>
      <c r="C264" s="428" t="s">
        <v>24</v>
      </c>
      <c r="D264" s="149" t="s">
        <v>18</v>
      </c>
      <c r="E264" s="426" t="s">
        <v>274</v>
      </c>
      <c r="F264" s="426" t="s">
        <v>49</v>
      </c>
      <c r="G264" s="428" t="s">
        <v>54</v>
      </c>
      <c r="H264" s="438">
        <v>16500000</v>
      </c>
      <c r="I264" s="426" t="s">
        <v>367</v>
      </c>
      <c r="J264" s="426" t="s">
        <v>429</v>
      </c>
      <c r="K264" s="168" t="s">
        <v>393</v>
      </c>
      <c r="L264" s="150" t="s">
        <v>184</v>
      </c>
      <c r="M264" s="150" t="s">
        <v>53</v>
      </c>
      <c r="Z264" s="157"/>
      <c r="AA264" s="158"/>
      <c r="AB264" s="158"/>
      <c r="AC264" s="158"/>
      <c r="AD264" s="158"/>
      <c r="AE264" s="158"/>
    </row>
    <row r="265" spans="1:31" ht="16.350000000000001" hidden="1" customHeight="1">
      <c r="A265" s="427" t="s">
        <v>465</v>
      </c>
      <c r="B265" s="430" t="s">
        <v>397</v>
      </c>
      <c r="C265" s="428" t="s">
        <v>24</v>
      </c>
      <c r="D265" s="149" t="s">
        <v>18</v>
      </c>
      <c r="E265" s="426" t="s">
        <v>274</v>
      </c>
      <c r="F265" s="426" t="s">
        <v>49</v>
      </c>
      <c r="G265" s="428" t="s">
        <v>54</v>
      </c>
      <c r="H265" s="438">
        <v>30000000</v>
      </c>
      <c r="I265" s="426" t="s">
        <v>367</v>
      </c>
      <c r="J265" s="426" t="s">
        <v>466</v>
      </c>
      <c r="K265" s="168" t="s">
        <v>239</v>
      </c>
      <c r="L265" s="150" t="s">
        <v>399</v>
      </c>
      <c r="M265" s="150" t="s">
        <v>53</v>
      </c>
      <c r="Z265" s="157"/>
      <c r="AA265" s="158"/>
      <c r="AB265" s="158"/>
      <c r="AC265" s="158"/>
      <c r="AD265" s="158"/>
      <c r="AE265" s="158"/>
    </row>
    <row r="266" spans="1:31" ht="16.350000000000001" hidden="1" customHeight="1">
      <c r="A266" s="427" t="s">
        <v>467</v>
      </c>
      <c r="B266" s="148" t="s">
        <v>74</v>
      </c>
      <c r="C266" s="428" t="s">
        <v>24</v>
      </c>
      <c r="D266" s="149" t="s">
        <v>18</v>
      </c>
      <c r="E266" s="426" t="s">
        <v>274</v>
      </c>
      <c r="F266" s="426" t="s">
        <v>49</v>
      </c>
      <c r="G266" s="428" t="s">
        <v>54</v>
      </c>
      <c r="H266" s="438">
        <v>45000000</v>
      </c>
      <c r="I266" s="426" t="s">
        <v>374</v>
      </c>
      <c r="J266" s="426" t="s">
        <v>468</v>
      </c>
      <c r="K266" s="168" t="s">
        <v>239</v>
      </c>
      <c r="L266" s="150" t="s">
        <v>362</v>
      </c>
      <c r="M266" s="150" t="s">
        <v>53</v>
      </c>
      <c r="Z266" s="157"/>
      <c r="AA266" s="158"/>
      <c r="AB266" s="158"/>
      <c r="AC266" s="158"/>
      <c r="AD266" s="158"/>
      <c r="AE266" s="158"/>
    </row>
    <row r="267" spans="1:31" ht="16.350000000000001" hidden="1" customHeight="1">
      <c r="A267" s="427" t="s">
        <v>469</v>
      </c>
      <c r="B267" s="430" t="s">
        <v>129</v>
      </c>
      <c r="C267" s="428" t="s">
        <v>24</v>
      </c>
      <c r="D267" s="428" t="s">
        <v>7</v>
      </c>
      <c r="E267" s="426" t="s">
        <v>274</v>
      </c>
      <c r="F267" s="426" t="s">
        <v>192</v>
      </c>
      <c r="G267" s="428" t="s">
        <v>50</v>
      </c>
      <c r="H267" s="438">
        <v>39223822.049999997</v>
      </c>
      <c r="I267" s="426">
        <v>45464</v>
      </c>
      <c r="J267" s="426">
        <v>45539</v>
      </c>
      <c r="K267" s="168" t="s">
        <v>239</v>
      </c>
      <c r="L267" s="150" t="s">
        <v>216</v>
      </c>
      <c r="M267" s="150" t="s">
        <v>53</v>
      </c>
      <c r="Z267" s="157"/>
      <c r="AA267" s="158"/>
      <c r="AB267" s="158"/>
      <c r="AC267" s="158"/>
      <c r="AD267" s="158"/>
      <c r="AE267" s="158"/>
    </row>
    <row r="268" spans="1:31" ht="16.350000000000001" hidden="1" customHeight="1">
      <c r="A268" s="427" t="s">
        <v>470</v>
      </c>
      <c r="B268" s="430" t="s">
        <v>129</v>
      </c>
      <c r="C268" s="428" t="s">
        <v>24</v>
      </c>
      <c r="D268" s="428" t="s">
        <v>7</v>
      </c>
      <c r="E268" s="426" t="s">
        <v>274</v>
      </c>
      <c r="F268" s="426" t="s">
        <v>49</v>
      </c>
      <c r="G268" s="428" t="s">
        <v>50</v>
      </c>
      <c r="H268" s="438">
        <v>57911259</v>
      </c>
      <c r="I268" s="426" t="s">
        <v>374</v>
      </c>
      <c r="J268" s="426" t="s">
        <v>351</v>
      </c>
      <c r="K268" s="168" t="s">
        <v>239</v>
      </c>
      <c r="L268" s="150" t="s">
        <v>216</v>
      </c>
      <c r="M268" s="150" t="s">
        <v>53</v>
      </c>
      <c r="Z268" s="157"/>
      <c r="AA268" s="158"/>
      <c r="AB268" s="158"/>
      <c r="AC268" s="158"/>
      <c r="AD268" s="158"/>
      <c r="AE268" s="158"/>
    </row>
    <row r="269" spans="1:31" ht="16.350000000000001" hidden="1" customHeight="1">
      <c r="A269" s="427" t="s">
        <v>471</v>
      </c>
      <c r="B269" s="148" t="s">
        <v>74</v>
      </c>
      <c r="C269" s="428" t="s">
        <v>24</v>
      </c>
      <c r="D269" s="149" t="s">
        <v>18</v>
      </c>
      <c r="E269" s="426" t="s">
        <v>274</v>
      </c>
      <c r="F269" s="426" t="s">
        <v>49</v>
      </c>
      <c r="G269" s="428" t="s">
        <v>54</v>
      </c>
      <c r="H269" s="438">
        <v>16000000</v>
      </c>
      <c r="I269" s="426" t="s">
        <v>460</v>
      </c>
      <c r="J269" s="426" t="s">
        <v>463</v>
      </c>
      <c r="K269" s="168" t="s">
        <v>239</v>
      </c>
      <c r="L269" s="150" t="s">
        <v>362</v>
      </c>
      <c r="M269" s="150" t="s">
        <v>53</v>
      </c>
      <c r="Z269" s="157"/>
      <c r="AA269" s="158"/>
      <c r="AB269" s="158"/>
      <c r="AC269" s="158"/>
      <c r="AD269" s="158"/>
      <c r="AE269" s="158"/>
    </row>
    <row r="270" spans="1:31" ht="16.350000000000001" hidden="1" customHeight="1">
      <c r="A270" s="427" t="s">
        <v>472</v>
      </c>
      <c r="B270" s="148" t="s">
        <v>74</v>
      </c>
      <c r="C270" s="428" t="s">
        <v>24</v>
      </c>
      <c r="D270" s="149" t="s">
        <v>18</v>
      </c>
      <c r="E270" s="426" t="s">
        <v>473</v>
      </c>
      <c r="F270" s="426" t="s">
        <v>49</v>
      </c>
      <c r="G270" s="428" t="s">
        <v>54</v>
      </c>
      <c r="H270" s="438">
        <v>26200000</v>
      </c>
      <c r="I270" s="426" t="s">
        <v>474</v>
      </c>
      <c r="J270" s="426" t="s">
        <v>475</v>
      </c>
      <c r="K270" s="168" t="s">
        <v>239</v>
      </c>
      <c r="L270" s="150" t="s">
        <v>362</v>
      </c>
      <c r="M270" s="150" t="s">
        <v>53</v>
      </c>
      <c r="Z270" s="157"/>
      <c r="AA270" s="158"/>
      <c r="AB270" s="158"/>
      <c r="AC270" s="158"/>
      <c r="AD270" s="158"/>
      <c r="AE270" s="158"/>
    </row>
    <row r="271" spans="1:31" ht="16.350000000000001" hidden="1" customHeight="1">
      <c r="A271" s="427" t="s">
        <v>476</v>
      </c>
      <c r="B271" s="148" t="s">
        <v>74</v>
      </c>
      <c r="C271" s="428" t="s">
        <v>24</v>
      </c>
      <c r="D271" s="162" t="s">
        <v>3</v>
      </c>
      <c r="E271" s="426" t="s">
        <v>473</v>
      </c>
      <c r="F271" s="426" t="s">
        <v>49</v>
      </c>
      <c r="G271" s="428" t="s">
        <v>54</v>
      </c>
      <c r="H271" s="438">
        <v>10000000</v>
      </c>
      <c r="I271" s="426" t="s">
        <v>474</v>
      </c>
      <c r="J271" s="426" t="s">
        <v>477</v>
      </c>
      <c r="K271" s="168" t="s">
        <v>239</v>
      </c>
      <c r="L271" s="150" t="s">
        <v>362</v>
      </c>
      <c r="M271" s="150" t="s">
        <v>53</v>
      </c>
      <c r="Z271" s="157"/>
      <c r="AA271" s="158"/>
      <c r="AB271" s="158"/>
      <c r="AC271" s="158"/>
      <c r="AD271" s="158"/>
      <c r="AE271" s="158"/>
    </row>
    <row r="272" spans="1:31" ht="16.350000000000001" hidden="1" customHeight="1">
      <c r="A272" s="427" t="s">
        <v>478</v>
      </c>
      <c r="B272" s="148" t="s">
        <v>74</v>
      </c>
      <c r="C272" s="428" t="s">
        <v>24</v>
      </c>
      <c r="D272" s="428" t="s">
        <v>13</v>
      </c>
      <c r="E272" s="426" t="s">
        <v>473</v>
      </c>
      <c r="F272" s="426" t="s">
        <v>192</v>
      </c>
      <c r="G272" s="428" t="s">
        <v>50</v>
      </c>
      <c r="H272" s="438">
        <v>69760000</v>
      </c>
      <c r="I272" s="426" t="s">
        <v>474</v>
      </c>
      <c r="J272" s="426" t="s">
        <v>365</v>
      </c>
      <c r="K272" s="168" t="s">
        <v>271</v>
      </c>
      <c r="L272" s="150" t="s">
        <v>479</v>
      </c>
      <c r="M272" s="150" t="s">
        <v>53</v>
      </c>
      <c r="Z272" s="157"/>
      <c r="AA272" s="158"/>
      <c r="AB272" s="158"/>
      <c r="AC272" s="158"/>
      <c r="AD272" s="158"/>
      <c r="AE272" s="158"/>
    </row>
    <row r="273" spans="1:31" ht="16.350000000000001" hidden="1" customHeight="1">
      <c r="A273" s="427" t="s">
        <v>480</v>
      </c>
      <c r="B273" s="148" t="s">
        <v>74</v>
      </c>
      <c r="C273" s="428" t="s">
        <v>24</v>
      </c>
      <c r="D273" s="149" t="s">
        <v>18</v>
      </c>
      <c r="E273" s="426" t="s">
        <v>473</v>
      </c>
      <c r="F273" s="426" t="s">
        <v>49</v>
      </c>
      <c r="G273" s="428" t="s">
        <v>54</v>
      </c>
      <c r="H273" s="429">
        <v>10500000</v>
      </c>
      <c r="I273" s="426">
        <v>45420</v>
      </c>
      <c r="J273" s="426">
        <v>45511</v>
      </c>
      <c r="K273" s="168" t="s">
        <v>51</v>
      </c>
      <c r="L273" s="150" t="s">
        <v>94</v>
      </c>
      <c r="M273" s="150" t="s">
        <v>53</v>
      </c>
      <c r="Z273" s="157"/>
      <c r="AA273" s="158"/>
      <c r="AB273" s="158"/>
      <c r="AC273" s="158"/>
      <c r="AD273" s="158"/>
      <c r="AE273" s="158"/>
    </row>
    <row r="274" spans="1:31" ht="16.350000000000001" hidden="1" customHeight="1">
      <c r="A274" s="427" t="s">
        <v>481</v>
      </c>
      <c r="B274" s="430" t="s">
        <v>57</v>
      </c>
      <c r="C274" s="428" t="s">
        <v>24</v>
      </c>
      <c r="D274" s="162" t="s">
        <v>3</v>
      </c>
      <c r="E274" s="426" t="s">
        <v>473</v>
      </c>
      <c r="F274" s="426" t="s">
        <v>49</v>
      </c>
      <c r="G274" s="428" t="s">
        <v>54</v>
      </c>
      <c r="H274" s="429">
        <v>11328800</v>
      </c>
      <c r="I274" s="426">
        <v>45418</v>
      </c>
      <c r="J274" s="426">
        <v>45535</v>
      </c>
      <c r="K274" s="168" t="s">
        <v>51</v>
      </c>
      <c r="L274" s="150" t="s">
        <v>130</v>
      </c>
      <c r="M274" s="150" t="s">
        <v>53</v>
      </c>
      <c r="Z274" s="157"/>
      <c r="AA274" s="158"/>
      <c r="AB274" s="158"/>
      <c r="AC274" s="158"/>
      <c r="AD274" s="158"/>
      <c r="AE274" s="158"/>
    </row>
    <row r="275" spans="1:31" s="173" customFormat="1" ht="16.350000000000001" hidden="1" customHeight="1">
      <c r="A275" s="427" t="s">
        <v>482</v>
      </c>
      <c r="B275" s="430" t="s">
        <v>129</v>
      </c>
      <c r="C275" s="428" t="s">
        <v>24</v>
      </c>
      <c r="D275" s="428" t="s">
        <v>7</v>
      </c>
      <c r="E275" s="426" t="s">
        <v>473</v>
      </c>
      <c r="F275" s="426" t="s">
        <v>49</v>
      </c>
      <c r="G275" s="428" t="s">
        <v>483</v>
      </c>
      <c r="H275" s="429">
        <v>40630265</v>
      </c>
      <c r="I275" s="426">
        <v>45419</v>
      </c>
      <c r="J275" s="426">
        <v>45466</v>
      </c>
      <c r="K275" s="168" t="s">
        <v>51</v>
      </c>
      <c r="L275" s="150" t="s">
        <v>130</v>
      </c>
      <c r="M275" s="150" t="s">
        <v>53</v>
      </c>
      <c r="N275" s="140"/>
      <c r="O275" s="140"/>
      <c r="P275" s="140"/>
      <c r="Q275" s="140"/>
      <c r="R275" s="140"/>
      <c r="Z275" s="174"/>
    </row>
    <row r="276" spans="1:31" ht="16.350000000000001" hidden="1" customHeight="1">
      <c r="A276" s="427" t="s">
        <v>484</v>
      </c>
      <c r="B276" s="148" t="s">
        <v>74</v>
      </c>
      <c r="C276" s="428" t="s">
        <v>24</v>
      </c>
      <c r="D276" s="162" t="s">
        <v>3</v>
      </c>
      <c r="E276" s="426" t="s">
        <v>473</v>
      </c>
      <c r="F276" s="426" t="s">
        <v>192</v>
      </c>
      <c r="G276" s="428" t="s">
        <v>54</v>
      </c>
      <c r="H276" s="429">
        <v>24076666</v>
      </c>
      <c r="I276" s="426">
        <v>45419</v>
      </c>
      <c r="J276" s="426">
        <v>45657</v>
      </c>
      <c r="K276" s="168" t="s">
        <v>106</v>
      </c>
      <c r="L276" s="150" t="s">
        <v>485</v>
      </c>
      <c r="M276" s="150" t="s">
        <v>53</v>
      </c>
      <c r="Z276" s="157"/>
      <c r="AA276" s="158"/>
      <c r="AB276" s="158"/>
      <c r="AC276" s="158"/>
      <c r="AD276" s="158"/>
      <c r="AE276" s="158"/>
    </row>
    <row r="277" spans="1:31" s="173" customFormat="1" ht="16.350000000000001" hidden="1" customHeight="1">
      <c r="A277" s="427" t="s">
        <v>486</v>
      </c>
      <c r="B277" s="430" t="s">
        <v>129</v>
      </c>
      <c r="C277" s="428" t="s">
        <v>24</v>
      </c>
      <c r="D277" s="428" t="s">
        <v>7</v>
      </c>
      <c r="E277" s="426" t="s">
        <v>473</v>
      </c>
      <c r="F277" s="426" t="s">
        <v>49</v>
      </c>
      <c r="G277" s="428" t="s">
        <v>483</v>
      </c>
      <c r="H277" s="429">
        <v>35967867</v>
      </c>
      <c r="I277" s="426">
        <v>45420</v>
      </c>
      <c r="J277" s="426">
        <v>45466</v>
      </c>
      <c r="K277" s="168" t="s">
        <v>51</v>
      </c>
      <c r="L277" s="150" t="s">
        <v>130</v>
      </c>
      <c r="M277" s="150" t="s">
        <v>53</v>
      </c>
      <c r="N277" s="140"/>
      <c r="O277" s="140"/>
      <c r="P277" s="140"/>
      <c r="Q277" s="140"/>
      <c r="R277" s="140"/>
      <c r="Z277" s="174"/>
    </row>
    <row r="278" spans="1:31" ht="16.350000000000001" hidden="1" customHeight="1">
      <c r="A278" s="427" t="s">
        <v>487</v>
      </c>
      <c r="B278" s="430" t="s">
        <v>57</v>
      </c>
      <c r="C278" s="428" t="s">
        <v>24</v>
      </c>
      <c r="D278" s="428" t="s">
        <v>13</v>
      </c>
      <c r="E278" s="426" t="s">
        <v>473</v>
      </c>
      <c r="F278" s="426" t="s">
        <v>49</v>
      </c>
      <c r="G278" s="428" t="s">
        <v>50</v>
      </c>
      <c r="H278" s="429">
        <v>990000</v>
      </c>
      <c r="I278" s="426">
        <v>45420</v>
      </c>
      <c r="J278" s="426">
        <v>45512</v>
      </c>
      <c r="K278" s="168" t="s">
        <v>51</v>
      </c>
      <c r="L278" s="150" t="s">
        <v>130</v>
      </c>
      <c r="M278" s="150" t="s">
        <v>59</v>
      </c>
      <c r="Z278" s="157"/>
      <c r="AA278" s="158"/>
      <c r="AB278" s="158"/>
      <c r="AC278" s="158"/>
      <c r="AD278" s="158"/>
      <c r="AE278" s="158"/>
    </row>
    <row r="279" spans="1:31" ht="16.350000000000001" hidden="1" customHeight="1">
      <c r="A279" s="427" t="s">
        <v>488</v>
      </c>
      <c r="B279" s="148" t="s">
        <v>74</v>
      </c>
      <c r="C279" s="428" t="s">
        <v>24</v>
      </c>
      <c r="D279" s="149" t="s">
        <v>18</v>
      </c>
      <c r="E279" s="426" t="s">
        <v>473</v>
      </c>
      <c r="F279" s="426" t="s">
        <v>49</v>
      </c>
      <c r="G279" s="428" t="s">
        <v>54</v>
      </c>
      <c r="H279" s="429">
        <v>13500000</v>
      </c>
      <c r="I279" s="426">
        <v>45421</v>
      </c>
      <c r="J279" s="426">
        <v>45512</v>
      </c>
      <c r="K279" s="168" t="s">
        <v>75</v>
      </c>
      <c r="L279" s="150" t="s">
        <v>265</v>
      </c>
      <c r="M279" s="150" t="s">
        <v>53</v>
      </c>
      <c r="Z279" s="157"/>
      <c r="AA279" s="158"/>
      <c r="AB279" s="158"/>
      <c r="AC279" s="158"/>
      <c r="AD279" s="158"/>
      <c r="AE279" s="158"/>
    </row>
    <row r="280" spans="1:31" ht="16.350000000000001" hidden="1" customHeight="1">
      <c r="A280" s="427" t="s">
        <v>489</v>
      </c>
      <c r="B280" s="148" t="s">
        <v>74</v>
      </c>
      <c r="C280" s="428" t="s">
        <v>24</v>
      </c>
      <c r="D280" s="149" t="s">
        <v>18</v>
      </c>
      <c r="E280" s="426" t="s">
        <v>473</v>
      </c>
      <c r="F280" s="426" t="s">
        <v>49</v>
      </c>
      <c r="G280" s="428" t="s">
        <v>54</v>
      </c>
      <c r="H280" s="429">
        <v>15000000</v>
      </c>
      <c r="I280" s="426">
        <v>45421</v>
      </c>
      <c r="J280" s="426">
        <v>45573</v>
      </c>
      <c r="K280" s="168" t="s">
        <v>75</v>
      </c>
      <c r="L280" s="150" t="s">
        <v>265</v>
      </c>
      <c r="M280" s="150" t="s">
        <v>53</v>
      </c>
      <c r="Z280" s="157"/>
      <c r="AA280" s="158"/>
      <c r="AB280" s="158"/>
      <c r="AC280" s="158"/>
      <c r="AD280" s="158"/>
      <c r="AE280" s="158"/>
    </row>
    <row r="281" spans="1:31" ht="16.350000000000001" hidden="1" customHeight="1">
      <c r="A281" s="427" t="s">
        <v>490</v>
      </c>
      <c r="B281" s="430" t="s">
        <v>269</v>
      </c>
      <c r="C281" s="428" t="s">
        <v>24</v>
      </c>
      <c r="D281" s="149" t="s">
        <v>18</v>
      </c>
      <c r="E281" s="426" t="s">
        <v>473</v>
      </c>
      <c r="F281" s="426" t="s">
        <v>49</v>
      </c>
      <c r="G281" s="428" t="s">
        <v>54</v>
      </c>
      <c r="H281" s="429">
        <v>40216666</v>
      </c>
      <c r="I281" s="426">
        <v>45422</v>
      </c>
      <c r="J281" s="426">
        <v>45550</v>
      </c>
      <c r="K281" s="168" t="s">
        <v>51</v>
      </c>
      <c r="L281" s="150" t="s">
        <v>130</v>
      </c>
      <c r="M281" s="150" t="s">
        <v>53</v>
      </c>
      <c r="Z281" s="157"/>
      <c r="AA281" s="158"/>
      <c r="AB281" s="158"/>
      <c r="AC281" s="158"/>
      <c r="AD281" s="158"/>
      <c r="AE281" s="158"/>
    </row>
    <row r="282" spans="1:31" ht="16.350000000000001" hidden="1" customHeight="1">
      <c r="A282" s="427" t="s">
        <v>491</v>
      </c>
      <c r="B282" s="430" t="s">
        <v>269</v>
      </c>
      <c r="C282" s="428" t="s">
        <v>24</v>
      </c>
      <c r="D282" s="149" t="s">
        <v>18</v>
      </c>
      <c r="E282" s="426" t="s">
        <v>473</v>
      </c>
      <c r="F282" s="426" t="s">
        <v>49</v>
      </c>
      <c r="G282" s="428" t="s">
        <v>54</v>
      </c>
      <c r="H282" s="429">
        <v>40216666</v>
      </c>
      <c r="I282" s="426">
        <v>45422</v>
      </c>
      <c r="J282" s="426">
        <v>45550</v>
      </c>
      <c r="K282" s="168" t="s">
        <v>51</v>
      </c>
      <c r="L282" s="150" t="s">
        <v>130</v>
      </c>
      <c r="M282" s="150" t="s">
        <v>53</v>
      </c>
      <c r="Z282" s="157"/>
      <c r="AA282" s="158"/>
      <c r="AB282" s="158"/>
      <c r="AC282" s="158"/>
      <c r="AD282" s="158"/>
      <c r="AE282" s="158"/>
    </row>
    <row r="283" spans="1:31" ht="16.350000000000001" hidden="1" customHeight="1">
      <c r="A283" s="427" t="s">
        <v>492</v>
      </c>
      <c r="B283" s="430" t="s">
        <v>269</v>
      </c>
      <c r="C283" s="428" t="s">
        <v>24</v>
      </c>
      <c r="D283" s="149" t="s">
        <v>18</v>
      </c>
      <c r="E283" s="426" t="s">
        <v>473</v>
      </c>
      <c r="F283" s="426" t="s">
        <v>49</v>
      </c>
      <c r="G283" s="428" t="s">
        <v>54</v>
      </c>
      <c r="H283" s="429">
        <v>40216666</v>
      </c>
      <c r="I283" s="426">
        <v>45422</v>
      </c>
      <c r="J283" s="426">
        <v>45550</v>
      </c>
      <c r="K283" s="168" t="s">
        <v>51</v>
      </c>
      <c r="L283" s="150" t="s">
        <v>130</v>
      </c>
      <c r="M283" s="150" t="s">
        <v>53</v>
      </c>
      <c r="Z283" s="157"/>
      <c r="AA283" s="158"/>
      <c r="AB283" s="158"/>
      <c r="AC283" s="158"/>
      <c r="AD283" s="158"/>
      <c r="AE283" s="158"/>
    </row>
    <row r="284" spans="1:31" ht="16.350000000000001" hidden="1" customHeight="1">
      <c r="A284" s="427" t="s">
        <v>493</v>
      </c>
      <c r="B284" s="430" t="s">
        <v>269</v>
      </c>
      <c r="C284" s="428" t="s">
        <v>24</v>
      </c>
      <c r="D284" s="149" t="s">
        <v>18</v>
      </c>
      <c r="E284" s="426" t="s">
        <v>473</v>
      </c>
      <c r="F284" s="426" t="s">
        <v>49</v>
      </c>
      <c r="G284" s="428" t="s">
        <v>54</v>
      </c>
      <c r="H284" s="429">
        <v>40216666</v>
      </c>
      <c r="I284" s="426">
        <v>45422</v>
      </c>
      <c r="J284" s="426">
        <v>45550</v>
      </c>
      <c r="K284" s="168" t="s">
        <v>51</v>
      </c>
      <c r="L284" s="150" t="s">
        <v>130</v>
      </c>
      <c r="M284" s="150" t="s">
        <v>53</v>
      </c>
      <c r="Z284" s="157"/>
      <c r="AA284" s="158"/>
      <c r="AB284" s="158"/>
      <c r="AC284" s="158"/>
      <c r="AD284" s="158"/>
      <c r="AE284" s="158"/>
    </row>
    <row r="285" spans="1:31" ht="16.350000000000001" hidden="1" customHeight="1">
      <c r="A285" s="427" t="s">
        <v>494</v>
      </c>
      <c r="B285" s="430" t="s">
        <v>495</v>
      </c>
      <c r="C285" s="428" t="s">
        <v>24</v>
      </c>
      <c r="D285" s="162" t="s">
        <v>3</v>
      </c>
      <c r="E285" s="426" t="s">
        <v>473</v>
      </c>
      <c r="F285" s="426" t="s">
        <v>49</v>
      </c>
      <c r="G285" s="428" t="s">
        <v>54</v>
      </c>
      <c r="H285" s="429">
        <v>11424000</v>
      </c>
      <c r="I285" s="426">
        <v>45422</v>
      </c>
      <c r="J285" s="426">
        <v>45535</v>
      </c>
      <c r="K285" s="168" t="s">
        <v>51</v>
      </c>
      <c r="L285" s="150" t="s">
        <v>130</v>
      </c>
      <c r="M285" s="150" t="s">
        <v>53</v>
      </c>
      <c r="Z285" s="157"/>
      <c r="AA285" s="158"/>
      <c r="AB285" s="158"/>
      <c r="AC285" s="158"/>
      <c r="AD285" s="158"/>
      <c r="AE285" s="158"/>
    </row>
    <row r="286" spans="1:31" s="158" customFormat="1" ht="16.350000000000001" hidden="1" customHeight="1">
      <c r="A286" s="427" t="s">
        <v>496</v>
      </c>
      <c r="B286" s="430" t="s">
        <v>497</v>
      </c>
      <c r="C286" s="428" t="s">
        <v>26</v>
      </c>
      <c r="D286" s="428" t="s">
        <v>13</v>
      </c>
      <c r="E286" s="426" t="s">
        <v>473</v>
      </c>
      <c r="F286" s="426" t="s">
        <v>49</v>
      </c>
      <c r="G286" s="436" t="s">
        <v>50</v>
      </c>
      <c r="H286" s="429">
        <v>58493283</v>
      </c>
      <c r="I286" s="426">
        <v>45422</v>
      </c>
      <c r="J286" s="426">
        <v>45523</v>
      </c>
      <c r="K286" s="168" t="s">
        <v>498</v>
      </c>
      <c r="L286" s="150" t="s">
        <v>499</v>
      </c>
      <c r="M286" s="150" t="s">
        <v>59</v>
      </c>
      <c r="Z286" s="157"/>
    </row>
    <row r="287" spans="1:31" s="173" customFormat="1" ht="16.350000000000001" hidden="1" customHeight="1">
      <c r="A287" s="427" t="s">
        <v>500</v>
      </c>
      <c r="B287" s="430" t="s">
        <v>129</v>
      </c>
      <c r="C287" s="428" t="s">
        <v>24</v>
      </c>
      <c r="D287" s="149" t="s">
        <v>18</v>
      </c>
      <c r="E287" s="426" t="s">
        <v>473</v>
      </c>
      <c r="F287" s="426" t="s">
        <v>49</v>
      </c>
      <c r="G287" s="428" t="s">
        <v>501</v>
      </c>
      <c r="H287" s="429">
        <v>5250000</v>
      </c>
      <c r="I287" s="426">
        <v>45422</v>
      </c>
      <c r="J287" s="426">
        <v>45466</v>
      </c>
      <c r="K287" s="168" t="s">
        <v>51</v>
      </c>
      <c r="L287" s="150" t="s">
        <v>130</v>
      </c>
      <c r="M287" s="150" t="s">
        <v>53</v>
      </c>
      <c r="N287" s="140"/>
      <c r="O287" s="140"/>
      <c r="P287" s="140"/>
      <c r="Q287" s="140"/>
      <c r="R287" s="140"/>
      <c r="Z287" s="174"/>
    </row>
    <row r="288" spans="1:31" ht="16.350000000000001" hidden="1" customHeight="1">
      <c r="A288" s="427" t="s">
        <v>502</v>
      </c>
      <c r="B288" s="148" t="s">
        <v>74</v>
      </c>
      <c r="C288" s="428" t="s">
        <v>24</v>
      </c>
      <c r="D288" s="149" t="s">
        <v>18</v>
      </c>
      <c r="E288" s="426" t="s">
        <v>473</v>
      </c>
      <c r="F288" s="426" t="s">
        <v>49</v>
      </c>
      <c r="G288" s="428" t="s">
        <v>54</v>
      </c>
      <c r="H288" s="429">
        <v>30050000</v>
      </c>
      <c r="I288" s="426">
        <v>45425</v>
      </c>
      <c r="J288" s="426">
        <v>45574</v>
      </c>
      <c r="K288" s="168" t="s">
        <v>51</v>
      </c>
      <c r="L288" s="150" t="s">
        <v>94</v>
      </c>
      <c r="M288" s="150" t="s">
        <v>53</v>
      </c>
      <c r="Z288" s="157"/>
      <c r="AA288" s="158"/>
      <c r="AB288" s="158"/>
      <c r="AC288" s="158"/>
      <c r="AD288" s="158"/>
      <c r="AE288" s="158"/>
    </row>
    <row r="289" spans="1:31" ht="16.350000000000001" hidden="1" customHeight="1">
      <c r="A289" s="427" t="s">
        <v>503</v>
      </c>
      <c r="B289" s="148" t="s">
        <v>74</v>
      </c>
      <c r="C289" s="428" t="s">
        <v>24</v>
      </c>
      <c r="D289" s="149" t="s">
        <v>18</v>
      </c>
      <c r="E289" s="426" t="s">
        <v>473</v>
      </c>
      <c r="F289" s="426" t="s">
        <v>192</v>
      </c>
      <c r="G289" s="428" t="s">
        <v>54</v>
      </c>
      <c r="H289" s="429">
        <v>45400000</v>
      </c>
      <c r="I289" s="426">
        <v>45426</v>
      </c>
      <c r="J289" s="426">
        <v>45657</v>
      </c>
      <c r="K289" s="168" t="s">
        <v>106</v>
      </c>
      <c r="L289" s="150" t="s">
        <v>116</v>
      </c>
      <c r="M289" s="150" t="s">
        <v>53</v>
      </c>
      <c r="Z289" s="157"/>
      <c r="AA289" s="158"/>
      <c r="AB289" s="158"/>
      <c r="AC289" s="158"/>
      <c r="AD289" s="158"/>
      <c r="AE289" s="158"/>
    </row>
    <row r="290" spans="1:31" ht="16.350000000000001" hidden="1" customHeight="1">
      <c r="A290" s="427" t="s">
        <v>504</v>
      </c>
      <c r="B290" s="148" t="s">
        <v>74</v>
      </c>
      <c r="C290" s="428" t="s">
        <v>24</v>
      </c>
      <c r="D290" s="149" t="s">
        <v>18</v>
      </c>
      <c r="E290" s="426" t="s">
        <v>473</v>
      </c>
      <c r="F290" s="426" t="s">
        <v>49</v>
      </c>
      <c r="G290" s="428" t="s">
        <v>54</v>
      </c>
      <c r="H290" s="429">
        <v>9000000</v>
      </c>
      <c r="I290" s="426">
        <v>45427</v>
      </c>
      <c r="J290" s="426">
        <v>45487</v>
      </c>
      <c r="K290" s="168" t="s">
        <v>75</v>
      </c>
      <c r="L290" s="150" t="s">
        <v>265</v>
      </c>
      <c r="M290" s="150" t="s">
        <v>53</v>
      </c>
      <c r="Z290" s="157"/>
      <c r="AA290" s="158"/>
      <c r="AB290" s="158"/>
      <c r="AC290" s="158"/>
      <c r="AD290" s="158"/>
      <c r="AE290" s="158"/>
    </row>
    <row r="291" spans="1:31" ht="16.350000000000001" hidden="1" customHeight="1">
      <c r="A291" s="427" t="s">
        <v>505</v>
      </c>
      <c r="B291" s="430" t="s">
        <v>506</v>
      </c>
      <c r="C291" s="428" t="s">
        <v>24</v>
      </c>
      <c r="D291" s="149" t="s">
        <v>18</v>
      </c>
      <c r="E291" s="426" t="s">
        <v>473</v>
      </c>
      <c r="F291" s="426" t="s">
        <v>192</v>
      </c>
      <c r="G291" s="428" t="s">
        <v>54</v>
      </c>
      <c r="H291" s="429">
        <v>35666666</v>
      </c>
      <c r="I291" s="426">
        <v>45432</v>
      </c>
      <c r="J291" s="426">
        <v>45647</v>
      </c>
      <c r="K291" s="168" t="s">
        <v>51</v>
      </c>
      <c r="L291" s="150" t="s">
        <v>130</v>
      </c>
      <c r="M291" s="150" t="s">
        <v>53</v>
      </c>
      <c r="Z291" s="157"/>
      <c r="AA291" s="158"/>
      <c r="AB291" s="158"/>
      <c r="AC291" s="158"/>
      <c r="AD291" s="158"/>
      <c r="AE291" s="158"/>
    </row>
    <row r="292" spans="1:31" s="173" customFormat="1" ht="16.350000000000001" hidden="1" customHeight="1">
      <c r="A292" s="427" t="s">
        <v>507</v>
      </c>
      <c r="B292" s="430" t="s">
        <v>129</v>
      </c>
      <c r="C292" s="428" t="s">
        <v>24</v>
      </c>
      <c r="D292" s="428" t="s">
        <v>7</v>
      </c>
      <c r="E292" s="426" t="s">
        <v>473</v>
      </c>
      <c r="F292" s="426" t="s">
        <v>49</v>
      </c>
      <c r="G292" s="428" t="s">
        <v>501</v>
      </c>
      <c r="H292" s="429">
        <v>54912783</v>
      </c>
      <c r="I292" s="426">
        <v>45432</v>
      </c>
      <c r="J292" s="426">
        <v>45466</v>
      </c>
      <c r="K292" s="168" t="s">
        <v>51</v>
      </c>
      <c r="L292" s="150" t="s">
        <v>130</v>
      </c>
      <c r="M292" s="150" t="s">
        <v>53</v>
      </c>
      <c r="N292" s="140"/>
      <c r="O292" s="140"/>
      <c r="P292" s="140"/>
      <c r="Q292" s="140"/>
      <c r="R292" s="140"/>
      <c r="Z292" s="174"/>
    </row>
    <row r="293" spans="1:31" ht="16.350000000000001" hidden="1" customHeight="1">
      <c r="A293" s="427" t="s">
        <v>508</v>
      </c>
      <c r="B293" s="430" t="s">
        <v>269</v>
      </c>
      <c r="C293" s="428" t="s">
        <v>24</v>
      </c>
      <c r="D293" s="428" t="s">
        <v>13</v>
      </c>
      <c r="E293" s="426" t="s">
        <v>473</v>
      </c>
      <c r="F293" s="426" t="s">
        <v>49</v>
      </c>
      <c r="G293" s="428" t="s">
        <v>50</v>
      </c>
      <c r="H293" s="429">
        <v>779983200</v>
      </c>
      <c r="I293" s="426">
        <v>45433</v>
      </c>
      <c r="J293" s="426">
        <v>45544</v>
      </c>
      <c r="K293" s="168" t="s">
        <v>51</v>
      </c>
      <c r="L293" s="150" t="s">
        <v>130</v>
      </c>
      <c r="M293" s="150" t="s">
        <v>53</v>
      </c>
      <c r="Z293" s="157"/>
      <c r="AA293" s="158"/>
      <c r="AB293" s="158"/>
      <c r="AC293" s="158"/>
      <c r="AD293" s="158"/>
      <c r="AE293" s="158"/>
    </row>
    <row r="294" spans="1:31" ht="16.350000000000001" hidden="1" customHeight="1">
      <c r="A294" s="427" t="s">
        <v>509</v>
      </c>
      <c r="B294" s="430" t="s">
        <v>506</v>
      </c>
      <c r="C294" s="428" t="s">
        <v>24</v>
      </c>
      <c r="D294" s="149" t="s">
        <v>18</v>
      </c>
      <c r="E294" s="426" t="s">
        <v>473</v>
      </c>
      <c r="F294" s="426" t="s">
        <v>192</v>
      </c>
      <c r="G294" s="428" t="s">
        <v>54</v>
      </c>
      <c r="H294" s="429">
        <v>21000000</v>
      </c>
      <c r="I294" s="426">
        <v>45433</v>
      </c>
      <c r="J294" s="426">
        <v>45647</v>
      </c>
      <c r="K294" s="168" t="s">
        <v>51</v>
      </c>
      <c r="L294" s="150" t="s">
        <v>130</v>
      </c>
      <c r="M294" s="150" t="s">
        <v>53</v>
      </c>
      <c r="Z294" s="157"/>
      <c r="AA294" s="158"/>
      <c r="AB294" s="158"/>
      <c r="AC294" s="158"/>
      <c r="AD294" s="158"/>
      <c r="AE294" s="158"/>
    </row>
    <row r="295" spans="1:31" s="158" customFormat="1" ht="16.350000000000001" hidden="1" customHeight="1">
      <c r="A295" s="427" t="s">
        <v>510</v>
      </c>
      <c r="B295" s="430" t="s">
        <v>511</v>
      </c>
      <c r="C295" s="428" t="s">
        <v>25</v>
      </c>
      <c r="D295" s="428" t="s">
        <v>13</v>
      </c>
      <c r="E295" s="426" t="s">
        <v>473</v>
      </c>
      <c r="F295" s="426" t="s">
        <v>49</v>
      </c>
      <c r="G295" s="428" t="s">
        <v>50</v>
      </c>
      <c r="H295" s="429">
        <v>3754000</v>
      </c>
      <c r="I295" s="426">
        <v>45439</v>
      </c>
      <c r="J295" s="426">
        <v>45469</v>
      </c>
      <c r="K295" s="168" t="s">
        <v>51</v>
      </c>
      <c r="L295" s="150" t="s">
        <v>130</v>
      </c>
      <c r="M295" s="150" t="s">
        <v>53</v>
      </c>
      <c r="Z295" s="157"/>
    </row>
    <row r="296" spans="1:31" s="140" customFormat="1" ht="16.350000000000001" hidden="1" customHeight="1">
      <c r="A296" s="427" t="s">
        <v>512</v>
      </c>
      <c r="B296" s="148" t="s">
        <v>74</v>
      </c>
      <c r="C296" s="428" t="s">
        <v>24</v>
      </c>
      <c r="D296" s="162" t="s">
        <v>3</v>
      </c>
      <c r="E296" s="426" t="s">
        <v>473</v>
      </c>
      <c r="F296" s="426" t="s">
        <v>49</v>
      </c>
      <c r="G296" s="428" t="s">
        <v>501</v>
      </c>
      <c r="H296" s="429">
        <v>6000000</v>
      </c>
      <c r="I296" s="426">
        <v>45434</v>
      </c>
      <c r="J296" s="426">
        <v>45494</v>
      </c>
      <c r="K296" s="168" t="s">
        <v>51</v>
      </c>
      <c r="L296" s="150" t="s">
        <v>94</v>
      </c>
      <c r="M296" s="150" t="s">
        <v>53</v>
      </c>
      <c r="Z296" s="159"/>
    </row>
    <row r="297" spans="1:31" ht="16.350000000000001" hidden="1" customHeight="1">
      <c r="A297" s="427" t="s">
        <v>513</v>
      </c>
      <c r="B297" s="148" t="s">
        <v>74</v>
      </c>
      <c r="C297" s="428" t="s">
        <v>24</v>
      </c>
      <c r="D297" s="149" t="s">
        <v>18</v>
      </c>
      <c r="E297" s="426" t="s">
        <v>473</v>
      </c>
      <c r="F297" s="426" t="s">
        <v>192</v>
      </c>
      <c r="G297" s="428" t="s">
        <v>54</v>
      </c>
      <c r="H297" s="429">
        <v>60000000</v>
      </c>
      <c r="I297" s="426">
        <v>45434</v>
      </c>
      <c r="J297" s="426">
        <v>45617</v>
      </c>
      <c r="K297" s="168" t="s">
        <v>75</v>
      </c>
      <c r="L297" s="150" t="s">
        <v>265</v>
      </c>
      <c r="M297" s="150" t="s">
        <v>53</v>
      </c>
      <c r="Z297" s="157"/>
      <c r="AA297" s="158"/>
      <c r="AB297" s="158"/>
      <c r="AC297" s="158"/>
      <c r="AD297" s="158"/>
      <c r="AE297" s="158"/>
    </row>
    <row r="298" spans="1:31" ht="16.350000000000001" hidden="1" customHeight="1">
      <c r="A298" s="427" t="s">
        <v>514</v>
      </c>
      <c r="B298" s="148" t="s">
        <v>74</v>
      </c>
      <c r="C298" s="428" t="s">
        <v>24</v>
      </c>
      <c r="D298" s="149" t="s">
        <v>18</v>
      </c>
      <c r="E298" s="426" t="s">
        <v>473</v>
      </c>
      <c r="F298" s="426" t="s">
        <v>192</v>
      </c>
      <c r="G298" s="428" t="s">
        <v>54</v>
      </c>
      <c r="H298" s="429">
        <v>60000000</v>
      </c>
      <c r="I298" s="426">
        <v>45435</v>
      </c>
      <c r="J298" s="426">
        <v>45618</v>
      </c>
      <c r="K298" s="168" t="s">
        <v>75</v>
      </c>
      <c r="L298" s="150" t="s">
        <v>265</v>
      </c>
      <c r="M298" s="150" t="s">
        <v>53</v>
      </c>
      <c r="Z298" s="157"/>
      <c r="AA298" s="158"/>
      <c r="AB298" s="158"/>
      <c r="AC298" s="158"/>
      <c r="AD298" s="158"/>
      <c r="AE298" s="158"/>
    </row>
    <row r="299" spans="1:31" ht="16.350000000000001" hidden="1" customHeight="1">
      <c r="A299" s="427" t="s">
        <v>515</v>
      </c>
      <c r="B299" s="430" t="s">
        <v>200</v>
      </c>
      <c r="C299" s="428" t="s">
        <v>24</v>
      </c>
      <c r="D299" s="428" t="s">
        <v>13</v>
      </c>
      <c r="E299" s="426" t="s">
        <v>473</v>
      </c>
      <c r="F299" s="426" t="s">
        <v>49</v>
      </c>
      <c r="G299" s="428" t="s">
        <v>50</v>
      </c>
      <c r="H299" s="429">
        <v>20000000</v>
      </c>
      <c r="I299" s="426">
        <v>45436</v>
      </c>
      <c r="J299" s="426">
        <v>45443</v>
      </c>
      <c r="K299" s="168" t="s">
        <v>51</v>
      </c>
      <c r="L299" s="150" t="s">
        <v>130</v>
      </c>
      <c r="M299" s="150" t="s">
        <v>53</v>
      </c>
      <c r="Z299" s="157"/>
      <c r="AA299" s="158"/>
      <c r="AB299" s="158"/>
      <c r="AC299" s="158"/>
      <c r="AD299" s="158"/>
      <c r="AE299" s="158"/>
    </row>
    <row r="300" spans="1:31" s="173" customFormat="1" ht="16.350000000000001" hidden="1" customHeight="1">
      <c r="A300" s="427" t="s">
        <v>516</v>
      </c>
      <c r="B300" s="430" t="s">
        <v>129</v>
      </c>
      <c r="C300" s="428" t="s">
        <v>24</v>
      </c>
      <c r="D300" s="162" t="s">
        <v>3</v>
      </c>
      <c r="E300" s="426" t="s">
        <v>473</v>
      </c>
      <c r="F300" s="426" t="s">
        <v>49</v>
      </c>
      <c r="G300" s="428" t="s">
        <v>501</v>
      </c>
      <c r="H300" s="429">
        <v>13950000</v>
      </c>
      <c r="I300" s="426">
        <v>45436</v>
      </c>
      <c r="J300" s="426">
        <v>45466</v>
      </c>
      <c r="K300" s="168" t="s">
        <v>51</v>
      </c>
      <c r="L300" s="150" t="s">
        <v>130</v>
      </c>
      <c r="M300" s="150" t="s">
        <v>53</v>
      </c>
      <c r="N300" s="140"/>
      <c r="O300" s="140"/>
      <c r="P300" s="140"/>
      <c r="Q300" s="140"/>
      <c r="R300" s="140"/>
      <c r="Z300" s="174"/>
    </row>
    <row r="301" spans="1:31" ht="16.350000000000001" hidden="1" customHeight="1">
      <c r="A301" s="427" t="s">
        <v>517</v>
      </c>
      <c r="B301" s="148" t="s">
        <v>74</v>
      </c>
      <c r="C301" s="428" t="s">
        <v>24</v>
      </c>
      <c r="D301" s="162" t="s">
        <v>3</v>
      </c>
      <c r="E301" s="426" t="s">
        <v>473</v>
      </c>
      <c r="F301" s="426" t="s">
        <v>49</v>
      </c>
      <c r="G301" s="428" t="s">
        <v>54</v>
      </c>
      <c r="H301" s="429">
        <v>7800000</v>
      </c>
      <c r="I301" s="426">
        <v>45436</v>
      </c>
      <c r="J301" s="426">
        <v>45527</v>
      </c>
      <c r="K301" s="168" t="s">
        <v>75</v>
      </c>
      <c r="L301" s="150" t="s">
        <v>265</v>
      </c>
      <c r="M301" s="150" t="s">
        <v>53</v>
      </c>
      <c r="Z301" s="157"/>
      <c r="AA301" s="158"/>
      <c r="AB301" s="158"/>
      <c r="AC301" s="158"/>
      <c r="AD301" s="158"/>
      <c r="AE301" s="158"/>
    </row>
    <row r="302" spans="1:31" ht="16.350000000000001" hidden="1" customHeight="1">
      <c r="A302" s="427" t="s">
        <v>518</v>
      </c>
      <c r="B302" s="430" t="s">
        <v>97</v>
      </c>
      <c r="C302" s="428" t="s">
        <v>24</v>
      </c>
      <c r="D302" s="428" t="s">
        <v>19</v>
      </c>
      <c r="E302" s="426" t="s">
        <v>473</v>
      </c>
      <c r="F302" s="426" t="s">
        <v>192</v>
      </c>
      <c r="G302" s="428" t="s">
        <v>50</v>
      </c>
      <c r="H302" s="429">
        <v>30000000</v>
      </c>
      <c r="I302" s="426">
        <v>45449</v>
      </c>
      <c r="J302" s="426">
        <v>45632</v>
      </c>
      <c r="K302" s="168" t="s">
        <v>51</v>
      </c>
      <c r="L302" s="150" t="s">
        <v>130</v>
      </c>
      <c r="M302" s="150" t="s">
        <v>53</v>
      </c>
      <c r="Z302" s="157"/>
      <c r="AA302" s="158"/>
      <c r="AB302" s="158"/>
      <c r="AC302" s="158"/>
      <c r="AD302" s="158"/>
      <c r="AE302" s="158"/>
    </row>
    <row r="303" spans="1:31" ht="16.350000000000001" hidden="1" customHeight="1">
      <c r="A303" s="427" t="s">
        <v>519</v>
      </c>
      <c r="B303" s="148" t="s">
        <v>74</v>
      </c>
      <c r="C303" s="428" t="s">
        <v>24</v>
      </c>
      <c r="D303" s="162" t="s">
        <v>3</v>
      </c>
      <c r="E303" s="426" t="s">
        <v>473</v>
      </c>
      <c r="F303" s="426" t="s">
        <v>49</v>
      </c>
      <c r="G303" s="428" t="s">
        <v>54</v>
      </c>
      <c r="H303" s="429">
        <v>7050000</v>
      </c>
      <c r="I303" s="426">
        <v>45441</v>
      </c>
      <c r="J303" s="426">
        <v>45532</v>
      </c>
      <c r="K303" s="168" t="s">
        <v>51</v>
      </c>
      <c r="L303" s="150" t="s">
        <v>94</v>
      </c>
      <c r="M303" s="150" t="s">
        <v>53</v>
      </c>
      <c r="Z303" s="157"/>
      <c r="AA303" s="158"/>
      <c r="AB303" s="158"/>
      <c r="AC303" s="158"/>
      <c r="AD303" s="158"/>
      <c r="AE303" s="158"/>
    </row>
    <row r="304" spans="1:31" s="173" customFormat="1" ht="16.350000000000001" hidden="1" customHeight="1">
      <c r="A304" s="427" t="s">
        <v>520</v>
      </c>
      <c r="B304" s="430" t="s">
        <v>129</v>
      </c>
      <c r="C304" s="428" t="s">
        <v>24</v>
      </c>
      <c r="D304" s="162" t="s">
        <v>3</v>
      </c>
      <c r="E304" s="426" t="s">
        <v>473</v>
      </c>
      <c r="F304" s="426" t="s">
        <v>49</v>
      </c>
      <c r="G304" s="428" t="s">
        <v>501</v>
      </c>
      <c r="H304" s="429">
        <v>3190000</v>
      </c>
      <c r="I304" s="426">
        <v>45440</v>
      </c>
      <c r="J304" s="426">
        <v>45466</v>
      </c>
      <c r="K304" s="168" t="s">
        <v>51</v>
      </c>
      <c r="L304" s="150" t="s">
        <v>130</v>
      </c>
      <c r="M304" s="150" t="s">
        <v>53</v>
      </c>
      <c r="N304" s="140"/>
      <c r="O304" s="140"/>
      <c r="P304" s="140"/>
      <c r="Q304" s="140"/>
      <c r="R304" s="140"/>
      <c r="Z304" s="174"/>
    </row>
    <row r="305" spans="1:31" s="173" customFormat="1" ht="16.350000000000001" hidden="1" customHeight="1">
      <c r="A305" s="427" t="s">
        <v>521</v>
      </c>
      <c r="B305" s="430" t="s">
        <v>129</v>
      </c>
      <c r="C305" s="428" t="s">
        <v>24</v>
      </c>
      <c r="D305" s="162" t="s">
        <v>3</v>
      </c>
      <c r="E305" s="426" t="s">
        <v>473</v>
      </c>
      <c r="F305" s="426" t="s">
        <v>49</v>
      </c>
      <c r="G305" s="428" t="s">
        <v>501</v>
      </c>
      <c r="H305" s="429">
        <v>3190000</v>
      </c>
      <c r="I305" s="426">
        <v>45440</v>
      </c>
      <c r="J305" s="426">
        <v>45466</v>
      </c>
      <c r="K305" s="168" t="s">
        <v>51</v>
      </c>
      <c r="L305" s="150" t="s">
        <v>522</v>
      </c>
      <c r="M305" s="150" t="s">
        <v>53</v>
      </c>
      <c r="N305" s="140"/>
      <c r="O305" s="140"/>
      <c r="P305" s="140"/>
      <c r="Q305" s="140"/>
      <c r="R305" s="140"/>
      <c r="Z305" s="174"/>
    </row>
    <row r="306" spans="1:31" s="173" customFormat="1" ht="16.350000000000001" hidden="1" customHeight="1">
      <c r="A306" s="427" t="s">
        <v>523</v>
      </c>
      <c r="B306" s="430" t="s">
        <v>129</v>
      </c>
      <c r="C306" s="428" t="s">
        <v>24</v>
      </c>
      <c r="D306" s="162" t="s">
        <v>3</v>
      </c>
      <c r="E306" s="426" t="s">
        <v>473</v>
      </c>
      <c r="F306" s="426" t="s">
        <v>49</v>
      </c>
      <c r="G306" s="428" t="s">
        <v>501</v>
      </c>
      <c r="H306" s="429">
        <v>3190000</v>
      </c>
      <c r="I306" s="426">
        <v>45440</v>
      </c>
      <c r="J306" s="426">
        <v>45466</v>
      </c>
      <c r="K306" s="168" t="s">
        <v>51</v>
      </c>
      <c r="L306" s="150" t="s">
        <v>130</v>
      </c>
      <c r="M306" s="150" t="s">
        <v>53</v>
      </c>
      <c r="N306" s="140"/>
      <c r="O306" s="140"/>
      <c r="P306" s="140"/>
      <c r="Q306" s="140"/>
      <c r="R306" s="140"/>
      <c r="Z306" s="174"/>
    </row>
    <row r="307" spans="1:31" s="173" customFormat="1" ht="16.350000000000001" hidden="1" customHeight="1">
      <c r="A307" s="427" t="s">
        <v>524</v>
      </c>
      <c r="B307" s="430" t="s">
        <v>129</v>
      </c>
      <c r="C307" s="428" t="s">
        <v>24</v>
      </c>
      <c r="D307" s="162" t="s">
        <v>3</v>
      </c>
      <c r="E307" s="426" t="s">
        <v>473</v>
      </c>
      <c r="F307" s="426" t="s">
        <v>49</v>
      </c>
      <c r="G307" s="428" t="s">
        <v>525</v>
      </c>
      <c r="H307" s="429">
        <v>3190000</v>
      </c>
      <c r="I307" s="426">
        <v>45440</v>
      </c>
      <c r="J307" s="426">
        <v>45466</v>
      </c>
      <c r="K307" s="168" t="s">
        <v>51</v>
      </c>
      <c r="L307" s="150" t="s">
        <v>130</v>
      </c>
      <c r="M307" s="150" t="s">
        <v>53</v>
      </c>
      <c r="N307" s="140"/>
      <c r="O307" s="140"/>
      <c r="P307" s="140"/>
      <c r="Q307" s="140"/>
      <c r="R307" s="140"/>
      <c r="Z307" s="174"/>
    </row>
    <row r="308" spans="1:31" ht="16.350000000000001" hidden="1" customHeight="1">
      <c r="A308" s="427" t="s">
        <v>526</v>
      </c>
      <c r="B308" s="430" t="s">
        <v>427</v>
      </c>
      <c r="C308" s="428" t="s">
        <v>24</v>
      </c>
      <c r="D308" s="428" t="s">
        <v>13</v>
      </c>
      <c r="E308" s="426" t="s">
        <v>473</v>
      </c>
      <c r="F308" s="426" t="s">
        <v>49</v>
      </c>
      <c r="G308" s="428" t="s">
        <v>50</v>
      </c>
      <c r="H308" s="429">
        <v>43500000</v>
      </c>
      <c r="I308" s="426">
        <v>45442</v>
      </c>
      <c r="J308" s="426">
        <v>45501</v>
      </c>
      <c r="K308" s="168" t="s">
        <v>51</v>
      </c>
      <c r="L308" s="150" t="s">
        <v>130</v>
      </c>
      <c r="M308" s="150" t="s">
        <v>53</v>
      </c>
      <c r="Z308" s="157"/>
      <c r="AA308" s="158"/>
      <c r="AB308" s="158"/>
      <c r="AC308" s="158"/>
      <c r="AD308" s="158"/>
      <c r="AE308" s="158"/>
    </row>
    <row r="309" spans="1:31" ht="16.350000000000001" hidden="1" customHeight="1">
      <c r="A309" s="427" t="s">
        <v>527</v>
      </c>
      <c r="B309" s="430" t="s">
        <v>506</v>
      </c>
      <c r="C309" s="428" t="s">
        <v>24</v>
      </c>
      <c r="D309" s="428" t="s">
        <v>13</v>
      </c>
      <c r="E309" s="426" t="s">
        <v>473</v>
      </c>
      <c r="F309" s="426" t="s">
        <v>192</v>
      </c>
      <c r="G309" s="428" t="s">
        <v>50</v>
      </c>
      <c r="H309" s="429">
        <v>731340030</v>
      </c>
      <c r="I309" s="426">
        <v>45443</v>
      </c>
      <c r="J309" s="426">
        <v>45647</v>
      </c>
      <c r="K309" s="168" t="s">
        <v>51</v>
      </c>
      <c r="L309" s="150" t="s">
        <v>130</v>
      </c>
      <c r="M309" s="150" t="s">
        <v>53</v>
      </c>
      <c r="Z309" s="157"/>
      <c r="AA309" s="158"/>
      <c r="AB309" s="158"/>
      <c r="AC309" s="158"/>
      <c r="AD309" s="158"/>
      <c r="AE309" s="158"/>
    </row>
    <row r="310" spans="1:31" ht="16.350000000000001" hidden="1" customHeight="1">
      <c r="A310" s="427" t="s">
        <v>528</v>
      </c>
      <c r="B310" s="148" t="s">
        <v>74</v>
      </c>
      <c r="C310" s="428" t="s">
        <v>24</v>
      </c>
      <c r="D310" s="162" t="s">
        <v>3</v>
      </c>
      <c r="E310" s="426" t="s">
        <v>529</v>
      </c>
      <c r="F310" s="426" t="s">
        <v>192</v>
      </c>
      <c r="G310" s="428" t="s">
        <v>54</v>
      </c>
      <c r="H310" s="429">
        <v>23400000</v>
      </c>
      <c r="I310" s="426">
        <v>45447</v>
      </c>
      <c r="J310" s="426">
        <v>45629</v>
      </c>
      <c r="K310" s="168" t="s">
        <v>75</v>
      </c>
      <c r="L310" s="150" t="s">
        <v>265</v>
      </c>
      <c r="M310" s="150" t="s">
        <v>53</v>
      </c>
      <c r="Z310" s="157"/>
      <c r="AA310" s="158"/>
      <c r="AB310" s="158"/>
      <c r="AC310" s="158"/>
      <c r="AD310" s="158"/>
      <c r="AE310" s="158"/>
    </row>
    <row r="311" spans="1:31" ht="16.350000000000001" hidden="1" customHeight="1">
      <c r="A311" s="427" t="s">
        <v>530</v>
      </c>
      <c r="B311" s="430" t="s">
        <v>90</v>
      </c>
      <c r="C311" s="428" t="s">
        <v>24</v>
      </c>
      <c r="D311" s="149" t="s">
        <v>18</v>
      </c>
      <c r="E311" s="426" t="s">
        <v>529</v>
      </c>
      <c r="F311" s="426" t="s">
        <v>49</v>
      </c>
      <c r="G311" s="428" t="s">
        <v>54</v>
      </c>
      <c r="H311" s="429">
        <v>14500000</v>
      </c>
      <c r="I311" s="426">
        <v>45447</v>
      </c>
      <c r="J311" s="426">
        <v>45534</v>
      </c>
      <c r="K311" s="168" t="s">
        <v>51</v>
      </c>
      <c r="L311" s="150" t="s">
        <v>130</v>
      </c>
      <c r="M311" s="150" t="s">
        <v>53</v>
      </c>
      <c r="Z311" s="157"/>
      <c r="AA311" s="158"/>
      <c r="AB311" s="158"/>
      <c r="AC311" s="158"/>
      <c r="AD311" s="158"/>
      <c r="AE311" s="158"/>
    </row>
    <row r="312" spans="1:31" ht="16.350000000000001" hidden="1" customHeight="1">
      <c r="A312" s="427" t="s">
        <v>531</v>
      </c>
      <c r="B312" s="148" t="s">
        <v>74</v>
      </c>
      <c r="C312" s="428" t="s">
        <v>24</v>
      </c>
      <c r="D312" s="162" t="s">
        <v>3</v>
      </c>
      <c r="E312" s="426" t="s">
        <v>529</v>
      </c>
      <c r="F312" s="426" t="s">
        <v>49</v>
      </c>
      <c r="G312" s="428" t="s">
        <v>54</v>
      </c>
      <c r="H312" s="429">
        <v>7500000</v>
      </c>
      <c r="I312" s="426">
        <v>45449</v>
      </c>
      <c r="J312" s="426">
        <v>45540</v>
      </c>
      <c r="K312" s="168" t="s">
        <v>51</v>
      </c>
      <c r="L312" s="150" t="s">
        <v>94</v>
      </c>
      <c r="M312" s="150" t="s">
        <v>53</v>
      </c>
      <c r="Z312" s="157"/>
      <c r="AA312" s="158"/>
      <c r="AB312" s="158"/>
      <c r="AC312" s="158"/>
      <c r="AD312" s="158"/>
      <c r="AE312" s="158"/>
    </row>
    <row r="313" spans="1:31" s="173" customFormat="1" ht="16.350000000000001" hidden="1" customHeight="1">
      <c r="A313" s="427" t="s">
        <v>532</v>
      </c>
      <c r="B313" s="430" t="s">
        <v>129</v>
      </c>
      <c r="C313" s="428" t="s">
        <v>24</v>
      </c>
      <c r="D313" s="428" t="s">
        <v>7</v>
      </c>
      <c r="E313" s="426" t="s">
        <v>529</v>
      </c>
      <c r="F313" s="426" t="s">
        <v>49</v>
      </c>
      <c r="G313" s="428" t="s">
        <v>50</v>
      </c>
      <c r="H313" s="429">
        <v>63691199</v>
      </c>
      <c r="I313" s="426">
        <v>45448</v>
      </c>
      <c r="J313" s="426">
        <v>45466</v>
      </c>
      <c r="K313" s="168" t="s">
        <v>51</v>
      </c>
      <c r="L313" s="150" t="s">
        <v>130</v>
      </c>
      <c r="M313" s="150" t="s">
        <v>53</v>
      </c>
      <c r="N313" s="140"/>
      <c r="O313" s="140"/>
      <c r="P313" s="140"/>
      <c r="Q313" s="140"/>
      <c r="R313" s="140"/>
      <c r="Z313" s="174"/>
    </row>
    <row r="314" spans="1:31" s="173" customFormat="1" ht="16.350000000000001" hidden="1" customHeight="1">
      <c r="A314" s="427" t="s">
        <v>533</v>
      </c>
      <c r="B314" s="430" t="s">
        <v>129</v>
      </c>
      <c r="C314" s="428" t="s">
        <v>24</v>
      </c>
      <c r="D314" s="162" t="s">
        <v>3</v>
      </c>
      <c r="E314" s="426" t="s">
        <v>529</v>
      </c>
      <c r="F314" s="426" t="s">
        <v>49</v>
      </c>
      <c r="G314" s="428" t="s">
        <v>501</v>
      </c>
      <c r="H314" s="429">
        <v>2750000</v>
      </c>
      <c r="I314" s="426">
        <v>45448</v>
      </c>
      <c r="J314" s="426">
        <v>45466</v>
      </c>
      <c r="K314" s="168" t="s">
        <v>51</v>
      </c>
      <c r="L314" s="150" t="s">
        <v>130</v>
      </c>
      <c r="M314" s="150" t="s">
        <v>53</v>
      </c>
      <c r="N314" s="140"/>
      <c r="O314" s="140"/>
      <c r="P314" s="140"/>
      <c r="Q314" s="140"/>
      <c r="R314" s="140"/>
      <c r="Z314" s="174"/>
    </row>
    <row r="315" spans="1:31" ht="16.350000000000001" hidden="1" customHeight="1">
      <c r="A315" s="427" t="s">
        <v>534</v>
      </c>
      <c r="B315" s="148" t="s">
        <v>74</v>
      </c>
      <c r="C315" s="428" t="s">
        <v>24</v>
      </c>
      <c r="D315" s="162" t="s">
        <v>3</v>
      </c>
      <c r="E315" s="426" t="s">
        <v>529</v>
      </c>
      <c r="F315" s="426" t="s">
        <v>49</v>
      </c>
      <c r="G315" s="428" t="s">
        <v>54</v>
      </c>
      <c r="H315" s="429">
        <v>12000000</v>
      </c>
      <c r="I315" s="426">
        <v>45448</v>
      </c>
      <c r="J315" s="426">
        <v>45569</v>
      </c>
      <c r="K315" s="168" t="s">
        <v>51</v>
      </c>
      <c r="L315" s="150" t="s">
        <v>94</v>
      </c>
      <c r="M315" s="150" t="s">
        <v>53</v>
      </c>
      <c r="Z315" s="157"/>
      <c r="AA315" s="158"/>
      <c r="AB315" s="158"/>
      <c r="AC315" s="158"/>
      <c r="AD315" s="158"/>
      <c r="AE315" s="158"/>
    </row>
    <row r="316" spans="1:31" ht="16.350000000000001" hidden="1" customHeight="1">
      <c r="A316" s="427" t="s">
        <v>535</v>
      </c>
      <c r="B316" s="430" t="s">
        <v>506</v>
      </c>
      <c r="C316" s="428" t="s">
        <v>24</v>
      </c>
      <c r="D316" s="428" t="s">
        <v>19</v>
      </c>
      <c r="E316" s="426" t="s">
        <v>529</v>
      </c>
      <c r="F316" s="426" t="s">
        <v>49</v>
      </c>
      <c r="G316" s="428" t="s">
        <v>50</v>
      </c>
      <c r="H316" s="429">
        <v>80437021</v>
      </c>
      <c r="I316" s="426">
        <v>45455</v>
      </c>
      <c r="J316" s="426">
        <v>45577</v>
      </c>
      <c r="K316" s="168" t="s">
        <v>51</v>
      </c>
      <c r="L316" s="150" t="s">
        <v>130</v>
      </c>
      <c r="M316" s="150" t="s">
        <v>53</v>
      </c>
      <c r="Z316" s="157"/>
      <c r="AA316" s="158"/>
      <c r="AB316" s="158"/>
      <c r="AC316" s="158"/>
      <c r="AD316" s="158"/>
      <c r="AE316" s="158"/>
    </row>
    <row r="317" spans="1:31" ht="16.350000000000001" hidden="1" customHeight="1">
      <c r="A317" s="427" t="s">
        <v>536</v>
      </c>
      <c r="B317" s="148" t="s">
        <v>74</v>
      </c>
      <c r="C317" s="428" t="s">
        <v>24</v>
      </c>
      <c r="D317" s="149" t="s">
        <v>18</v>
      </c>
      <c r="E317" s="426" t="s">
        <v>529</v>
      </c>
      <c r="F317" s="426" t="s">
        <v>49</v>
      </c>
      <c r="G317" s="428" t="s">
        <v>54</v>
      </c>
      <c r="H317" s="429">
        <v>30000000</v>
      </c>
      <c r="I317" s="426">
        <v>45454</v>
      </c>
      <c r="J317" s="426">
        <v>45545</v>
      </c>
      <c r="K317" s="168" t="s">
        <v>51</v>
      </c>
      <c r="L317" s="150" t="s">
        <v>94</v>
      </c>
      <c r="M317" s="150" t="s">
        <v>53</v>
      </c>
      <c r="Z317" s="157"/>
      <c r="AA317" s="158"/>
      <c r="AB317" s="158"/>
      <c r="AC317" s="158"/>
      <c r="AD317" s="158"/>
      <c r="AE317" s="158"/>
    </row>
    <row r="318" spans="1:31" ht="16.350000000000001" hidden="1" customHeight="1">
      <c r="A318" s="427" t="s">
        <v>537</v>
      </c>
      <c r="B318" s="430" t="s">
        <v>90</v>
      </c>
      <c r="C318" s="428" t="s">
        <v>24</v>
      </c>
      <c r="D318" s="149" t="s">
        <v>18</v>
      </c>
      <c r="E318" s="426" t="s">
        <v>529</v>
      </c>
      <c r="F318" s="426" t="s">
        <v>49</v>
      </c>
      <c r="G318" s="428" t="s">
        <v>54</v>
      </c>
      <c r="H318" s="429">
        <v>12600000</v>
      </c>
      <c r="I318" s="426">
        <v>45450</v>
      </c>
      <c r="J318" s="426">
        <v>45534</v>
      </c>
      <c r="K318" s="168" t="s">
        <v>51</v>
      </c>
      <c r="L318" s="150" t="s">
        <v>130</v>
      </c>
      <c r="M318" s="150" t="s">
        <v>53</v>
      </c>
      <c r="Z318" s="157"/>
      <c r="AA318" s="158"/>
      <c r="AB318" s="158"/>
      <c r="AC318" s="158"/>
      <c r="AD318" s="158"/>
      <c r="AE318" s="158"/>
    </row>
    <row r="319" spans="1:31" s="173" customFormat="1" ht="16.350000000000001" hidden="1" customHeight="1">
      <c r="A319" s="427" t="s">
        <v>538</v>
      </c>
      <c r="B319" s="430" t="s">
        <v>258</v>
      </c>
      <c r="C319" s="428" t="s">
        <v>25</v>
      </c>
      <c r="D319" s="428" t="s">
        <v>13</v>
      </c>
      <c r="E319" s="426" t="s">
        <v>529</v>
      </c>
      <c r="F319" s="426" t="s">
        <v>49</v>
      </c>
      <c r="G319" s="428" t="s">
        <v>50</v>
      </c>
      <c r="H319" s="429">
        <v>1181757607</v>
      </c>
      <c r="I319" s="426">
        <v>45455</v>
      </c>
      <c r="J319" s="426">
        <v>45516</v>
      </c>
      <c r="K319" s="168" t="s">
        <v>51</v>
      </c>
      <c r="L319" s="150" t="s">
        <v>130</v>
      </c>
      <c r="M319" s="150" t="s">
        <v>53</v>
      </c>
      <c r="N319" s="140"/>
      <c r="O319" s="140"/>
      <c r="P319" s="140"/>
      <c r="Q319" s="140"/>
      <c r="R319" s="140"/>
      <c r="Z319" s="174"/>
    </row>
    <row r="320" spans="1:31" s="173" customFormat="1" ht="16.350000000000001" hidden="1" customHeight="1">
      <c r="A320" s="427" t="s">
        <v>539</v>
      </c>
      <c r="B320" s="430" t="s">
        <v>258</v>
      </c>
      <c r="C320" s="428" t="s">
        <v>23</v>
      </c>
      <c r="D320" s="428" t="s">
        <v>8</v>
      </c>
      <c r="E320" s="426" t="s">
        <v>529</v>
      </c>
      <c r="F320" s="426" t="s">
        <v>49</v>
      </c>
      <c r="G320" s="428" t="s">
        <v>50</v>
      </c>
      <c r="H320" s="429">
        <v>144624584</v>
      </c>
      <c r="I320" s="426">
        <v>45456</v>
      </c>
      <c r="J320" s="426">
        <v>45517</v>
      </c>
      <c r="K320" s="168" t="s">
        <v>51</v>
      </c>
      <c r="L320" s="150" t="s">
        <v>130</v>
      </c>
      <c r="M320" s="150" t="s">
        <v>53</v>
      </c>
      <c r="N320" s="140"/>
      <c r="O320" s="140"/>
      <c r="P320" s="140"/>
      <c r="Q320" s="140"/>
      <c r="R320" s="140"/>
      <c r="Z320" s="174"/>
    </row>
    <row r="321" spans="1:31" ht="16.350000000000001" hidden="1" customHeight="1">
      <c r="A321" s="427" t="s">
        <v>540</v>
      </c>
      <c r="B321" s="148" t="s">
        <v>74</v>
      </c>
      <c r="C321" s="428" t="s">
        <v>24</v>
      </c>
      <c r="D321" s="149" t="s">
        <v>18</v>
      </c>
      <c r="E321" s="426" t="s">
        <v>529</v>
      </c>
      <c r="F321" s="426" t="s">
        <v>192</v>
      </c>
      <c r="G321" s="428" t="s">
        <v>54</v>
      </c>
      <c r="H321" s="429">
        <v>59016000</v>
      </c>
      <c r="I321" s="426">
        <v>45456</v>
      </c>
      <c r="J321" s="426">
        <v>45638</v>
      </c>
      <c r="K321" s="168" t="s">
        <v>51</v>
      </c>
      <c r="L321" s="150" t="s">
        <v>94</v>
      </c>
      <c r="M321" s="150" t="s">
        <v>53</v>
      </c>
      <c r="Z321" s="157"/>
      <c r="AA321" s="158"/>
      <c r="AB321" s="158"/>
      <c r="AC321" s="158"/>
      <c r="AD321" s="158"/>
      <c r="AE321" s="158"/>
    </row>
    <row r="322" spans="1:31" ht="16.350000000000001" hidden="1" customHeight="1">
      <c r="A322" s="427" t="s">
        <v>541</v>
      </c>
      <c r="B322" s="148" t="s">
        <v>74</v>
      </c>
      <c r="C322" s="428" t="s">
        <v>24</v>
      </c>
      <c r="D322" s="162" t="s">
        <v>3</v>
      </c>
      <c r="E322" s="426" t="s">
        <v>529</v>
      </c>
      <c r="F322" s="426" t="s">
        <v>192</v>
      </c>
      <c r="G322" s="428" t="s">
        <v>54</v>
      </c>
      <c r="H322" s="429">
        <v>23400000</v>
      </c>
      <c r="I322" s="426">
        <v>45457</v>
      </c>
      <c r="J322" s="426">
        <v>45639</v>
      </c>
      <c r="K322" s="168" t="s">
        <v>51</v>
      </c>
      <c r="L322" s="150" t="s">
        <v>94</v>
      </c>
      <c r="M322" s="150" t="s">
        <v>53</v>
      </c>
      <c r="Z322" s="157"/>
      <c r="AA322" s="158"/>
      <c r="AB322" s="158"/>
      <c r="AC322" s="158"/>
      <c r="AD322" s="158"/>
      <c r="AE322" s="158"/>
    </row>
    <row r="323" spans="1:31" ht="16.350000000000001" hidden="1" customHeight="1">
      <c r="A323" s="427" t="s">
        <v>542</v>
      </c>
      <c r="B323" s="430" t="s">
        <v>543</v>
      </c>
      <c r="C323" s="428" t="s">
        <v>24</v>
      </c>
      <c r="D323" s="428" t="s">
        <v>13</v>
      </c>
      <c r="E323" s="426" t="s">
        <v>529</v>
      </c>
      <c r="F323" s="426" t="s">
        <v>49</v>
      </c>
      <c r="G323" s="428" t="s">
        <v>50</v>
      </c>
      <c r="H323" s="429">
        <v>593000000</v>
      </c>
      <c r="I323" s="426">
        <v>45460</v>
      </c>
      <c r="J323" s="426">
        <v>45549</v>
      </c>
      <c r="K323" s="168" t="s">
        <v>51</v>
      </c>
      <c r="L323" s="150" t="s">
        <v>130</v>
      </c>
      <c r="M323" s="150" t="s">
        <v>53</v>
      </c>
      <c r="Z323" s="157"/>
      <c r="AA323" s="158"/>
      <c r="AB323" s="158"/>
      <c r="AC323" s="158"/>
      <c r="AD323" s="158"/>
      <c r="AE323" s="158"/>
    </row>
    <row r="324" spans="1:31" ht="16.350000000000001" hidden="1" customHeight="1">
      <c r="A324" s="427" t="s">
        <v>544</v>
      </c>
      <c r="B324" s="148" t="s">
        <v>74</v>
      </c>
      <c r="C324" s="428" t="s">
        <v>24</v>
      </c>
      <c r="D324" s="149" t="s">
        <v>18</v>
      </c>
      <c r="E324" s="426" t="s">
        <v>529</v>
      </c>
      <c r="F324" s="426" t="s">
        <v>49</v>
      </c>
      <c r="G324" s="428" t="s">
        <v>54</v>
      </c>
      <c r="H324" s="429">
        <v>33000000</v>
      </c>
      <c r="I324" s="426">
        <v>45461</v>
      </c>
      <c r="J324" s="426">
        <v>45552</v>
      </c>
      <c r="K324" s="168" t="s">
        <v>51</v>
      </c>
      <c r="L324" s="150" t="s">
        <v>94</v>
      </c>
      <c r="M324" s="150" t="s">
        <v>53</v>
      </c>
      <c r="Z324" s="157"/>
      <c r="AA324" s="158"/>
      <c r="AB324" s="158"/>
      <c r="AC324" s="158"/>
      <c r="AD324" s="158"/>
      <c r="AE324" s="158"/>
    </row>
    <row r="325" spans="1:31" ht="16.350000000000001" hidden="1" customHeight="1">
      <c r="A325" s="427" t="s">
        <v>545</v>
      </c>
      <c r="B325" s="430" t="s">
        <v>546</v>
      </c>
      <c r="C325" s="428" t="s">
        <v>24</v>
      </c>
      <c r="D325" s="149" t="s">
        <v>18</v>
      </c>
      <c r="E325" s="426" t="s">
        <v>529</v>
      </c>
      <c r="F325" s="426" t="s">
        <v>192</v>
      </c>
      <c r="G325" s="428" t="s">
        <v>54</v>
      </c>
      <c r="H325" s="429">
        <v>27333333</v>
      </c>
      <c r="I325" s="426">
        <v>45461</v>
      </c>
      <c r="J325" s="426">
        <v>45626</v>
      </c>
      <c r="K325" s="168" t="s">
        <v>51</v>
      </c>
      <c r="L325" s="150" t="s">
        <v>130</v>
      </c>
      <c r="M325" s="150" t="s">
        <v>53</v>
      </c>
      <c r="Z325" s="157"/>
      <c r="AA325" s="158"/>
      <c r="AB325" s="158"/>
      <c r="AC325" s="158"/>
      <c r="AD325" s="158"/>
      <c r="AE325" s="158"/>
    </row>
    <row r="326" spans="1:31" ht="16.350000000000001" hidden="1" customHeight="1">
      <c r="A326" s="427" t="s">
        <v>547</v>
      </c>
      <c r="B326" s="430" t="s">
        <v>546</v>
      </c>
      <c r="C326" s="428" t="s">
        <v>24</v>
      </c>
      <c r="D326" s="149" t="s">
        <v>18</v>
      </c>
      <c r="E326" s="426" t="s">
        <v>529</v>
      </c>
      <c r="F326" s="426" t="s">
        <v>192</v>
      </c>
      <c r="G326" s="428" t="s">
        <v>54</v>
      </c>
      <c r="H326" s="429">
        <v>27333333</v>
      </c>
      <c r="I326" s="426">
        <v>45461</v>
      </c>
      <c r="J326" s="426">
        <v>45626</v>
      </c>
      <c r="K326" s="168" t="s">
        <v>51</v>
      </c>
      <c r="L326" s="150" t="s">
        <v>130</v>
      </c>
      <c r="M326" s="150" t="s">
        <v>53</v>
      </c>
      <c r="Z326" s="157"/>
      <c r="AA326" s="158"/>
      <c r="AB326" s="158"/>
      <c r="AC326" s="158"/>
      <c r="AD326" s="158"/>
      <c r="AE326" s="158"/>
    </row>
    <row r="327" spans="1:31" ht="16.350000000000001" hidden="1" customHeight="1">
      <c r="A327" s="427" t="s">
        <v>548</v>
      </c>
      <c r="B327" s="430" t="s">
        <v>543</v>
      </c>
      <c r="C327" s="428" t="s">
        <v>24</v>
      </c>
      <c r="D327" s="428" t="s">
        <v>13</v>
      </c>
      <c r="E327" s="426" t="s">
        <v>529</v>
      </c>
      <c r="F327" s="426" t="s">
        <v>49</v>
      </c>
      <c r="G327" s="428" t="s">
        <v>50</v>
      </c>
      <c r="H327" s="429">
        <v>488730000</v>
      </c>
      <c r="I327" s="426">
        <v>45462</v>
      </c>
      <c r="J327" s="426">
        <v>45547</v>
      </c>
      <c r="K327" s="168" t="s">
        <v>51</v>
      </c>
      <c r="L327" s="150" t="s">
        <v>130</v>
      </c>
      <c r="M327" s="150" t="s">
        <v>53</v>
      </c>
      <c r="Z327" s="157"/>
      <c r="AA327" s="158"/>
      <c r="AB327" s="158"/>
      <c r="AC327" s="158"/>
      <c r="AD327" s="158"/>
      <c r="AE327" s="158"/>
    </row>
    <row r="328" spans="1:31" ht="16.350000000000001" hidden="1" customHeight="1">
      <c r="A328" s="427" t="s">
        <v>549</v>
      </c>
      <c r="B328" s="430" t="s">
        <v>90</v>
      </c>
      <c r="C328" s="428" t="s">
        <v>24</v>
      </c>
      <c r="D328" s="162" t="s">
        <v>3</v>
      </c>
      <c r="E328" s="426" t="s">
        <v>529</v>
      </c>
      <c r="F328" s="426" t="s">
        <v>49</v>
      </c>
      <c r="G328" s="428" t="s">
        <v>54</v>
      </c>
      <c r="H328" s="429">
        <v>8400000</v>
      </c>
      <c r="I328" s="426">
        <v>45464</v>
      </c>
      <c r="J328" s="426">
        <v>45534</v>
      </c>
      <c r="K328" s="168" t="s">
        <v>51</v>
      </c>
      <c r="L328" s="150" t="s">
        <v>130</v>
      </c>
      <c r="M328" s="150" t="s">
        <v>53</v>
      </c>
      <c r="Z328" s="157"/>
      <c r="AA328" s="158"/>
      <c r="AB328" s="158"/>
      <c r="AC328" s="158"/>
      <c r="AD328" s="158"/>
      <c r="AE328" s="158"/>
    </row>
    <row r="329" spans="1:31" ht="16.350000000000001" hidden="1" customHeight="1">
      <c r="A329" s="427" t="s">
        <v>550</v>
      </c>
      <c r="B329" s="430" t="s">
        <v>551</v>
      </c>
      <c r="C329" s="428" t="s">
        <v>23</v>
      </c>
      <c r="D329" s="428" t="s">
        <v>8</v>
      </c>
      <c r="E329" s="426" t="s">
        <v>529</v>
      </c>
      <c r="F329" s="426" t="s">
        <v>192</v>
      </c>
      <c r="G329" s="428" t="s">
        <v>50</v>
      </c>
      <c r="H329" s="437">
        <v>154999472</v>
      </c>
      <c r="I329" s="426">
        <v>45524</v>
      </c>
      <c r="J329" s="426">
        <v>45615</v>
      </c>
      <c r="K329" s="168" t="s">
        <v>51</v>
      </c>
      <c r="L329" s="150" t="s">
        <v>130</v>
      </c>
      <c r="M329" s="150" t="s">
        <v>53</v>
      </c>
      <c r="Z329" s="157"/>
      <c r="AA329" s="158"/>
      <c r="AB329" s="158"/>
      <c r="AC329" s="158"/>
      <c r="AD329" s="158"/>
      <c r="AE329" s="158"/>
    </row>
    <row r="330" spans="1:31" ht="16.350000000000001" hidden="1" customHeight="1">
      <c r="A330" s="427" t="s">
        <v>552</v>
      </c>
      <c r="B330" s="430" t="s">
        <v>553</v>
      </c>
      <c r="C330" s="428" t="s">
        <v>23</v>
      </c>
      <c r="D330" s="428" t="s">
        <v>13</v>
      </c>
      <c r="E330" s="426" t="s">
        <v>529</v>
      </c>
      <c r="F330" s="426" t="s">
        <v>49</v>
      </c>
      <c r="G330" s="428" t="s">
        <v>50</v>
      </c>
      <c r="H330" s="437">
        <v>850000000</v>
      </c>
      <c r="I330" s="426">
        <v>45463</v>
      </c>
      <c r="J330" s="426">
        <v>45550</v>
      </c>
      <c r="K330" s="168" t="s">
        <v>51</v>
      </c>
      <c r="L330" s="150" t="s">
        <v>130</v>
      </c>
      <c r="M330" s="150" t="s">
        <v>53</v>
      </c>
      <c r="Z330" s="157"/>
      <c r="AA330" s="158"/>
      <c r="AB330" s="158"/>
      <c r="AC330" s="158"/>
      <c r="AD330" s="158"/>
      <c r="AE330" s="158"/>
    </row>
    <row r="331" spans="1:31" ht="16.350000000000001" hidden="1" customHeight="1">
      <c r="A331" s="427" t="s">
        <v>554</v>
      </c>
      <c r="B331" s="430" t="s">
        <v>543</v>
      </c>
      <c r="C331" s="428" t="s">
        <v>24</v>
      </c>
      <c r="D331" s="428" t="s">
        <v>13</v>
      </c>
      <c r="E331" s="426" t="s">
        <v>529</v>
      </c>
      <c r="F331" s="426" t="s">
        <v>49</v>
      </c>
      <c r="G331" s="428" t="s">
        <v>50</v>
      </c>
      <c r="H331" s="437">
        <v>512050000</v>
      </c>
      <c r="I331" s="426">
        <v>45464</v>
      </c>
      <c r="J331" s="426">
        <v>45550</v>
      </c>
      <c r="K331" s="168" t="s">
        <v>51</v>
      </c>
      <c r="L331" s="150" t="s">
        <v>130</v>
      </c>
      <c r="M331" s="150" t="s">
        <v>53</v>
      </c>
      <c r="Z331" s="157"/>
      <c r="AA331" s="158"/>
      <c r="AB331" s="158"/>
      <c r="AC331" s="158"/>
      <c r="AD331" s="158"/>
      <c r="AE331" s="158"/>
    </row>
    <row r="332" spans="1:31" ht="16.350000000000001" hidden="1" customHeight="1">
      <c r="A332" s="427" t="s">
        <v>555</v>
      </c>
      <c r="B332" s="148" t="s">
        <v>74</v>
      </c>
      <c r="C332" s="428" t="s">
        <v>24</v>
      </c>
      <c r="D332" s="149" t="s">
        <v>18</v>
      </c>
      <c r="E332" s="426" t="s">
        <v>529</v>
      </c>
      <c r="F332" s="426" t="s">
        <v>192</v>
      </c>
      <c r="G332" s="428" t="s">
        <v>54</v>
      </c>
      <c r="H332" s="437">
        <v>79166667</v>
      </c>
      <c r="I332" s="426">
        <v>45463</v>
      </c>
      <c r="J332" s="426">
        <v>45655</v>
      </c>
      <c r="K332" s="168" t="s">
        <v>51</v>
      </c>
      <c r="L332" s="150" t="s">
        <v>94</v>
      </c>
      <c r="M332" s="150" t="s">
        <v>53</v>
      </c>
      <c r="Z332" s="157"/>
      <c r="AA332" s="158"/>
      <c r="AB332" s="158"/>
      <c r="AC332" s="158"/>
      <c r="AD332" s="158"/>
      <c r="AE332" s="158"/>
    </row>
    <row r="333" spans="1:31" ht="16.350000000000001" hidden="1" customHeight="1">
      <c r="A333" s="427" t="s">
        <v>556</v>
      </c>
      <c r="B333" s="430" t="s">
        <v>557</v>
      </c>
      <c r="C333" s="428" t="s">
        <v>26</v>
      </c>
      <c r="D333" s="428" t="s">
        <v>13</v>
      </c>
      <c r="E333" s="426" t="s">
        <v>529</v>
      </c>
      <c r="F333" s="426" t="s">
        <v>192</v>
      </c>
      <c r="G333" s="428" t="s">
        <v>50</v>
      </c>
      <c r="H333" s="437">
        <v>16053623</v>
      </c>
      <c r="I333" s="426">
        <v>45470</v>
      </c>
      <c r="J333" s="426">
        <v>45689</v>
      </c>
      <c r="K333" s="168" t="s">
        <v>51</v>
      </c>
      <c r="L333" s="150" t="s">
        <v>558</v>
      </c>
      <c r="M333" s="150" t="s">
        <v>53</v>
      </c>
      <c r="Z333" s="157"/>
      <c r="AA333" s="158"/>
      <c r="AB333" s="158"/>
      <c r="AC333" s="158"/>
      <c r="AD333" s="158"/>
      <c r="AE333" s="158"/>
    </row>
    <row r="334" spans="1:31" ht="16.350000000000001" hidden="1" customHeight="1">
      <c r="A334" s="427" t="s">
        <v>559</v>
      </c>
      <c r="B334" s="430" t="s">
        <v>560</v>
      </c>
      <c r="C334" s="428" t="s">
        <v>23</v>
      </c>
      <c r="D334" s="428" t="s">
        <v>8</v>
      </c>
      <c r="E334" s="426" t="s">
        <v>529</v>
      </c>
      <c r="F334" s="426" t="s">
        <v>49</v>
      </c>
      <c r="G334" s="428" t="s">
        <v>50</v>
      </c>
      <c r="H334" s="437">
        <v>134190226</v>
      </c>
      <c r="I334" s="426">
        <v>45498</v>
      </c>
      <c r="J334" s="426">
        <v>45559</v>
      </c>
      <c r="K334" s="168" t="s">
        <v>51</v>
      </c>
      <c r="L334" s="150" t="s">
        <v>130</v>
      </c>
      <c r="M334" s="150" t="s">
        <v>53</v>
      </c>
      <c r="Z334" s="157"/>
      <c r="AA334" s="158"/>
      <c r="AB334" s="158"/>
      <c r="AC334" s="158"/>
      <c r="AD334" s="158"/>
      <c r="AE334" s="158"/>
    </row>
    <row r="335" spans="1:31" ht="16.350000000000001" hidden="1" customHeight="1">
      <c r="A335" s="427" t="s">
        <v>561</v>
      </c>
      <c r="B335" s="148" t="s">
        <v>74</v>
      </c>
      <c r="C335" s="428" t="s">
        <v>24</v>
      </c>
      <c r="D335" s="149" t="s">
        <v>18</v>
      </c>
      <c r="E335" s="426" t="s">
        <v>529</v>
      </c>
      <c r="F335" s="426" t="s">
        <v>49</v>
      </c>
      <c r="G335" s="428" t="s">
        <v>54</v>
      </c>
      <c r="H335" s="437">
        <v>45600000</v>
      </c>
      <c r="I335" s="426">
        <v>45468</v>
      </c>
      <c r="J335" s="426">
        <v>45559</v>
      </c>
      <c r="K335" s="168" t="s">
        <v>51</v>
      </c>
      <c r="L335" s="150" t="s">
        <v>94</v>
      </c>
      <c r="M335" s="150" t="s">
        <v>53</v>
      </c>
      <c r="Z335" s="157"/>
      <c r="AA335" s="158"/>
      <c r="AB335" s="158"/>
      <c r="AC335" s="158"/>
      <c r="AD335" s="158"/>
      <c r="AE335" s="158"/>
    </row>
    <row r="336" spans="1:31" ht="16.350000000000001" hidden="1" customHeight="1">
      <c r="A336" s="427" t="s">
        <v>562</v>
      </c>
      <c r="B336" s="148" t="s">
        <v>74</v>
      </c>
      <c r="C336" s="428" t="s">
        <v>24</v>
      </c>
      <c r="D336" s="149" t="s">
        <v>18</v>
      </c>
      <c r="E336" s="426" t="s">
        <v>529</v>
      </c>
      <c r="F336" s="426" t="s">
        <v>192</v>
      </c>
      <c r="G336" s="428" t="s">
        <v>54</v>
      </c>
      <c r="H336" s="437">
        <v>20020000</v>
      </c>
      <c r="I336" s="426">
        <v>45468</v>
      </c>
      <c r="J336" s="426">
        <v>45626</v>
      </c>
      <c r="K336" s="168" t="s">
        <v>75</v>
      </c>
      <c r="L336" s="150" t="s">
        <v>265</v>
      </c>
      <c r="M336" s="150" t="s">
        <v>53</v>
      </c>
      <c r="Z336" s="157"/>
      <c r="AA336" s="158"/>
      <c r="AB336" s="158"/>
      <c r="AC336" s="158"/>
      <c r="AD336" s="158"/>
      <c r="AE336" s="158"/>
    </row>
    <row r="337" spans="1:31" ht="16.350000000000001" customHeight="1">
      <c r="A337" s="427" t="s">
        <v>563</v>
      </c>
      <c r="B337" s="430" t="s">
        <v>57</v>
      </c>
      <c r="C337" s="428" t="s">
        <v>24</v>
      </c>
      <c r="D337" s="428" t="s">
        <v>10</v>
      </c>
      <c r="E337" s="426" t="s">
        <v>529</v>
      </c>
      <c r="F337" s="426" t="s">
        <v>49</v>
      </c>
      <c r="G337" s="428" t="s">
        <v>50</v>
      </c>
      <c r="H337" s="437">
        <v>167862400</v>
      </c>
      <c r="I337" s="426">
        <v>45471</v>
      </c>
      <c r="J337" s="426">
        <v>45535</v>
      </c>
      <c r="K337" s="168" t="s">
        <v>51</v>
      </c>
      <c r="L337" s="150" t="s">
        <v>130</v>
      </c>
      <c r="M337" s="150" t="s">
        <v>53</v>
      </c>
      <c r="Z337" s="157"/>
      <c r="AA337" s="158"/>
      <c r="AB337" s="158"/>
      <c r="AC337" s="158"/>
      <c r="AD337" s="158"/>
      <c r="AE337" s="158"/>
    </row>
    <row r="338" spans="1:31" ht="16.350000000000001" hidden="1" customHeight="1">
      <c r="A338" s="427" t="s">
        <v>564</v>
      </c>
      <c r="B338" s="148" t="s">
        <v>74</v>
      </c>
      <c r="C338" s="428" t="s">
        <v>24</v>
      </c>
      <c r="D338" s="428" t="s">
        <v>4</v>
      </c>
      <c r="E338" s="426" t="s">
        <v>529</v>
      </c>
      <c r="F338" s="426" t="s">
        <v>192</v>
      </c>
      <c r="G338" s="428" t="s">
        <v>50</v>
      </c>
      <c r="H338" s="437">
        <v>167291496</v>
      </c>
      <c r="I338" s="426">
        <v>45471</v>
      </c>
      <c r="J338" s="426">
        <v>45657</v>
      </c>
      <c r="K338" s="168" t="s">
        <v>106</v>
      </c>
      <c r="L338" s="150" t="s">
        <v>558</v>
      </c>
      <c r="M338" s="150" t="s">
        <v>59</v>
      </c>
      <c r="Z338" s="157"/>
      <c r="AA338" s="158"/>
      <c r="AB338" s="158"/>
      <c r="AC338" s="158"/>
      <c r="AD338" s="158"/>
      <c r="AE338" s="158"/>
    </row>
    <row r="339" spans="1:31" ht="16.350000000000001" hidden="1" customHeight="1">
      <c r="A339" s="427" t="s">
        <v>565</v>
      </c>
      <c r="B339" s="148" t="s">
        <v>74</v>
      </c>
      <c r="C339" s="428" t="s">
        <v>24</v>
      </c>
      <c r="D339" s="149" t="s">
        <v>18</v>
      </c>
      <c r="E339" s="426" t="s">
        <v>529</v>
      </c>
      <c r="F339" s="426" t="s">
        <v>49</v>
      </c>
      <c r="G339" s="428" t="s">
        <v>54</v>
      </c>
      <c r="H339" s="437">
        <v>4600000</v>
      </c>
      <c r="I339" s="426">
        <v>45471</v>
      </c>
      <c r="J339" s="426">
        <v>45500</v>
      </c>
      <c r="K339" s="168" t="s">
        <v>51</v>
      </c>
      <c r="L339" s="150" t="s">
        <v>94</v>
      </c>
      <c r="M339" s="150" t="s">
        <v>53</v>
      </c>
      <c r="Z339" s="157"/>
      <c r="AA339" s="158"/>
      <c r="AB339" s="158"/>
      <c r="AC339" s="158"/>
      <c r="AD339" s="158"/>
      <c r="AE339" s="158"/>
    </row>
    <row r="340" spans="1:31" s="140" customFormat="1" ht="16.350000000000001" hidden="1" customHeight="1">
      <c r="A340" s="427" t="s">
        <v>566</v>
      </c>
      <c r="B340" s="430" t="s">
        <v>543</v>
      </c>
      <c r="C340" s="428" t="s">
        <v>24</v>
      </c>
      <c r="D340" s="428" t="s">
        <v>13</v>
      </c>
      <c r="E340" s="426" t="s">
        <v>567</v>
      </c>
      <c r="F340" s="426" t="s">
        <v>49</v>
      </c>
      <c r="G340" s="428" t="s">
        <v>50</v>
      </c>
      <c r="H340" s="437">
        <v>76500000</v>
      </c>
      <c r="I340" s="426">
        <v>45476</v>
      </c>
      <c r="J340" s="426">
        <v>45547</v>
      </c>
      <c r="K340" s="181" t="s">
        <v>51</v>
      </c>
      <c r="L340" s="149" t="s">
        <v>130</v>
      </c>
      <c r="M340" s="149" t="s">
        <v>53</v>
      </c>
      <c r="Z340" s="159"/>
    </row>
    <row r="341" spans="1:31" s="140" customFormat="1" ht="16.350000000000001" hidden="1" customHeight="1">
      <c r="A341" s="427" t="s">
        <v>568</v>
      </c>
      <c r="B341" s="148" t="s">
        <v>74</v>
      </c>
      <c r="C341" s="428" t="s">
        <v>24</v>
      </c>
      <c r="D341" s="149" t="s">
        <v>18</v>
      </c>
      <c r="E341" s="426" t="s">
        <v>567</v>
      </c>
      <c r="F341" s="426" t="s">
        <v>49</v>
      </c>
      <c r="G341" s="428" t="s">
        <v>54</v>
      </c>
      <c r="H341" s="437">
        <v>22500000</v>
      </c>
      <c r="I341" s="426">
        <v>45477</v>
      </c>
      <c r="J341" s="426">
        <v>45568</v>
      </c>
      <c r="K341" s="181" t="s">
        <v>239</v>
      </c>
      <c r="L341" s="149" t="s">
        <v>94</v>
      </c>
      <c r="M341" s="149" t="s">
        <v>53</v>
      </c>
      <c r="Z341" s="159"/>
    </row>
    <row r="342" spans="1:31" s="140" customFormat="1" ht="16.350000000000001" hidden="1" customHeight="1">
      <c r="A342" s="427" t="s">
        <v>569</v>
      </c>
      <c r="B342" s="148" t="s">
        <v>74</v>
      </c>
      <c r="C342" s="428" t="s">
        <v>24</v>
      </c>
      <c r="D342" s="149" t="s">
        <v>18</v>
      </c>
      <c r="E342" s="426" t="s">
        <v>567</v>
      </c>
      <c r="F342" s="426" t="s">
        <v>49</v>
      </c>
      <c r="G342" s="428" t="s">
        <v>54</v>
      </c>
      <c r="H342" s="437">
        <v>36000000</v>
      </c>
      <c r="I342" s="426">
        <v>45481</v>
      </c>
      <c r="J342" s="426">
        <v>45558</v>
      </c>
      <c r="K342" s="181" t="s">
        <v>51</v>
      </c>
      <c r="L342" s="149" t="s">
        <v>94</v>
      </c>
      <c r="M342" s="149" t="s">
        <v>53</v>
      </c>
      <c r="Z342" s="159"/>
    </row>
    <row r="343" spans="1:31" s="140" customFormat="1" ht="16.350000000000001" hidden="1" customHeight="1">
      <c r="A343" s="427" t="s">
        <v>570</v>
      </c>
      <c r="B343" s="430" t="s">
        <v>129</v>
      </c>
      <c r="C343" s="428" t="s">
        <v>24</v>
      </c>
      <c r="D343" s="149" t="s">
        <v>18</v>
      </c>
      <c r="E343" s="426" t="s">
        <v>567</v>
      </c>
      <c r="F343" s="426" t="s">
        <v>49</v>
      </c>
      <c r="G343" s="428" t="s">
        <v>54</v>
      </c>
      <c r="H343" s="437">
        <v>15770000</v>
      </c>
      <c r="I343" s="426">
        <v>45478</v>
      </c>
      <c r="J343" s="426">
        <v>45570</v>
      </c>
      <c r="K343" s="181" t="s">
        <v>51</v>
      </c>
      <c r="L343" s="149" t="s">
        <v>130</v>
      </c>
      <c r="M343" s="182" t="s">
        <v>53</v>
      </c>
      <c r="Z343" s="159"/>
    </row>
    <row r="344" spans="1:31" s="140" customFormat="1" ht="16.350000000000001" hidden="1" customHeight="1">
      <c r="A344" s="427" t="s">
        <v>571</v>
      </c>
      <c r="B344" s="430" t="s">
        <v>129</v>
      </c>
      <c r="C344" s="428" t="s">
        <v>24</v>
      </c>
      <c r="D344" s="149" t="s">
        <v>18</v>
      </c>
      <c r="E344" s="426" t="s">
        <v>567</v>
      </c>
      <c r="F344" s="426" t="s">
        <v>49</v>
      </c>
      <c r="G344" s="428" t="s">
        <v>54</v>
      </c>
      <c r="H344" s="437">
        <v>10533333</v>
      </c>
      <c r="I344" s="426">
        <v>45481</v>
      </c>
      <c r="J344" s="426">
        <v>45558</v>
      </c>
      <c r="K344" s="181" t="s">
        <v>51</v>
      </c>
      <c r="L344" s="149" t="s">
        <v>130</v>
      </c>
      <c r="M344" s="182" t="s">
        <v>53</v>
      </c>
      <c r="Z344" s="159"/>
    </row>
    <row r="345" spans="1:31" s="140" customFormat="1" ht="16.350000000000001" hidden="1" customHeight="1">
      <c r="A345" s="427" t="s">
        <v>572</v>
      </c>
      <c r="B345" s="430" t="s">
        <v>129</v>
      </c>
      <c r="C345" s="428" t="s">
        <v>24</v>
      </c>
      <c r="D345" s="162" t="s">
        <v>3</v>
      </c>
      <c r="E345" s="426" t="s">
        <v>567</v>
      </c>
      <c r="F345" s="426" t="s">
        <v>49</v>
      </c>
      <c r="G345" s="428" t="s">
        <v>54</v>
      </c>
      <c r="H345" s="437">
        <v>10006666</v>
      </c>
      <c r="I345" s="426">
        <v>45481</v>
      </c>
      <c r="J345" s="426">
        <v>45558</v>
      </c>
      <c r="K345" s="181" t="s">
        <v>51</v>
      </c>
      <c r="L345" s="149" t="s">
        <v>130</v>
      </c>
      <c r="M345" s="149" t="s">
        <v>53</v>
      </c>
      <c r="Z345" s="159"/>
    </row>
    <row r="346" spans="1:31" s="140" customFormat="1" ht="16.350000000000001" hidden="1" customHeight="1">
      <c r="A346" s="427" t="s">
        <v>573</v>
      </c>
      <c r="B346" s="148" t="s">
        <v>74</v>
      </c>
      <c r="C346" s="428" t="s">
        <v>24</v>
      </c>
      <c r="D346" s="149" t="s">
        <v>18</v>
      </c>
      <c r="E346" s="426" t="s">
        <v>567</v>
      </c>
      <c r="F346" s="426" t="s">
        <v>49</v>
      </c>
      <c r="G346" s="428" t="s">
        <v>54</v>
      </c>
      <c r="H346" s="437">
        <v>14000000</v>
      </c>
      <c r="I346" s="426">
        <v>45482</v>
      </c>
      <c r="J346" s="426">
        <v>45543</v>
      </c>
      <c r="K346" s="181" t="s">
        <v>51</v>
      </c>
      <c r="L346" s="149" t="s">
        <v>94</v>
      </c>
      <c r="M346" s="149" t="s">
        <v>53</v>
      </c>
      <c r="Z346" s="159"/>
    </row>
    <row r="347" spans="1:31" s="140" customFormat="1" ht="16.350000000000001" hidden="1" customHeight="1">
      <c r="A347" s="427" t="s">
        <v>574</v>
      </c>
      <c r="B347" s="148" t="s">
        <v>74</v>
      </c>
      <c r="C347" s="428" t="s">
        <v>24</v>
      </c>
      <c r="D347" s="149" t="s">
        <v>18</v>
      </c>
      <c r="E347" s="426" t="s">
        <v>567</v>
      </c>
      <c r="F347" s="426" t="s">
        <v>49</v>
      </c>
      <c r="G347" s="428" t="s">
        <v>54</v>
      </c>
      <c r="H347" s="437">
        <v>13200000</v>
      </c>
      <c r="I347" s="426">
        <v>45483</v>
      </c>
      <c r="J347" s="426">
        <v>45574</v>
      </c>
      <c r="K347" s="181" t="s">
        <v>51</v>
      </c>
      <c r="L347" s="149" t="s">
        <v>94</v>
      </c>
      <c r="M347" s="149" t="s">
        <v>53</v>
      </c>
      <c r="Z347" s="159"/>
    </row>
    <row r="348" spans="1:31" s="140" customFormat="1" ht="16.350000000000001" hidden="1" customHeight="1">
      <c r="A348" s="427" t="s">
        <v>575</v>
      </c>
      <c r="B348" s="148" t="s">
        <v>74</v>
      </c>
      <c r="C348" s="428" t="s">
        <v>24</v>
      </c>
      <c r="D348" s="162" t="s">
        <v>3</v>
      </c>
      <c r="E348" s="426" t="s">
        <v>567</v>
      </c>
      <c r="F348" s="426" t="s">
        <v>49</v>
      </c>
      <c r="G348" s="428" t="s">
        <v>54</v>
      </c>
      <c r="H348" s="437">
        <v>10500000</v>
      </c>
      <c r="I348" s="426">
        <v>45483</v>
      </c>
      <c r="J348" s="426">
        <v>45574</v>
      </c>
      <c r="K348" s="181" t="s">
        <v>51</v>
      </c>
      <c r="L348" s="149" t="s">
        <v>94</v>
      </c>
      <c r="M348" s="149" t="s">
        <v>53</v>
      </c>
      <c r="Z348" s="159"/>
    </row>
    <row r="349" spans="1:31" s="140" customFormat="1" ht="16.350000000000001" hidden="1" customHeight="1">
      <c r="A349" s="427" t="s">
        <v>576</v>
      </c>
      <c r="B349" s="148" t="s">
        <v>74</v>
      </c>
      <c r="C349" s="428" t="s">
        <v>24</v>
      </c>
      <c r="D349" s="162" t="s">
        <v>3</v>
      </c>
      <c r="E349" s="426" t="s">
        <v>567</v>
      </c>
      <c r="F349" s="426" t="s">
        <v>49</v>
      </c>
      <c r="G349" s="428" t="s">
        <v>54</v>
      </c>
      <c r="H349" s="437">
        <v>11400000</v>
      </c>
      <c r="I349" s="426">
        <v>45483</v>
      </c>
      <c r="J349" s="426">
        <v>45574</v>
      </c>
      <c r="K349" s="181" t="s">
        <v>51</v>
      </c>
      <c r="L349" s="149" t="s">
        <v>94</v>
      </c>
      <c r="M349" s="149" t="s">
        <v>53</v>
      </c>
      <c r="Z349" s="159"/>
    </row>
    <row r="350" spans="1:31" s="140" customFormat="1" ht="16.350000000000001" hidden="1" customHeight="1">
      <c r="A350" s="427" t="s">
        <v>577</v>
      </c>
      <c r="B350" s="148" t="s">
        <v>74</v>
      </c>
      <c r="C350" s="428" t="s">
        <v>24</v>
      </c>
      <c r="D350" s="162" t="s">
        <v>3</v>
      </c>
      <c r="E350" s="426" t="s">
        <v>567</v>
      </c>
      <c r="F350" s="426" t="s">
        <v>49</v>
      </c>
      <c r="G350" s="428" t="s">
        <v>54</v>
      </c>
      <c r="H350" s="437">
        <v>7000000</v>
      </c>
      <c r="I350" s="426">
        <v>45483</v>
      </c>
      <c r="J350" s="426">
        <v>45544</v>
      </c>
      <c r="K350" s="181" t="s">
        <v>51</v>
      </c>
      <c r="L350" s="149" t="s">
        <v>94</v>
      </c>
      <c r="M350" s="149" t="s">
        <v>53</v>
      </c>
      <c r="Z350" s="159"/>
    </row>
    <row r="351" spans="1:31" s="140" customFormat="1" ht="16.350000000000001" hidden="1" customHeight="1">
      <c r="A351" s="427" t="s">
        <v>578</v>
      </c>
      <c r="B351" s="148" t="s">
        <v>74</v>
      </c>
      <c r="C351" s="428" t="s">
        <v>24</v>
      </c>
      <c r="D351" s="149" t="s">
        <v>18</v>
      </c>
      <c r="E351" s="426" t="s">
        <v>567</v>
      </c>
      <c r="F351" s="426" t="s">
        <v>49</v>
      </c>
      <c r="G351" s="428" t="s">
        <v>54</v>
      </c>
      <c r="H351" s="437">
        <v>12000000</v>
      </c>
      <c r="I351" s="426">
        <v>45483</v>
      </c>
      <c r="J351" s="426">
        <v>45574</v>
      </c>
      <c r="K351" s="181" t="s">
        <v>51</v>
      </c>
      <c r="L351" s="149" t="s">
        <v>94</v>
      </c>
      <c r="M351" s="149" t="s">
        <v>53</v>
      </c>
      <c r="Z351" s="159"/>
    </row>
    <row r="352" spans="1:31" s="140" customFormat="1" ht="16.350000000000001" hidden="1" customHeight="1">
      <c r="A352" s="427" t="s">
        <v>579</v>
      </c>
      <c r="B352" s="148" t="s">
        <v>74</v>
      </c>
      <c r="C352" s="428" t="s">
        <v>24</v>
      </c>
      <c r="D352" s="162" t="s">
        <v>3</v>
      </c>
      <c r="E352" s="426" t="s">
        <v>567</v>
      </c>
      <c r="F352" s="426" t="s">
        <v>49</v>
      </c>
      <c r="G352" s="428" t="s">
        <v>54</v>
      </c>
      <c r="H352" s="437">
        <v>5000000</v>
      </c>
      <c r="I352" s="426">
        <v>45484</v>
      </c>
      <c r="J352" s="426">
        <v>45545</v>
      </c>
      <c r="K352" s="181" t="s">
        <v>51</v>
      </c>
      <c r="L352" s="149" t="s">
        <v>94</v>
      </c>
      <c r="M352" s="149" t="s">
        <v>53</v>
      </c>
      <c r="Z352" s="159"/>
    </row>
    <row r="353" spans="1:26" s="140" customFormat="1" ht="16.350000000000001" hidden="1" customHeight="1">
      <c r="A353" s="427" t="s">
        <v>580</v>
      </c>
      <c r="B353" s="430" t="s">
        <v>158</v>
      </c>
      <c r="C353" s="428" t="s">
        <v>24</v>
      </c>
      <c r="D353" s="428" t="s">
        <v>13</v>
      </c>
      <c r="E353" s="426" t="s">
        <v>567</v>
      </c>
      <c r="F353" s="426" t="s">
        <v>49</v>
      </c>
      <c r="G353" s="428" t="s">
        <v>50</v>
      </c>
      <c r="H353" s="437">
        <v>25138750</v>
      </c>
      <c r="I353" s="426">
        <v>45487</v>
      </c>
      <c r="J353" s="426">
        <v>45496</v>
      </c>
      <c r="K353" s="181" t="s">
        <v>51</v>
      </c>
      <c r="L353" s="149" t="s">
        <v>130</v>
      </c>
      <c r="M353" s="182" t="s">
        <v>53</v>
      </c>
      <c r="Z353" s="159"/>
    </row>
    <row r="354" spans="1:26" s="140" customFormat="1" ht="16.350000000000001" hidden="1" customHeight="1">
      <c r="A354" s="427" t="s">
        <v>581</v>
      </c>
      <c r="B354" s="430" t="s">
        <v>129</v>
      </c>
      <c r="C354" s="428" t="s">
        <v>24</v>
      </c>
      <c r="D354" s="162" t="s">
        <v>3</v>
      </c>
      <c r="E354" s="426" t="s">
        <v>567</v>
      </c>
      <c r="F354" s="426" t="s">
        <v>49</v>
      </c>
      <c r="G354" s="428" t="s">
        <v>54</v>
      </c>
      <c r="H354" s="437">
        <v>8030000</v>
      </c>
      <c r="I354" s="426">
        <v>45484</v>
      </c>
      <c r="J354" s="426">
        <v>45559</v>
      </c>
      <c r="K354" s="181" t="s">
        <v>51</v>
      </c>
      <c r="L354" s="149" t="s">
        <v>130</v>
      </c>
      <c r="M354" s="182" t="s">
        <v>53</v>
      </c>
      <c r="Z354" s="159"/>
    </row>
    <row r="355" spans="1:26" s="140" customFormat="1" ht="16.350000000000001" hidden="1" customHeight="1">
      <c r="A355" s="427" t="s">
        <v>582</v>
      </c>
      <c r="B355" s="430" t="s">
        <v>129</v>
      </c>
      <c r="C355" s="428" t="s">
        <v>24</v>
      </c>
      <c r="D355" s="162" t="s">
        <v>3</v>
      </c>
      <c r="E355" s="426" t="s">
        <v>567</v>
      </c>
      <c r="F355" s="426" t="s">
        <v>49</v>
      </c>
      <c r="G355" s="428" t="s">
        <v>54</v>
      </c>
      <c r="H355" s="437">
        <v>8030000</v>
      </c>
      <c r="I355" s="426">
        <v>45484</v>
      </c>
      <c r="J355" s="426">
        <v>45559</v>
      </c>
      <c r="K355" s="181" t="s">
        <v>51</v>
      </c>
      <c r="L355" s="149" t="s">
        <v>130</v>
      </c>
      <c r="M355" s="182" t="s">
        <v>53</v>
      </c>
      <c r="Z355" s="159"/>
    </row>
    <row r="356" spans="1:26" s="140" customFormat="1" ht="16.350000000000001" hidden="1" customHeight="1">
      <c r="A356" s="427" t="s">
        <v>583</v>
      </c>
      <c r="B356" s="430" t="s">
        <v>129</v>
      </c>
      <c r="C356" s="428" t="s">
        <v>24</v>
      </c>
      <c r="D356" s="149" t="s">
        <v>18</v>
      </c>
      <c r="E356" s="426" t="s">
        <v>567</v>
      </c>
      <c r="F356" s="426" t="s">
        <v>49</v>
      </c>
      <c r="G356" s="428" t="s">
        <v>54</v>
      </c>
      <c r="H356" s="437">
        <v>15042000</v>
      </c>
      <c r="I356" s="426">
        <v>45484</v>
      </c>
      <c r="J356" s="426">
        <v>45565</v>
      </c>
      <c r="K356" s="181" t="s">
        <v>51</v>
      </c>
      <c r="L356" s="149" t="s">
        <v>130</v>
      </c>
      <c r="M356" s="149" t="s">
        <v>53</v>
      </c>
      <c r="Z356" s="159"/>
    </row>
    <row r="357" spans="1:26" s="140" customFormat="1" ht="16.350000000000001" hidden="1" customHeight="1">
      <c r="A357" s="427" t="s">
        <v>584</v>
      </c>
      <c r="B357" s="430" t="s">
        <v>129</v>
      </c>
      <c r="C357" s="428" t="s">
        <v>24</v>
      </c>
      <c r="D357" s="149" t="s">
        <v>18</v>
      </c>
      <c r="E357" s="426" t="s">
        <v>567</v>
      </c>
      <c r="F357" s="426" t="s">
        <v>49</v>
      </c>
      <c r="G357" s="428" t="s">
        <v>54</v>
      </c>
      <c r="H357" s="437">
        <v>5395000</v>
      </c>
      <c r="I357" s="426">
        <v>45484</v>
      </c>
      <c r="J357" s="426">
        <v>45515</v>
      </c>
      <c r="K357" s="181" t="s">
        <v>51</v>
      </c>
      <c r="L357" s="149" t="s">
        <v>130</v>
      </c>
      <c r="M357" s="149" t="s">
        <v>53</v>
      </c>
      <c r="Z357" s="159"/>
    </row>
    <row r="358" spans="1:26" s="140" customFormat="1" ht="16.350000000000001" hidden="1" customHeight="1">
      <c r="A358" s="427" t="s">
        <v>585</v>
      </c>
      <c r="B358" s="430" t="s">
        <v>506</v>
      </c>
      <c r="C358" s="428" t="s">
        <v>24</v>
      </c>
      <c r="D358" s="428" t="s">
        <v>4</v>
      </c>
      <c r="E358" s="426" t="s">
        <v>567</v>
      </c>
      <c r="F358" s="426" t="s">
        <v>192</v>
      </c>
      <c r="G358" s="428" t="s">
        <v>50</v>
      </c>
      <c r="H358" s="437">
        <v>57600000</v>
      </c>
      <c r="I358" s="426">
        <v>45484</v>
      </c>
      <c r="J358" s="426">
        <v>45657</v>
      </c>
      <c r="K358" s="181" t="s">
        <v>51</v>
      </c>
      <c r="L358" s="149" t="s">
        <v>130</v>
      </c>
      <c r="M358" s="149" t="s">
        <v>53</v>
      </c>
      <c r="Z358" s="159"/>
    </row>
    <row r="359" spans="1:26" s="140" customFormat="1" ht="16.350000000000001" hidden="1" customHeight="1">
      <c r="A359" s="427" t="s">
        <v>586</v>
      </c>
      <c r="B359" s="148" t="s">
        <v>74</v>
      </c>
      <c r="C359" s="428" t="s">
        <v>24</v>
      </c>
      <c r="D359" s="149" t="s">
        <v>18</v>
      </c>
      <c r="E359" s="426" t="s">
        <v>567</v>
      </c>
      <c r="F359" s="426" t="s">
        <v>49</v>
      </c>
      <c r="G359" s="428" t="s">
        <v>54</v>
      </c>
      <c r="H359" s="437">
        <v>2750000</v>
      </c>
      <c r="I359" s="426">
        <v>45485</v>
      </c>
      <c r="J359" s="426">
        <v>45499</v>
      </c>
      <c r="K359" s="181" t="s">
        <v>51</v>
      </c>
      <c r="L359" s="149" t="s">
        <v>94</v>
      </c>
      <c r="M359" s="149" t="s">
        <v>53</v>
      </c>
      <c r="Z359" s="159"/>
    </row>
    <row r="360" spans="1:26" s="140" customFormat="1" ht="16.350000000000001" hidden="1" customHeight="1">
      <c r="A360" s="427" t="s">
        <v>587</v>
      </c>
      <c r="B360" s="148" t="s">
        <v>74</v>
      </c>
      <c r="C360" s="428" t="s">
        <v>24</v>
      </c>
      <c r="D360" s="428" t="s">
        <v>4</v>
      </c>
      <c r="E360" s="426" t="s">
        <v>567</v>
      </c>
      <c r="F360" s="426" t="s">
        <v>192</v>
      </c>
      <c r="G360" s="428" t="s">
        <v>50</v>
      </c>
      <c r="H360" s="437">
        <v>20149660.699999999</v>
      </c>
      <c r="I360" s="426">
        <v>45488</v>
      </c>
      <c r="J360" s="426">
        <v>45657</v>
      </c>
      <c r="K360" s="181" t="s">
        <v>106</v>
      </c>
      <c r="L360" s="179" t="s">
        <v>588</v>
      </c>
      <c r="M360" s="149" t="s">
        <v>59</v>
      </c>
      <c r="Z360" s="159"/>
    </row>
    <row r="361" spans="1:26" s="140" customFormat="1" ht="16.350000000000001" hidden="1" customHeight="1">
      <c r="A361" s="427" t="s">
        <v>589</v>
      </c>
      <c r="B361" s="148" t="s">
        <v>74</v>
      </c>
      <c r="C361" s="428" t="s">
        <v>24</v>
      </c>
      <c r="D361" s="149" t="s">
        <v>18</v>
      </c>
      <c r="E361" s="426" t="s">
        <v>567</v>
      </c>
      <c r="F361" s="426" t="s">
        <v>192</v>
      </c>
      <c r="G361" s="428" t="s">
        <v>54</v>
      </c>
      <c r="H361" s="437">
        <v>37156000</v>
      </c>
      <c r="I361" s="426">
        <v>45489</v>
      </c>
      <c r="J361" s="426">
        <v>45581</v>
      </c>
      <c r="K361" s="181" t="s">
        <v>51</v>
      </c>
      <c r="L361" s="149" t="s">
        <v>94</v>
      </c>
      <c r="M361" s="149" t="s">
        <v>53</v>
      </c>
      <c r="Z361" s="159"/>
    </row>
    <row r="362" spans="1:26" s="140" customFormat="1" ht="16.350000000000001" hidden="1" customHeight="1">
      <c r="A362" s="427" t="s">
        <v>590</v>
      </c>
      <c r="B362" s="430" t="s">
        <v>591</v>
      </c>
      <c r="C362" s="428" t="s">
        <v>24</v>
      </c>
      <c r="D362" s="428" t="s">
        <v>13</v>
      </c>
      <c r="E362" s="426" t="s">
        <v>567</v>
      </c>
      <c r="F362" s="426" t="s">
        <v>49</v>
      </c>
      <c r="G362" s="428" t="s">
        <v>50</v>
      </c>
      <c r="H362" s="437">
        <v>32974900</v>
      </c>
      <c r="I362" s="426">
        <v>45489</v>
      </c>
      <c r="J362" s="426">
        <v>45612</v>
      </c>
      <c r="K362" s="181" t="s">
        <v>239</v>
      </c>
      <c r="L362" s="149" t="s">
        <v>130</v>
      </c>
      <c r="M362" s="149" t="s">
        <v>53</v>
      </c>
      <c r="Z362" s="159"/>
    </row>
    <row r="363" spans="1:26" s="140" customFormat="1" ht="16.350000000000001" customHeight="1">
      <c r="A363" s="427" t="s">
        <v>592</v>
      </c>
      <c r="B363" s="430" t="s">
        <v>593</v>
      </c>
      <c r="C363" s="428" t="s">
        <v>24</v>
      </c>
      <c r="D363" s="428" t="s">
        <v>10</v>
      </c>
      <c r="E363" s="426" t="s">
        <v>567</v>
      </c>
      <c r="F363" s="426" t="s">
        <v>49</v>
      </c>
      <c r="G363" s="428" t="s">
        <v>50</v>
      </c>
      <c r="H363" s="437">
        <v>22312500</v>
      </c>
      <c r="I363" s="426">
        <v>45489</v>
      </c>
      <c r="J363" s="426">
        <v>45489</v>
      </c>
      <c r="K363" s="181" t="s">
        <v>51</v>
      </c>
      <c r="L363" s="149" t="s">
        <v>130</v>
      </c>
      <c r="M363" s="149" t="s">
        <v>53</v>
      </c>
      <c r="Z363" s="159"/>
    </row>
    <row r="364" spans="1:26" s="140" customFormat="1" ht="16.350000000000001" hidden="1" customHeight="1">
      <c r="A364" s="427" t="s">
        <v>594</v>
      </c>
      <c r="B364" s="148" t="s">
        <v>74</v>
      </c>
      <c r="C364" s="428" t="s">
        <v>24</v>
      </c>
      <c r="D364" s="149" t="s">
        <v>18</v>
      </c>
      <c r="E364" s="426" t="s">
        <v>567</v>
      </c>
      <c r="F364" s="426" t="s">
        <v>192</v>
      </c>
      <c r="G364" s="428" t="s">
        <v>50</v>
      </c>
      <c r="H364" s="437">
        <v>163625000</v>
      </c>
      <c r="I364" s="426">
        <v>45491</v>
      </c>
      <c r="J364" s="426">
        <v>45657</v>
      </c>
      <c r="K364" s="181" t="s">
        <v>75</v>
      </c>
      <c r="L364" s="149" t="s">
        <v>265</v>
      </c>
      <c r="M364" s="149" t="s">
        <v>53</v>
      </c>
      <c r="Z364" s="159"/>
    </row>
    <row r="365" spans="1:26" s="140" customFormat="1" ht="16.350000000000001" hidden="1" customHeight="1">
      <c r="A365" s="427" t="s">
        <v>595</v>
      </c>
      <c r="B365" s="148" t="s">
        <v>74</v>
      </c>
      <c r="C365" s="428" t="s">
        <v>24</v>
      </c>
      <c r="D365" s="149" t="s">
        <v>18</v>
      </c>
      <c r="E365" s="426" t="s">
        <v>567</v>
      </c>
      <c r="F365" s="426" t="s">
        <v>192</v>
      </c>
      <c r="G365" s="428" t="s">
        <v>54</v>
      </c>
      <c r="H365" s="437">
        <v>22000000</v>
      </c>
      <c r="I365" s="426">
        <v>45490</v>
      </c>
      <c r="J365" s="426">
        <v>45657</v>
      </c>
      <c r="K365" s="181" t="s">
        <v>75</v>
      </c>
      <c r="L365" s="181" t="s">
        <v>132</v>
      </c>
      <c r="M365" s="149" t="s">
        <v>53</v>
      </c>
      <c r="Z365" s="159"/>
    </row>
    <row r="366" spans="1:26" s="140" customFormat="1" ht="16.350000000000001" hidden="1" customHeight="1">
      <c r="A366" s="427" t="s">
        <v>596</v>
      </c>
      <c r="B366" s="148" t="s">
        <v>74</v>
      </c>
      <c r="C366" s="428" t="s">
        <v>24</v>
      </c>
      <c r="D366" s="149" t="s">
        <v>18</v>
      </c>
      <c r="E366" s="426" t="s">
        <v>567</v>
      </c>
      <c r="F366" s="426" t="s">
        <v>192</v>
      </c>
      <c r="G366" s="428" t="s">
        <v>54</v>
      </c>
      <c r="H366" s="437">
        <v>24900000</v>
      </c>
      <c r="I366" s="426">
        <v>45490</v>
      </c>
      <c r="J366" s="426">
        <v>45657</v>
      </c>
      <c r="K366" s="181" t="s">
        <v>75</v>
      </c>
      <c r="L366" s="181" t="s">
        <v>132</v>
      </c>
      <c r="M366" s="149" t="s">
        <v>53</v>
      </c>
      <c r="Z366" s="159"/>
    </row>
    <row r="367" spans="1:26" s="140" customFormat="1" ht="16.350000000000001" hidden="1" customHeight="1">
      <c r="A367" s="427" t="s">
        <v>597</v>
      </c>
      <c r="B367" s="148" t="s">
        <v>74</v>
      </c>
      <c r="C367" s="428" t="s">
        <v>24</v>
      </c>
      <c r="D367" s="149" t="s">
        <v>18</v>
      </c>
      <c r="E367" s="426" t="s">
        <v>567</v>
      </c>
      <c r="F367" s="426" t="s">
        <v>192</v>
      </c>
      <c r="G367" s="428" t="s">
        <v>54</v>
      </c>
      <c r="H367" s="437">
        <v>27500000</v>
      </c>
      <c r="I367" s="426">
        <v>45491</v>
      </c>
      <c r="J367" s="426">
        <v>45657</v>
      </c>
      <c r="K367" s="181" t="s">
        <v>51</v>
      </c>
      <c r="L367" s="149" t="s">
        <v>94</v>
      </c>
      <c r="M367" s="149" t="s">
        <v>53</v>
      </c>
      <c r="Z367" s="159"/>
    </row>
    <row r="368" spans="1:26" s="140" customFormat="1" ht="16.350000000000001" hidden="1" customHeight="1">
      <c r="A368" s="427" t="s">
        <v>598</v>
      </c>
      <c r="B368" s="430" t="s">
        <v>599</v>
      </c>
      <c r="C368" s="428" t="s">
        <v>27</v>
      </c>
      <c r="D368" s="428" t="s">
        <v>9</v>
      </c>
      <c r="E368" s="426" t="s">
        <v>567</v>
      </c>
      <c r="F368" s="426" t="s">
        <v>192</v>
      </c>
      <c r="G368" s="428" t="s">
        <v>50</v>
      </c>
      <c r="H368" s="437">
        <v>110493285</v>
      </c>
      <c r="I368" s="426">
        <v>45492</v>
      </c>
      <c r="J368" s="426">
        <v>45706</v>
      </c>
      <c r="K368" s="181" t="s">
        <v>271</v>
      </c>
      <c r="L368" s="149" t="s">
        <v>600</v>
      </c>
      <c r="M368" s="149" t="s">
        <v>53</v>
      </c>
      <c r="Z368" s="159"/>
    </row>
    <row r="369" spans="1:26" s="140" customFormat="1" ht="16.350000000000001" hidden="1" customHeight="1">
      <c r="A369" s="427" t="s">
        <v>601</v>
      </c>
      <c r="B369" s="430" t="s">
        <v>129</v>
      </c>
      <c r="C369" s="428" t="s">
        <v>24</v>
      </c>
      <c r="D369" s="149" t="s">
        <v>18</v>
      </c>
      <c r="E369" s="426" t="s">
        <v>567</v>
      </c>
      <c r="F369" s="426" t="s">
        <v>49</v>
      </c>
      <c r="G369" s="428" t="s">
        <v>54</v>
      </c>
      <c r="H369" s="437">
        <v>21840000</v>
      </c>
      <c r="I369" s="426">
        <v>45491</v>
      </c>
      <c r="J369" s="426">
        <v>45558</v>
      </c>
      <c r="K369" s="181" t="s">
        <v>51</v>
      </c>
      <c r="L369" s="149" t="s">
        <v>94</v>
      </c>
      <c r="M369" s="149" t="s">
        <v>53</v>
      </c>
      <c r="Z369" s="159"/>
    </row>
    <row r="370" spans="1:26" s="140" customFormat="1" ht="16.350000000000001" hidden="1" customHeight="1">
      <c r="A370" s="427" t="s">
        <v>602</v>
      </c>
      <c r="B370" s="430" t="s">
        <v>129</v>
      </c>
      <c r="C370" s="428" t="s">
        <v>24</v>
      </c>
      <c r="D370" s="149" t="s">
        <v>18</v>
      </c>
      <c r="E370" s="426" t="s">
        <v>567</v>
      </c>
      <c r="F370" s="426" t="s">
        <v>49</v>
      </c>
      <c r="G370" s="428" t="s">
        <v>54</v>
      </c>
      <c r="H370" s="437">
        <v>13200000</v>
      </c>
      <c r="I370" s="426">
        <v>45491</v>
      </c>
      <c r="J370" s="426">
        <v>45559</v>
      </c>
      <c r="K370" s="181" t="s">
        <v>51</v>
      </c>
      <c r="L370" s="149" t="s">
        <v>130</v>
      </c>
      <c r="M370" s="149" t="s">
        <v>53</v>
      </c>
      <c r="Z370" s="159"/>
    </row>
    <row r="371" spans="1:26" s="140" customFormat="1" ht="16.350000000000001" hidden="1" customHeight="1">
      <c r="A371" s="427" t="s">
        <v>603</v>
      </c>
      <c r="B371" s="430" t="s">
        <v>129</v>
      </c>
      <c r="C371" s="428" t="s">
        <v>24</v>
      </c>
      <c r="D371" s="149" t="s">
        <v>18</v>
      </c>
      <c r="E371" s="426" t="s">
        <v>567</v>
      </c>
      <c r="F371" s="426" t="s">
        <v>49</v>
      </c>
      <c r="G371" s="428" t="s">
        <v>54</v>
      </c>
      <c r="H371" s="437">
        <v>7233333</v>
      </c>
      <c r="I371" s="426">
        <v>45496</v>
      </c>
      <c r="J371" s="426">
        <v>45529</v>
      </c>
      <c r="K371" s="181" t="s">
        <v>51</v>
      </c>
      <c r="L371" s="149" t="s">
        <v>130</v>
      </c>
      <c r="M371" s="149" t="s">
        <v>53</v>
      </c>
      <c r="Z371" s="159"/>
    </row>
    <row r="372" spans="1:26" s="140" customFormat="1" ht="16.350000000000001" hidden="1" customHeight="1">
      <c r="A372" s="427" t="s">
        <v>604</v>
      </c>
      <c r="B372" s="148" t="s">
        <v>74</v>
      </c>
      <c r="C372" s="428" t="s">
        <v>24</v>
      </c>
      <c r="D372" s="149" t="s">
        <v>18</v>
      </c>
      <c r="E372" s="426" t="s">
        <v>567</v>
      </c>
      <c r="F372" s="426" t="s">
        <v>192</v>
      </c>
      <c r="G372" s="428" t="s">
        <v>54</v>
      </c>
      <c r="H372" s="437">
        <v>26228000</v>
      </c>
      <c r="I372" s="426">
        <v>45498</v>
      </c>
      <c r="J372" s="426">
        <v>45620</v>
      </c>
      <c r="K372" s="181" t="s">
        <v>51</v>
      </c>
      <c r="L372" s="149" t="s">
        <v>94</v>
      </c>
      <c r="M372" s="149" t="s">
        <v>53</v>
      </c>
      <c r="Z372" s="159"/>
    </row>
    <row r="373" spans="1:26" s="140" customFormat="1" ht="16.350000000000001" hidden="1" customHeight="1">
      <c r="A373" s="427" t="s">
        <v>605</v>
      </c>
      <c r="B373" s="148" t="s">
        <v>74</v>
      </c>
      <c r="C373" s="428" t="s">
        <v>24</v>
      </c>
      <c r="D373" s="149" t="s">
        <v>18</v>
      </c>
      <c r="E373" s="426" t="s">
        <v>567</v>
      </c>
      <c r="F373" s="426" t="s">
        <v>192</v>
      </c>
      <c r="G373" s="428" t="s">
        <v>54</v>
      </c>
      <c r="H373" s="437">
        <v>31800000</v>
      </c>
      <c r="I373" s="426">
        <v>45497</v>
      </c>
      <c r="J373" s="426">
        <v>45657</v>
      </c>
      <c r="K373" s="181" t="s">
        <v>75</v>
      </c>
      <c r="L373" s="181" t="s">
        <v>132</v>
      </c>
      <c r="M373" s="149" t="s">
        <v>53</v>
      </c>
      <c r="Z373" s="159"/>
    </row>
    <row r="374" spans="1:26" s="140" customFormat="1" ht="16.350000000000001" hidden="1" customHeight="1">
      <c r="A374" s="427" t="s">
        <v>606</v>
      </c>
      <c r="B374" s="148" t="s">
        <v>74</v>
      </c>
      <c r="C374" s="428" t="s">
        <v>24</v>
      </c>
      <c r="D374" s="149" t="s">
        <v>18</v>
      </c>
      <c r="E374" s="426" t="s">
        <v>567</v>
      </c>
      <c r="F374" s="426" t="s">
        <v>192</v>
      </c>
      <c r="G374" s="428" t="s">
        <v>54</v>
      </c>
      <c r="H374" s="437">
        <v>28966667</v>
      </c>
      <c r="I374" s="426">
        <v>45497</v>
      </c>
      <c r="J374" s="426">
        <v>45657</v>
      </c>
      <c r="K374" s="181" t="s">
        <v>75</v>
      </c>
      <c r="L374" s="181" t="s">
        <v>132</v>
      </c>
      <c r="M374" s="149" t="s">
        <v>53</v>
      </c>
      <c r="Z374" s="159"/>
    </row>
    <row r="375" spans="1:26" s="140" customFormat="1" ht="16.350000000000001" hidden="1" customHeight="1">
      <c r="A375" s="427" t="s">
        <v>607</v>
      </c>
      <c r="B375" s="430" t="s">
        <v>129</v>
      </c>
      <c r="C375" s="428" t="s">
        <v>24</v>
      </c>
      <c r="D375" s="428" t="s">
        <v>19</v>
      </c>
      <c r="E375" s="426" t="s">
        <v>567</v>
      </c>
      <c r="F375" s="426" t="s">
        <v>49</v>
      </c>
      <c r="G375" s="428" t="s">
        <v>50</v>
      </c>
      <c r="H375" s="437">
        <v>59992140</v>
      </c>
      <c r="I375" s="426">
        <v>45499</v>
      </c>
      <c r="J375" s="426">
        <v>45507</v>
      </c>
      <c r="K375" s="181" t="s">
        <v>51</v>
      </c>
      <c r="L375" s="149" t="s">
        <v>94</v>
      </c>
      <c r="M375" s="149" t="s">
        <v>53</v>
      </c>
      <c r="Z375" s="159"/>
    </row>
    <row r="376" spans="1:26" s="140" customFormat="1" ht="16.350000000000001" hidden="1" customHeight="1">
      <c r="A376" s="427" t="s">
        <v>608</v>
      </c>
      <c r="B376" s="148" t="s">
        <v>74</v>
      </c>
      <c r="C376" s="428" t="s">
        <v>24</v>
      </c>
      <c r="D376" s="149" t="s">
        <v>18</v>
      </c>
      <c r="E376" s="426" t="s">
        <v>567</v>
      </c>
      <c r="F376" s="426" t="s">
        <v>49</v>
      </c>
      <c r="G376" s="428" t="s">
        <v>525</v>
      </c>
      <c r="H376" s="437">
        <v>13800000</v>
      </c>
      <c r="I376" s="426">
        <v>45502</v>
      </c>
      <c r="J376" s="426">
        <v>45593</v>
      </c>
      <c r="K376" s="181" t="s">
        <v>51</v>
      </c>
      <c r="L376" s="149" t="s">
        <v>94</v>
      </c>
      <c r="M376" s="149" t="s">
        <v>53</v>
      </c>
      <c r="Z376" s="159"/>
    </row>
    <row r="377" spans="1:26" s="140" customFormat="1" ht="16.350000000000001" hidden="1" customHeight="1">
      <c r="A377" s="427" t="s">
        <v>609</v>
      </c>
      <c r="B377" s="430" t="s">
        <v>593</v>
      </c>
      <c r="C377" s="428" t="s">
        <v>24</v>
      </c>
      <c r="D377" s="428" t="s">
        <v>2</v>
      </c>
      <c r="E377" s="426" t="s">
        <v>567</v>
      </c>
      <c r="F377" s="426" t="s">
        <v>49</v>
      </c>
      <c r="G377" s="428" t="s">
        <v>50</v>
      </c>
      <c r="H377" s="437">
        <v>107671200</v>
      </c>
      <c r="I377" s="426">
        <v>45503</v>
      </c>
      <c r="J377" s="426">
        <v>45596</v>
      </c>
      <c r="K377" s="181" t="s">
        <v>75</v>
      </c>
      <c r="L377" s="149" t="s">
        <v>130</v>
      </c>
      <c r="M377" s="149" t="s">
        <v>53</v>
      </c>
      <c r="Z377" s="159"/>
    </row>
    <row r="378" spans="1:26" s="140" customFormat="1" ht="16.350000000000001" hidden="1" customHeight="1">
      <c r="A378" s="427" t="s">
        <v>610</v>
      </c>
      <c r="B378" s="430" t="s">
        <v>593</v>
      </c>
      <c r="C378" s="428" t="s">
        <v>24</v>
      </c>
      <c r="D378" s="428" t="s">
        <v>13</v>
      </c>
      <c r="E378" s="426" t="s">
        <v>567</v>
      </c>
      <c r="F378" s="426" t="s">
        <v>49</v>
      </c>
      <c r="G378" s="428" t="s">
        <v>50</v>
      </c>
      <c r="H378" s="437">
        <v>719998200</v>
      </c>
      <c r="I378" s="426">
        <v>45502</v>
      </c>
      <c r="J378" s="426">
        <v>45656</v>
      </c>
      <c r="K378" s="181" t="s">
        <v>75</v>
      </c>
      <c r="L378" s="149" t="s">
        <v>130</v>
      </c>
      <c r="M378" s="149" t="s">
        <v>53</v>
      </c>
      <c r="Z378" s="159"/>
    </row>
    <row r="379" spans="1:26" s="140" customFormat="1" ht="16.350000000000001" hidden="1" customHeight="1">
      <c r="A379" s="427" t="s">
        <v>611</v>
      </c>
      <c r="B379" s="430" t="s">
        <v>593</v>
      </c>
      <c r="C379" s="428" t="s">
        <v>24</v>
      </c>
      <c r="D379" s="428" t="s">
        <v>13</v>
      </c>
      <c r="E379" s="426" t="s">
        <v>567</v>
      </c>
      <c r="F379" s="426" t="s">
        <v>192</v>
      </c>
      <c r="G379" s="428" t="s">
        <v>50</v>
      </c>
      <c r="H379" s="437">
        <v>556800000</v>
      </c>
      <c r="I379" s="426">
        <v>45502</v>
      </c>
      <c r="J379" s="426">
        <v>45656</v>
      </c>
      <c r="K379" s="181" t="s">
        <v>75</v>
      </c>
      <c r="L379" s="149" t="s">
        <v>130</v>
      </c>
      <c r="M379" s="149" t="s">
        <v>53</v>
      </c>
      <c r="Z379" s="159"/>
    </row>
    <row r="380" spans="1:26" s="140" customFormat="1" ht="16.350000000000001" hidden="1" customHeight="1">
      <c r="A380" s="427" t="s">
        <v>612</v>
      </c>
      <c r="B380" s="430" t="s">
        <v>593</v>
      </c>
      <c r="C380" s="428" t="s">
        <v>24</v>
      </c>
      <c r="D380" s="428" t="s">
        <v>13</v>
      </c>
      <c r="E380" s="426" t="s">
        <v>567</v>
      </c>
      <c r="F380" s="426" t="s">
        <v>49</v>
      </c>
      <c r="G380" s="428" t="s">
        <v>50</v>
      </c>
      <c r="H380" s="437">
        <v>283500000</v>
      </c>
      <c r="I380" s="426">
        <v>45502</v>
      </c>
      <c r="J380" s="426">
        <v>45548</v>
      </c>
      <c r="K380" s="181" t="s">
        <v>51</v>
      </c>
      <c r="L380" s="149" t="s">
        <v>130</v>
      </c>
      <c r="M380" s="149" t="s">
        <v>53</v>
      </c>
      <c r="Z380" s="159"/>
    </row>
    <row r="381" spans="1:26" s="140" customFormat="1" ht="16.350000000000001" hidden="1" customHeight="1">
      <c r="A381" s="427" t="s">
        <v>613</v>
      </c>
      <c r="B381" s="430" t="s">
        <v>129</v>
      </c>
      <c r="C381" s="428" t="s">
        <v>24</v>
      </c>
      <c r="D381" s="149" t="s">
        <v>18</v>
      </c>
      <c r="E381" s="426" t="s">
        <v>567</v>
      </c>
      <c r="F381" s="426" t="s">
        <v>49</v>
      </c>
      <c r="G381" s="428" t="s">
        <v>525</v>
      </c>
      <c r="H381" s="437">
        <v>12471333</v>
      </c>
      <c r="I381" s="426">
        <v>45502</v>
      </c>
      <c r="J381" s="426">
        <v>45533</v>
      </c>
      <c r="K381" s="181" t="s">
        <v>75</v>
      </c>
      <c r="L381" s="149" t="s">
        <v>130</v>
      </c>
      <c r="M381" s="149" t="s">
        <v>53</v>
      </c>
      <c r="Z381" s="159"/>
    </row>
    <row r="382" spans="1:26" s="140" customFormat="1" ht="16.350000000000001" hidden="1" customHeight="1">
      <c r="A382" s="427" t="s">
        <v>614</v>
      </c>
      <c r="B382" s="148" t="s">
        <v>74</v>
      </c>
      <c r="C382" s="428" t="s">
        <v>24</v>
      </c>
      <c r="D382" s="149" t="s">
        <v>18</v>
      </c>
      <c r="E382" s="426" t="s">
        <v>567</v>
      </c>
      <c r="F382" s="426" t="s">
        <v>192</v>
      </c>
      <c r="G382" s="428" t="s">
        <v>50</v>
      </c>
      <c r="H382" s="437">
        <v>50040000</v>
      </c>
      <c r="I382" s="426">
        <v>45505</v>
      </c>
      <c r="J382" s="426">
        <v>45657</v>
      </c>
      <c r="K382" s="181" t="s">
        <v>615</v>
      </c>
      <c r="L382" s="149" t="s">
        <v>283</v>
      </c>
      <c r="M382" s="149" t="s">
        <v>53</v>
      </c>
      <c r="Z382" s="159"/>
    </row>
    <row r="383" spans="1:26" s="140" customFormat="1" ht="16.350000000000001" hidden="1" customHeight="1">
      <c r="A383" s="427" t="s">
        <v>616</v>
      </c>
      <c r="B383" s="148" t="s">
        <v>74</v>
      </c>
      <c r="C383" s="428" t="s">
        <v>24</v>
      </c>
      <c r="D383" s="149" t="s">
        <v>18</v>
      </c>
      <c r="E383" s="426" t="s">
        <v>567</v>
      </c>
      <c r="F383" s="426" t="s">
        <v>49</v>
      </c>
      <c r="G383" s="428" t="s">
        <v>525</v>
      </c>
      <c r="H383" s="437">
        <v>22950000</v>
      </c>
      <c r="I383" s="426">
        <v>45505</v>
      </c>
      <c r="J383" s="426">
        <v>45586</v>
      </c>
      <c r="K383" s="181" t="s">
        <v>51</v>
      </c>
      <c r="L383" s="149" t="s">
        <v>94</v>
      </c>
      <c r="M383" s="149" t="s">
        <v>53</v>
      </c>
      <c r="Z383" s="159"/>
    </row>
    <row r="384" spans="1:26" s="140" customFormat="1" ht="16.350000000000001" hidden="1" customHeight="1">
      <c r="A384" s="427" t="s">
        <v>617</v>
      </c>
      <c r="B384" s="430" t="s">
        <v>129</v>
      </c>
      <c r="C384" s="428" t="s">
        <v>24</v>
      </c>
      <c r="D384" s="149" t="s">
        <v>18</v>
      </c>
      <c r="E384" s="426" t="s">
        <v>567</v>
      </c>
      <c r="F384" s="426" t="s">
        <v>49</v>
      </c>
      <c r="G384" s="428" t="s">
        <v>525</v>
      </c>
      <c r="H384" s="437">
        <v>11916666</v>
      </c>
      <c r="I384" s="426">
        <v>45505</v>
      </c>
      <c r="J384" s="426">
        <v>45558</v>
      </c>
      <c r="K384" s="181" t="s">
        <v>51</v>
      </c>
      <c r="L384" s="149" t="s">
        <v>130</v>
      </c>
      <c r="M384" s="149" t="s">
        <v>53</v>
      </c>
      <c r="Z384" s="159"/>
    </row>
    <row r="385" spans="1:26" s="140" customFormat="1" ht="16.350000000000001" hidden="1" customHeight="1">
      <c r="A385" s="427" t="s">
        <v>618</v>
      </c>
      <c r="B385" s="430" t="s">
        <v>129</v>
      </c>
      <c r="C385" s="428" t="s">
        <v>24</v>
      </c>
      <c r="D385" s="149" t="s">
        <v>18</v>
      </c>
      <c r="E385" s="426" t="s">
        <v>567</v>
      </c>
      <c r="F385" s="426" t="s">
        <v>49</v>
      </c>
      <c r="G385" s="428" t="s">
        <v>525</v>
      </c>
      <c r="H385" s="437">
        <v>11916666</v>
      </c>
      <c r="I385" s="426">
        <v>45505</v>
      </c>
      <c r="J385" s="426">
        <v>45558</v>
      </c>
      <c r="K385" s="181" t="s">
        <v>51</v>
      </c>
      <c r="L385" s="149" t="s">
        <v>130</v>
      </c>
      <c r="M385" s="149" t="s">
        <v>53</v>
      </c>
      <c r="Z385" s="159"/>
    </row>
    <row r="386" spans="1:26" s="140" customFormat="1" ht="16.350000000000001" hidden="1" customHeight="1">
      <c r="A386" s="427" t="s">
        <v>619</v>
      </c>
      <c r="B386" s="430" t="s">
        <v>129</v>
      </c>
      <c r="C386" s="428" t="s">
        <v>24</v>
      </c>
      <c r="D386" s="149" t="s">
        <v>18</v>
      </c>
      <c r="E386" s="426" t="s">
        <v>567</v>
      </c>
      <c r="F386" s="426" t="s">
        <v>49</v>
      </c>
      <c r="G386" s="428" t="s">
        <v>525</v>
      </c>
      <c r="H386" s="437">
        <v>11526666</v>
      </c>
      <c r="I386" s="426">
        <v>45505</v>
      </c>
      <c r="J386" s="426">
        <v>45558</v>
      </c>
      <c r="K386" s="181" t="s">
        <v>51</v>
      </c>
      <c r="L386" s="149" t="s">
        <v>94</v>
      </c>
      <c r="M386" s="162" t="s">
        <v>53</v>
      </c>
      <c r="Z386" s="159"/>
    </row>
    <row r="387" spans="1:26" s="146" customFormat="1" ht="16.350000000000001" hidden="1" customHeight="1">
      <c r="A387" s="427" t="s">
        <v>620</v>
      </c>
      <c r="B387" s="430" t="s">
        <v>591</v>
      </c>
      <c r="C387" s="428" t="s">
        <v>24</v>
      </c>
      <c r="D387" s="162" t="s">
        <v>3</v>
      </c>
      <c r="E387" s="426" t="s">
        <v>621</v>
      </c>
      <c r="F387" s="426" t="s">
        <v>49</v>
      </c>
      <c r="G387" s="428" t="s">
        <v>525</v>
      </c>
      <c r="H387" s="439">
        <v>2500000</v>
      </c>
      <c r="I387" s="426">
        <v>45510</v>
      </c>
      <c r="J387" s="426">
        <v>45534</v>
      </c>
      <c r="K387" s="168" t="s">
        <v>51</v>
      </c>
      <c r="L387" s="150" t="s">
        <v>130</v>
      </c>
      <c r="M387" s="150" t="s">
        <v>53</v>
      </c>
    </row>
    <row r="388" spans="1:26" s="146" customFormat="1" ht="16.350000000000001" hidden="1" customHeight="1">
      <c r="A388" s="427" t="s">
        <v>622</v>
      </c>
      <c r="B388" s="430" t="s">
        <v>591</v>
      </c>
      <c r="C388" s="428" t="s">
        <v>24</v>
      </c>
      <c r="D388" s="149" t="s">
        <v>18</v>
      </c>
      <c r="E388" s="426" t="s">
        <v>621</v>
      </c>
      <c r="F388" s="426" t="s">
        <v>192</v>
      </c>
      <c r="G388" s="428" t="s">
        <v>525</v>
      </c>
      <c r="H388" s="439">
        <v>15510000</v>
      </c>
      <c r="I388" s="426">
        <v>45512</v>
      </c>
      <c r="J388" s="426">
        <v>45611</v>
      </c>
      <c r="K388" s="168" t="s">
        <v>51</v>
      </c>
      <c r="L388" s="150" t="s">
        <v>130</v>
      </c>
      <c r="M388" s="150" t="s">
        <v>53</v>
      </c>
    </row>
    <row r="389" spans="1:26" s="146" customFormat="1" ht="16.350000000000001" hidden="1" customHeight="1">
      <c r="A389" s="427" t="s">
        <v>623</v>
      </c>
      <c r="B389" s="430" t="s">
        <v>129</v>
      </c>
      <c r="C389" s="428" t="s">
        <v>24</v>
      </c>
      <c r="D389" s="162" t="s">
        <v>3</v>
      </c>
      <c r="E389" s="426" t="s">
        <v>621</v>
      </c>
      <c r="F389" s="426" t="s">
        <v>49</v>
      </c>
      <c r="G389" s="428" t="s">
        <v>525</v>
      </c>
      <c r="H389" s="439">
        <v>4950000</v>
      </c>
      <c r="I389" s="426">
        <v>45513</v>
      </c>
      <c r="J389" s="426">
        <v>45558</v>
      </c>
      <c r="K389" s="168" t="s">
        <v>51</v>
      </c>
      <c r="L389" s="150" t="s">
        <v>130</v>
      </c>
      <c r="M389" s="150" t="s">
        <v>53</v>
      </c>
    </row>
    <row r="390" spans="1:26" s="146" customFormat="1" ht="16.350000000000001" hidden="1" customHeight="1">
      <c r="A390" s="427" t="s">
        <v>624</v>
      </c>
      <c r="B390" s="430" t="s">
        <v>129</v>
      </c>
      <c r="C390" s="428" t="s">
        <v>24</v>
      </c>
      <c r="D390" s="162" t="s">
        <v>3</v>
      </c>
      <c r="E390" s="426" t="s">
        <v>621</v>
      </c>
      <c r="F390" s="426" t="s">
        <v>49</v>
      </c>
      <c r="G390" s="428" t="s">
        <v>525</v>
      </c>
      <c r="H390" s="439">
        <v>4950000</v>
      </c>
      <c r="I390" s="426">
        <v>45517</v>
      </c>
      <c r="J390" s="426">
        <v>45558</v>
      </c>
      <c r="K390" s="168" t="s">
        <v>51</v>
      </c>
      <c r="L390" s="150" t="s">
        <v>130</v>
      </c>
      <c r="M390" s="150" t="s">
        <v>53</v>
      </c>
    </row>
    <row r="391" spans="1:26" s="180" customFormat="1" ht="16.350000000000001" hidden="1" customHeight="1">
      <c r="A391" s="427" t="s">
        <v>625</v>
      </c>
      <c r="B391" s="427" t="s">
        <v>129</v>
      </c>
      <c r="C391" s="436" t="s">
        <v>24</v>
      </c>
      <c r="D391" s="149" t="s">
        <v>18</v>
      </c>
      <c r="E391" s="435" t="s">
        <v>621</v>
      </c>
      <c r="F391" s="435" t="s">
        <v>49</v>
      </c>
      <c r="G391" s="428" t="s">
        <v>525</v>
      </c>
      <c r="H391" s="439">
        <v>15000000</v>
      </c>
      <c r="I391" s="435">
        <v>45513</v>
      </c>
      <c r="J391" s="435">
        <v>45548</v>
      </c>
      <c r="K391" s="177" t="s">
        <v>51</v>
      </c>
      <c r="L391" s="178" t="s">
        <v>130</v>
      </c>
      <c r="M391" s="178" t="s">
        <v>53</v>
      </c>
    </row>
    <row r="392" spans="1:26" s="146" customFormat="1" ht="16.350000000000001" hidden="1" customHeight="1">
      <c r="A392" s="427" t="s">
        <v>626</v>
      </c>
      <c r="B392" s="148" t="s">
        <v>74</v>
      </c>
      <c r="C392" s="428" t="s">
        <v>24</v>
      </c>
      <c r="D392" s="149" t="s">
        <v>18</v>
      </c>
      <c r="E392" s="426" t="s">
        <v>621</v>
      </c>
      <c r="F392" s="426" t="s">
        <v>192</v>
      </c>
      <c r="G392" s="428" t="s">
        <v>525</v>
      </c>
      <c r="H392" s="439">
        <v>23833333.329999998</v>
      </c>
      <c r="I392" s="426">
        <v>45513</v>
      </c>
      <c r="J392" s="426">
        <v>45656</v>
      </c>
      <c r="K392" s="168" t="s">
        <v>75</v>
      </c>
      <c r="L392" s="150" t="s">
        <v>265</v>
      </c>
      <c r="M392" s="150" t="s">
        <v>53</v>
      </c>
    </row>
    <row r="393" spans="1:26" s="146" customFormat="1" ht="16.350000000000001" hidden="1" customHeight="1">
      <c r="A393" s="427" t="s">
        <v>627</v>
      </c>
      <c r="B393" s="148" t="s">
        <v>74</v>
      </c>
      <c r="C393" s="428" t="s">
        <v>24</v>
      </c>
      <c r="D393" s="149" t="s">
        <v>18</v>
      </c>
      <c r="E393" s="426" t="s">
        <v>621</v>
      </c>
      <c r="F393" s="426" t="s">
        <v>192</v>
      </c>
      <c r="G393" s="428" t="s">
        <v>525</v>
      </c>
      <c r="H393" s="439">
        <v>21450000</v>
      </c>
      <c r="I393" s="426">
        <v>45513</v>
      </c>
      <c r="J393" s="426">
        <v>45656</v>
      </c>
      <c r="K393" s="168" t="s">
        <v>75</v>
      </c>
      <c r="L393" s="150" t="s">
        <v>265</v>
      </c>
      <c r="M393" s="150" t="s">
        <v>53</v>
      </c>
    </row>
    <row r="394" spans="1:26" s="146" customFormat="1" ht="16.350000000000001" hidden="1" customHeight="1">
      <c r="A394" s="427" t="s">
        <v>628</v>
      </c>
      <c r="B394" s="430" t="s">
        <v>129</v>
      </c>
      <c r="C394" s="428" t="s">
        <v>24</v>
      </c>
      <c r="D394" s="149" t="s">
        <v>18</v>
      </c>
      <c r="E394" s="426" t="s">
        <v>621</v>
      </c>
      <c r="F394" s="426" t="s">
        <v>49</v>
      </c>
      <c r="G394" s="428" t="s">
        <v>525</v>
      </c>
      <c r="H394" s="439">
        <v>13500000</v>
      </c>
      <c r="I394" s="426">
        <v>45518</v>
      </c>
      <c r="J394" s="426">
        <v>45548</v>
      </c>
      <c r="K394" s="168" t="s">
        <v>51</v>
      </c>
      <c r="L394" s="150" t="s">
        <v>629</v>
      </c>
      <c r="M394" s="150" t="s">
        <v>53</v>
      </c>
    </row>
    <row r="395" spans="1:26" s="146" customFormat="1" ht="16.350000000000001" hidden="1" customHeight="1">
      <c r="A395" s="427" t="s">
        <v>630</v>
      </c>
      <c r="B395" s="430" t="s">
        <v>129</v>
      </c>
      <c r="C395" s="428" t="s">
        <v>24</v>
      </c>
      <c r="D395" s="149" t="s">
        <v>18</v>
      </c>
      <c r="E395" s="426" t="s">
        <v>621</v>
      </c>
      <c r="F395" s="426" t="s">
        <v>49</v>
      </c>
      <c r="G395" s="428" t="s">
        <v>525</v>
      </c>
      <c r="H395" s="439">
        <v>15000000</v>
      </c>
      <c r="I395" s="426">
        <v>45513</v>
      </c>
      <c r="J395" s="426">
        <v>45544</v>
      </c>
      <c r="K395" s="168" t="s">
        <v>51</v>
      </c>
      <c r="L395" s="150" t="s">
        <v>130</v>
      </c>
      <c r="M395" s="150" t="s">
        <v>53</v>
      </c>
    </row>
    <row r="396" spans="1:26" s="146" customFormat="1" ht="16.350000000000001" hidden="1" customHeight="1">
      <c r="A396" s="427" t="s">
        <v>631</v>
      </c>
      <c r="B396" s="430" t="s">
        <v>129</v>
      </c>
      <c r="C396" s="428" t="s">
        <v>24</v>
      </c>
      <c r="D396" s="149" t="s">
        <v>18</v>
      </c>
      <c r="E396" s="426" t="s">
        <v>621</v>
      </c>
      <c r="F396" s="426" t="s">
        <v>49</v>
      </c>
      <c r="G396" s="428" t="s">
        <v>525</v>
      </c>
      <c r="H396" s="439">
        <v>15000000</v>
      </c>
      <c r="I396" s="426">
        <v>45518</v>
      </c>
      <c r="J396" s="435">
        <v>45548</v>
      </c>
      <c r="K396" s="168" t="s">
        <v>51</v>
      </c>
      <c r="L396" s="150" t="s">
        <v>130</v>
      </c>
      <c r="M396" s="150" t="s">
        <v>53</v>
      </c>
    </row>
    <row r="397" spans="1:26" s="146" customFormat="1" ht="16.350000000000001" hidden="1" customHeight="1">
      <c r="A397" s="427" t="s">
        <v>632</v>
      </c>
      <c r="B397" s="430" t="s">
        <v>546</v>
      </c>
      <c r="C397" s="428" t="s">
        <v>24</v>
      </c>
      <c r="D397" s="428" t="s">
        <v>2</v>
      </c>
      <c r="E397" s="426" t="s">
        <v>621</v>
      </c>
      <c r="F397" s="426" t="s">
        <v>49</v>
      </c>
      <c r="G397" s="428" t="s">
        <v>50</v>
      </c>
      <c r="H397" s="439">
        <v>6270000</v>
      </c>
      <c r="I397" s="440">
        <v>45518</v>
      </c>
      <c r="J397" s="426">
        <v>45548</v>
      </c>
      <c r="K397" s="168" t="s">
        <v>51</v>
      </c>
      <c r="L397" s="150" t="s">
        <v>130</v>
      </c>
      <c r="M397" s="150" t="s">
        <v>53</v>
      </c>
    </row>
    <row r="398" spans="1:26" s="146" customFormat="1" ht="16.350000000000001" hidden="1" customHeight="1">
      <c r="A398" s="427" t="s">
        <v>633</v>
      </c>
      <c r="B398" s="148" t="s">
        <v>74</v>
      </c>
      <c r="C398" s="428" t="s">
        <v>24</v>
      </c>
      <c r="D398" s="162" t="s">
        <v>3</v>
      </c>
      <c r="E398" s="426" t="s">
        <v>621</v>
      </c>
      <c r="F398" s="441" t="s">
        <v>49</v>
      </c>
      <c r="G398" s="428" t="s">
        <v>525</v>
      </c>
      <c r="H398" s="439">
        <v>8000000</v>
      </c>
      <c r="I398" s="175">
        <v>45519</v>
      </c>
      <c r="J398" s="426">
        <v>45579</v>
      </c>
      <c r="K398" s="168" t="s">
        <v>51</v>
      </c>
      <c r="L398" s="150" t="s">
        <v>634</v>
      </c>
      <c r="M398" s="150" t="s">
        <v>53</v>
      </c>
    </row>
    <row r="399" spans="1:26" s="180" customFormat="1" ht="16.350000000000001" hidden="1" customHeight="1">
      <c r="A399" s="427" t="s">
        <v>635</v>
      </c>
      <c r="B399" s="148" t="s">
        <v>74</v>
      </c>
      <c r="C399" s="436" t="s">
        <v>24</v>
      </c>
      <c r="D399" s="149" t="s">
        <v>18</v>
      </c>
      <c r="E399" s="435" t="s">
        <v>621</v>
      </c>
      <c r="F399" s="442" t="s">
        <v>49</v>
      </c>
      <c r="G399" s="428" t="s">
        <v>525</v>
      </c>
      <c r="H399" s="439">
        <v>24000000</v>
      </c>
      <c r="I399" s="184">
        <v>45525</v>
      </c>
      <c r="J399" s="435">
        <v>45585</v>
      </c>
      <c r="K399" s="168" t="s">
        <v>51</v>
      </c>
      <c r="L399" s="168" t="s">
        <v>634</v>
      </c>
      <c r="M399" s="150" t="s">
        <v>53</v>
      </c>
    </row>
    <row r="400" spans="1:26" s="146" customFormat="1" ht="16.350000000000001" hidden="1" customHeight="1">
      <c r="A400" s="427" t="s">
        <v>636</v>
      </c>
      <c r="B400" s="430" t="s">
        <v>593</v>
      </c>
      <c r="C400" s="428" t="s">
        <v>24</v>
      </c>
      <c r="D400" s="428" t="s">
        <v>13</v>
      </c>
      <c r="E400" s="426" t="s">
        <v>621</v>
      </c>
      <c r="F400" s="441" t="s">
        <v>192</v>
      </c>
      <c r="G400" s="428" t="s">
        <v>50</v>
      </c>
      <c r="H400" s="439">
        <v>476000000</v>
      </c>
      <c r="I400" s="184">
        <v>45527</v>
      </c>
      <c r="J400" s="435">
        <v>45657</v>
      </c>
      <c r="K400" s="168" t="s">
        <v>51</v>
      </c>
      <c r="L400" s="168" t="s">
        <v>130</v>
      </c>
      <c r="M400" s="150" t="s">
        <v>53</v>
      </c>
    </row>
    <row r="401" spans="1:13" s="146" customFormat="1" ht="16.350000000000001" hidden="1" customHeight="1">
      <c r="A401" s="427" t="s">
        <v>637</v>
      </c>
      <c r="B401" s="148" t="s">
        <v>74</v>
      </c>
      <c r="C401" s="430" t="s">
        <v>24</v>
      </c>
      <c r="D401" s="162" t="s">
        <v>3</v>
      </c>
      <c r="E401" s="430" t="s">
        <v>621</v>
      </c>
      <c r="F401" s="441" t="s">
        <v>192</v>
      </c>
      <c r="G401" s="428" t="s">
        <v>525</v>
      </c>
      <c r="H401" s="439">
        <v>10000000</v>
      </c>
      <c r="I401" s="426">
        <v>45527</v>
      </c>
      <c r="J401" s="175">
        <v>45627</v>
      </c>
      <c r="K401" s="168" t="s">
        <v>239</v>
      </c>
      <c r="L401" s="168" t="s">
        <v>634</v>
      </c>
      <c r="M401" s="150" t="s">
        <v>53</v>
      </c>
    </row>
    <row r="402" spans="1:13" s="146" customFormat="1" ht="16.350000000000001" customHeight="1">
      <c r="A402" s="427" t="s">
        <v>638</v>
      </c>
      <c r="B402" s="430" t="s">
        <v>639</v>
      </c>
      <c r="C402" s="430" t="s">
        <v>24</v>
      </c>
      <c r="D402" s="430" t="s">
        <v>10</v>
      </c>
      <c r="E402" s="430" t="s">
        <v>621</v>
      </c>
      <c r="F402" s="441" t="s">
        <v>49</v>
      </c>
      <c r="G402" s="146" t="s">
        <v>50</v>
      </c>
      <c r="H402" s="439">
        <v>35992000</v>
      </c>
      <c r="I402" s="426">
        <v>45528</v>
      </c>
      <c r="J402" s="175">
        <v>45555</v>
      </c>
      <c r="K402" s="168" t="s">
        <v>239</v>
      </c>
      <c r="L402" s="168" t="s">
        <v>130</v>
      </c>
      <c r="M402" s="150" t="s">
        <v>53</v>
      </c>
    </row>
    <row r="403" spans="1:13" s="146" customFormat="1" ht="16.350000000000001" customHeight="1">
      <c r="A403" s="427" t="s">
        <v>640</v>
      </c>
      <c r="B403" s="430" t="s">
        <v>641</v>
      </c>
      <c r="C403" s="430" t="s">
        <v>24</v>
      </c>
      <c r="D403" s="430" t="s">
        <v>10</v>
      </c>
      <c r="E403" s="430" t="s">
        <v>621</v>
      </c>
      <c r="F403" s="441" t="s">
        <v>192</v>
      </c>
      <c r="G403" s="146" t="s">
        <v>50</v>
      </c>
      <c r="H403" s="439">
        <v>89128440</v>
      </c>
      <c r="I403" s="426">
        <v>45532</v>
      </c>
      <c r="J403" s="175">
        <v>45622</v>
      </c>
      <c r="K403" s="168" t="s">
        <v>239</v>
      </c>
      <c r="L403" s="168" t="s">
        <v>634</v>
      </c>
      <c r="M403" s="150" t="s">
        <v>53</v>
      </c>
    </row>
    <row r="404" spans="1:13" s="146" customFormat="1" ht="16.350000000000001" hidden="1" customHeight="1">
      <c r="A404" s="427" t="s">
        <v>642</v>
      </c>
      <c r="B404" s="148" t="s">
        <v>74</v>
      </c>
      <c r="C404" s="430" t="s">
        <v>24</v>
      </c>
      <c r="D404" s="149" t="s">
        <v>18</v>
      </c>
      <c r="E404" s="430" t="s">
        <v>621</v>
      </c>
      <c r="F404" s="441" t="s">
        <v>192</v>
      </c>
      <c r="G404" s="428" t="s">
        <v>525</v>
      </c>
      <c r="H404" s="439">
        <v>18750000</v>
      </c>
      <c r="I404" s="426">
        <v>45532</v>
      </c>
      <c r="J404" s="175">
        <v>45657</v>
      </c>
      <c r="K404" s="168" t="s">
        <v>239</v>
      </c>
      <c r="L404" s="168" t="s">
        <v>634</v>
      </c>
      <c r="M404" s="150" t="s">
        <v>53</v>
      </c>
    </row>
    <row r="405" spans="1:13" s="146" customFormat="1" ht="16.350000000000001" hidden="1" customHeight="1">
      <c r="A405" s="427" t="s">
        <v>643</v>
      </c>
      <c r="B405" s="148" t="s">
        <v>74</v>
      </c>
      <c r="C405" s="430" t="s">
        <v>24</v>
      </c>
      <c r="D405" s="149" t="s">
        <v>18</v>
      </c>
      <c r="E405" s="430" t="s">
        <v>621</v>
      </c>
      <c r="F405" s="441" t="s">
        <v>192</v>
      </c>
      <c r="G405" s="428" t="s">
        <v>525</v>
      </c>
      <c r="H405" s="439">
        <v>33000000</v>
      </c>
      <c r="I405" s="426">
        <v>45532</v>
      </c>
      <c r="J405" s="175">
        <v>45623</v>
      </c>
      <c r="K405" s="168" t="s">
        <v>239</v>
      </c>
      <c r="L405" s="168" t="s">
        <v>634</v>
      </c>
      <c r="M405" s="150" t="s">
        <v>53</v>
      </c>
    </row>
    <row r="406" spans="1:13" s="146" customFormat="1" ht="16.350000000000001" hidden="1" customHeight="1">
      <c r="A406" s="427" t="s">
        <v>644</v>
      </c>
      <c r="B406" s="430" t="s">
        <v>593</v>
      </c>
      <c r="C406" s="430" t="s">
        <v>24</v>
      </c>
      <c r="D406" s="149" t="s">
        <v>18</v>
      </c>
      <c r="E406" s="430" t="s">
        <v>621</v>
      </c>
      <c r="F406" s="441" t="s">
        <v>192</v>
      </c>
      <c r="G406" s="428" t="s">
        <v>525</v>
      </c>
      <c r="H406" s="439">
        <v>20333333</v>
      </c>
      <c r="I406" s="426">
        <v>45533</v>
      </c>
      <c r="J406" s="175">
        <v>45657</v>
      </c>
      <c r="K406" s="168" t="s">
        <v>239</v>
      </c>
      <c r="L406" s="168" t="s">
        <v>645</v>
      </c>
      <c r="M406" s="150" t="s">
        <v>53</v>
      </c>
    </row>
    <row r="407" spans="1:13" s="146" customFormat="1" ht="16.350000000000001" hidden="1" customHeight="1">
      <c r="A407" s="427" t="s">
        <v>646</v>
      </c>
      <c r="B407" s="148" t="s">
        <v>74</v>
      </c>
      <c r="C407" s="430" t="s">
        <v>24</v>
      </c>
      <c r="D407" s="149" t="s">
        <v>18</v>
      </c>
      <c r="E407" s="430" t="s">
        <v>621</v>
      </c>
      <c r="F407" s="441" t="s">
        <v>192</v>
      </c>
      <c r="G407" s="428" t="s">
        <v>525</v>
      </c>
      <c r="H407" s="439">
        <v>29113030</v>
      </c>
      <c r="I407" s="426">
        <v>45533</v>
      </c>
      <c r="J407" s="175">
        <v>45657</v>
      </c>
      <c r="K407" s="168" t="s">
        <v>239</v>
      </c>
      <c r="L407" s="168" t="s">
        <v>634</v>
      </c>
      <c r="M407" s="150" t="s">
        <v>53</v>
      </c>
    </row>
    <row r="408" spans="1:13" s="146" customFormat="1" ht="16.350000000000001" hidden="1" customHeight="1">
      <c r="A408" s="427" t="s">
        <v>647</v>
      </c>
      <c r="B408" s="148" t="s">
        <v>74</v>
      </c>
      <c r="C408" s="430" t="s">
        <v>24</v>
      </c>
      <c r="D408" s="149" t="s">
        <v>18</v>
      </c>
      <c r="E408" s="430" t="s">
        <v>621</v>
      </c>
      <c r="F408" s="441" t="s">
        <v>192</v>
      </c>
      <c r="G408" s="428" t="s">
        <v>525</v>
      </c>
      <c r="H408" s="439">
        <v>4918000</v>
      </c>
      <c r="I408" s="426">
        <v>45533</v>
      </c>
      <c r="J408" s="175">
        <v>45563</v>
      </c>
      <c r="K408" s="168" t="s">
        <v>239</v>
      </c>
      <c r="L408" s="168" t="s">
        <v>634</v>
      </c>
      <c r="M408" s="150" t="s">
        <v>53</v>
      </c>
    </row>
    <row r="409" spans="1:13" s="146" customFormat="1" ht="16.350000000000001" hidden="1" customHeight="1">
      <c r="A409" s="427" t="s">
        <v>648</v>
      </c>
      <c r="B409" s="430" t="s">
        <v>649</v>
      </c>
      <c r="C409" s="430" t="s">
        <v>24</v>
      </c>
      <c r="D409" s="428" t="s">
        <v>13</v>
      </c>
      <c r="E409" s="430" t="s">
        <v>621</v>
      </c>
      <c r="F409" s="441" t="s">
        <v>192</v>
      </c>
      <c r="G409" s="428" t="s">
        <v>50</v>
      </c>
      <c r="H409" s="439">
        <v>750000000</v>
      </c>
      <c r="I409" s="426">
        <v>45538</v>
      </c>
      <c r="J409" s="175">
        <v>45636</v>
      </c>
      <c r="K409" s="168" t="s">
        <v>239</v>
      </c>
      <c r="L409" s="150" t="s">
        <v>130</v>
      </c>
      <c r="M409" s="150" t="s">
        <v>53</v>
      </c>
    </row>
    <row r="410" spans="1:13" s="146" customFormat="1" ht="16.350000000000001" hidden="1" customHeight="1">
      <c r="A410" s="427" t="s">
        <v>650</v>
      </c>
      <c r="B410" s="430" t="s">
        <v>593</v>
      </c>
      <c r="C410" s="430" t="s">
        <v>24</v>
      </c>
      <c r="D410" s="428" t="s">
        <v>13</v>
      </c>
      <c r="E410" s="430" t="s">
        <v>651</v>
      </c>
      <c r="F410" s="441" t="s">
        <v>192</v>
      </c>
      <c r="G410" s="428" t="s">
        <v>50</v>
      </c>
      <c r="H410" s="439">
        <v>200000000</v>
      </c>
      <c r="I410" s="426">
        <v>45541</v>
      </c>
      <c r="J410" s="175">
        <v>45657</v>
      </c>
      <c r="K410" s="168" t="s">
        <v>239</v>
      </c>
      <c r="L410" s="150" t="s">
        <v>130</v>
      </c>
      <c r="M410" s="150" t="s">
        <v>53</v>
      </c>
    </row>
    <row r="411" spans="1:13" s="146" customFormat="1" ht="16.350000000000001" hidden="1" customHeight="1">
      <c r="A411" s="427" t="s">
        <v>652</v>
      </c>
      <c r="B411" s="148" t="s">
        <v>74</v>
      </c>
      <c r="C411" s="430" t="s">
        <v>24</v>
      </c>
      <c r="D411" s="149" t="s">
        <v>18</v>
      </c>
      <c r="E411" s="430" t="s">
        <v>651</v>
      </c>
      <c r="F411" s="441" t="s">
        <v>49</v>
      </c>
      <c r="G411" s="428" t="s">
        <v>525</v>
      </c>
      <c r="H411" s="439">
        <v>4918000</v>
      </c>
      <c r="I411" s="426">
        <v>45539</v>
      </c>
      <c r="J411" s="175">
        <v>45568</v>
      </c>
      <c r="K411" s="168" t="s">
        <v>239</v>
      </c>
      <c r="L411" s="150" t="s">
        <v>634</v>
      </c>
      <c r="M411" s="150" t="s">
        <v>53</v>
      </c>
    </row>
    <row r="412" spans="1:13" s="146" customFormat="1" ht="16.350000000000001" hidden="1" customHeight="1">
      <c r="A412" s="427" t="s">
        <v>653</v>
      </c>
      <c r="B412" s="430" t="s">
        <v>593</v>
      </c>
      <c r="C412" s="430" t="s">
        <v>24</v>
      </c>
      <c r="D412" s="428" t="s">
        <v>13</v>
      </c>
      <c r="E412" s="430" t="s">
        <v>651</v>
      </c>
      <c r="F412" s="441" t="s">
        <v>192</v>
      </c>
      <c r="G412" s="428" t="s">
        <v>50</v>
      </c>
      <c r="H412" s="439">
        <v>142800000</v>
      </c>
      <c r="I412" s="426">
        <v>45541</v>
      </c>
      <c r="J412" s="175">
        <v>45657</v>
      </c>
      <c r="K412" s="168" t="s">
        <v>239</v>
      </c>
      <c r="L412" s="150" t="s">
        <v>654</v>
      </c>
      <c r="M412" s="150" t="s">
        <v>53</v>
      </c>
    </row>
    <row r="413" spans="1:13" s="146" customFormat="1" ht="16.350000000000001" hidden="1" customHeight="1">
      <c r="A413" s="427" t="s">
        <v>655</v>
      </c>
      <c r="B413" s="430" t="s">
        <v>656</v>
      </c>
      <c r="C413" s="430" t="s">
        <v>27</v>
      </c>
      <c r="D413" s="428" t="s">
        <v>13</v>
      </c>
      <c r="E413" s="430" t="s">
        <v>651</v>
      </c>
      <c r="F413" s="441" t="s">
        <v>192</v>
      </c>
      <c r="G413" s="428" t="s">
        <v>50</v>
      </c>
      <c r="H413" s="439">
        <v>99321461</v>
      </c>
      <c r="I413" s="426">
        <v>45551</v>
      </c>
      <c r="J413" s="175">
        <v>45731</v>
      </c>
      <c r="K413" s="168" t="s">
        <v>271</v>
      </c>
      <c r="L413" s="150" t="s">
        <v>116</v>
      </c>
      <c r="M413" s="150" t="s">
        <v>53</v>
      </c>
    </row>
    <row r="414" spans="1:13" s="146" customFormat="1" ht="16.350000000000001" hidden="1" customHeight="1">
      <c r="A414" s="427" t="s">
        <v>657</v>
      </c>
      <c r="B414" s="148" t="s">
        <v>74</v>
      </c>
      <c r="C414" s="430" t="s">
        <v>24</v>
      </c>
      <c r="D414" s="149" t="s">
        <v>18</v>
      </c>
      <c r="E414" s="430" t="s">
        <v>651</v>
      </c>
      <c r="F414" s="441" t="s">
        <v>49</v>
      </c>
      <c r="G414" s="428" t="s">
        <v>525</v>
      </c>
      <c r="H414" s="439">
        <v>4918000</v>
      </c>
      <c r="I414" s="426">
        <v>45540</v>
      </c>
      <c r="J414" s="175">
        <v>45569</v>
      </c>
      <c r="K414" s="168" t="s">
        <v>239</v>
      </c>
      <c r="L414" s="150" t="s">
        <v>634</v>
      </c>
      <c r="M414" s="150" t="s">
        <v>53</v>
      </c>
    </row>
    <row r="415" spans="1:13" s="146" customFormat="1" ht="16.350000000000001" hidden="1" customHeight="1">
      <c r="A415" s="427" t="s">
        <v>658</v>
      </c>
      <c r="B415" s="430" t="s">
        <v>659</v>
      </c>
      <c r="C415" s="430" t="s">
        <v>29</v>
      </c>
      <c r="D415" s="430" t="s">
        <v>19</v>
      </c>
      <c r="E415" s="430" t="s">
        <v>651</v>
      </c>
      <c r="F415" s="441" t="s">
        <v>192</v>
      </c>
      <c r="G415" s="428" t="s">
        <v>50</v>
      </c>
      <c r="H415" s="439">
        <v>23516475.109999999</v>
      </c>
      <c r="I415" s="426">
        <v>45550</v>
      </c>
      <c r="J415" s="175">
        <v>45672</v>
      </c>
      <c r="K415" s="168" t="s">
        <v>271</v>
      </c>
      <c r="L415" s="150" t="s">
        <v>660</v>
      </c>
      <c r="M415" s="150" t="s">
        <v>53</v>
      </c>
    </row>
    <row r="416" spans="1:13" s="146" customFormat="1" ht="16.350000000000001" hidden="1" customHeight="1">
      <c r="A416" s="427" t="s">
        <v>661</v>
      </c>
      <c r="B416" s="430" t="s">
        <v>593</v>
      </c>
      <c r="C416" s="430" t="s">
        <v>24</v>
      </c>
      <c r="D416" s="428" t="s">
        <v>13</v>
      </c>
      <c r="E416" s="430" t="s">
        <v>651</v>
      </c>
      <c r="F416" s="441" t="s">
        <v>192</v>
      </c>
      <c r="G416" s="428" t="s">
        <v>50</v>
      </c>
      <c r="H416" s="439">
        <v>59500000</v>
      </c>
      <c r="I416" s="426">
        <v>45541</v>
      </c>
      <c r="J416" s="175">
        <v>45657</v>
      </c>
      <c r="K416" s="168" t="s">
        <v>239</v>
      </c>
      <c r="L416" s="150" t="s">
        <v>130</v>
      </c>
      <c r="M416" s="150" t="s">
        <v>53</v>
      </c>
    </row>
    <row r="417" spans="1:13" s="146" customFormat="1" ht="16.350000000000001" hidden="1" customHeight="1">
      <c r="A417" s="427" t="s">
        <v>662</v>
      </c>
      <c r="B417" s="430" t="s">
        <v>506</v>
      </c>
      <c r="C417" s="430" t="s">
        <v>24</v>
      </c>
      <c r="D417" s="428" t="s">
        <v>13</v>
      </c>
      <c r="E417" s="430" t="s">
        <v>651</v>
      </c>
      <c r="F417" s="441" t="s">
        <v>192</v>
      </c>
      <c r="G417" s="428" t="s">
        <v>50</v>
      </c>
      <c r="H417" s="439">
        <v>57740000</v>
      </c>
      <c r="I417" s="426">
        <v>45546</v>
      </c>
      <c r="J417" s="175">
        <v>45647</v>
      </c>
      <c r="K417" s="168" t="s">
        <v>239</v>
      </c>
      <c r="L417" s="150" t="s">
        <v>130</v>
      </c>
      <c r="M417" s="150" t="s">
        <v>53</v>
      </c>
    </row>
    <row r="418" spans="1:13" s="146" customFormat="1" ht="16.350000000000001" hidden="1" customHeight="1">
      <c r="A418" s="427" t="s">
        <v>663</v>
      </c>
      <c r="B418" s="430" t="s">
        <v>593</v>
      </c>
      <c r="C418" s="430" t="s">
        <v>24</v>
      </c>
      <c r="D418" s="428" t="s">
        <v>13</v>
      </c>
      <c r="E418" s="430" t="s">
        <v>651</v>
      </c>
      <c r="F418" s="441" t="s">
        <v>192</v>
      </c>
      <c r="G418" s="428" t="s">
        <v>50</v>
      </c>
      <c r="H418" s="439">
        <v>142800000</v>
      </c>
      <c r="I418" s="426">
        <v>45548</v>
      </c>
      <c r="J418" s="175">
        <v>45638</v>
      </c>
      <c r="K418" s="168" t="s">
        <v>239</v>
      </c>
      <c r="L418" s="150" t="s">
        <v>130</v>
      </c>
      <c r="M418" s="146" t="s">
        <v>53</v>
      </c>
    </row>
    <row r="419" spans="1:13" s="146" customFormat="1" ht="16.350000000000001" hidden="1" customHeight="1">
      <c r="A419" s="427" t="s">
        <v>664</v>
      </c>
      <c r="B419" s="430" t="s">
        <v>546</v>
      </c>
      <c r="C419" s="430" t="s">
        <v>24</v>
      </c>
      <c r="D419" s="146" t="s">
        <v>19</v>
      </c>
      <c r="E419" s="430" t="s">
        <v>651</v>
      </c>
      <c r="F419" s="441" t="s">
        <v>192</v>
      </c>
      <c r="G419" s="428" t="s">
        <v>50</v>
      </c>
      <c r="H419" s="439">
        <v>779833375.61000001</v>
      </c>
      <c r="I419" s="426">
        <v>45560</v>
      </c>
      <c r="J419" s="175">
        <v>45641</v>
      </c>
      <c r="K419" s="168" t="s">
        <v>239</v>
      </c>
      <c r="L419" s="150" t="s">
        <v>665</v>
      </c>
      <c r="M419" s="146" t="s">
        <v>53</v>
      </c>
    </row>
    <row r="420" spans="1:13" s="146" customFormat="1" ht="16.350000000000001" hidden="1" customHeight="1">
      <c r="A420" s="427" t="s">
        <v>666</v>
      </c>
      <c r="B420" s="148" t="s">
        <v>74</v>
      </c>
      <c r="C420" s="430" t="s">
        <v>24</v>
      </c>
      <c r="D420" s="149" t="s">
        <v>18</v>
      </c>
      <c r="E420" s="430" t="s">
        <v>651</v>
      </c>
      <c r="F420" s="441" t="s">
        <v>192</v>
      </c>
      <c r="G420" s="428" t="s">
        <v>525</v>
      </c>
      <c r="H420" s="439">
        <v>29599986</v>
      </c>
      <c r="I420" s="426">
        <v>45545</v>
      </c>
      <c r="J420" s="175">
        <v>45657</v>
      </c>
      <c r="K420" s="168" t="s">
        <v>75</v>
      </c>
      <c r="L420" s="150" t="s">
        <v>265</v>
      </c>
      <c r="M420" s="146" t="s">
        <v>53</v>
      </c>
    </row>
    <row r="421" spans="1:13" s="146" customFormat="1" ht="16.350000000000001" hidden="1" customHeight="1">
      <c r="A421" s="427" t="s">
        <v>667</v>
      </c>
      <c r="B421" s="430" t="s">
        <v>668</v>
      </c>
      <c r="C421" s="430" t="s">
        <v>27</v>
      </c>
      <c r="D421" s="146" t="s">
        <v>16</v>
      </c>
      <c r="E421" s="430" t="s">
        <v>651</v>
      </c>
      <c r="F421" s="441" t="s">
        <v>192</v>
      </c>
      <c r="G421" s="428" t="s">
        <v>50</v>
      </c>
      <c r="H421" s="439">
        <v>224083246</v>
      </c>
      <c r="I421" s="426">
        <v>45552</v>
      </c>
      <c r="J421" s="175">
        <v>46089</v>
      </c>
      <c r="K421" s="168" t="s">
        <v>271</v>
      </c>
      <c r="L421" s="150" t="s">
        <v>116</v>
      </c>
      <c r="M421" s="146" t="s">
        <v>59</v>
      </c>
    </row>
    <row r="422" spans="1:13" s="146" customFormat="1" ht="16.350000000000001" customHeight="1">
      <c r="A422" s="427" t="s">
        <v>669</v>
      </c>
      <c r="B422" s="430" t="s">
        <v>670</v>
      </c>
      <c r="C422" s="430" t="s">
        <v>24</v>
      </c>
      <c r="D422" s="146" t="s">
        <v>10</v>
      </c>
      <c r="E422" s="430" t="s">
        <v>651</v>
      </c>
      <c r="F422" s="441" t="s">
        <v>49</v>
      </c>
      <c r="G422" s="428" t="s">
        <v>50</v>
      </c>
      <c r="H422" s="439">
        <v>45209243</v>
      </c>
      <c r="I422" s="426">
        <v>45546</v>
      </c>
      <c r="J422" s="175">
        <v>45576</v>
      </c>
      <c r="K422" s="168" t="s">
        <v>239</v>
      </c>
      <c r="L422" s="150" t="s">
        <v>130</v>
      </c>
      <c r="M422" s="146" t="s">
        <v>53</v>
      </c>
    </row>
    <row r="423" spans="1:13" s="146" customFormat="1" ht="16.350000000000001" hidden="1" customHeight="1">
      <c r="A423" s="427" t="s">
        <v>671</v>
      </c>
      <c r="B423" s="148" t="s">
        <v>74</v>
      </c>
      <c r="C423" s="430" t="s">
        <v>24</v>
      </c>
      <c r="D423" s="149" t="s">
        <v>18</v>
      </c>
      <c r="E423" s="430" t="s">
        <v>651</v>
      </c>
      <c r="F423" s="441" t="s">
        <v>192</v>
      </c>
      <c r="G423" s="428" t="s">
        <v>525</v>
      </c>
      <c r="H423" s="439">
        <v>25899993</v>
      </c>
      <c r="I423" s="426">
        <v>45545</v>
      </c>
      <c r="J423" s="175">
        <v>45657</v>
      </c>
      <c r="K423" s="168" t="s">
        <v>239</v>
      </c>
      <c r="L423" s="150" t="s">
        <v>94</v>
      </c>
      <c r="M423" s="146" t="s">
        <v>53</v>
      </c>
    </row>
    <row r="424" spans="1:13" s="146" customFormat="1" ht="16.350000000000001" hidden="1" customHeight="1">
      <c r="A424" s="427" t="s">
        <v>672</v>
      </c>
      <c r="B424" s="148" t="s">
        <v>74</v>
      </c>
      <c r="C424" s="430" t="s">
        <v>24</v>
      </c>
      <c r="D424" s="149" t="s">
        <v>18</v>
      </c>
      <c r="E424" s="430" t="s">
        <v>651</v>
      </c>
      <c r="F424" s="441" t="s">
        <v>192</v>
      </c>
      <c r="G424" s="428" t="s">
        <v>525</v>
      </c>
      <c r="H424" s="439">
        <v>47666667</v>
      </c>
      <c r="I424" s="426">
        <v>45546</v>
      </c>
      <c r="J424" s="175">
        <v>45657</v>
      </c>
      <c r="K424" s="168" t="s">
        <v>239</v>
      </c>
      <c r="L424" s="150" t="s">
        <v>94</v>
      </c>
      <c r="M424" s="146" t="s">
        <v>53</v>
      </c>
    </row>
    <row r="425" spans="1:13" s="146" customFormat="1" ht="16.350000000000001" hidden="1" customHeight="1">
      <c r="A425" s="427" t="s">
        <v>673</v>
      </c>
      <c r="B425" s="148" t="s">
        <v>74</v>
      </c>
      <c r="C425" s="430" t="s">
        <v>24</v>
      </c>
      <c r="D425" s="162" t="s">
        <v>3</v>
      </c>
      <c r="E425" s="430" t="s">
        <v>651</v>
      </c>
      <c r="F425" s="441" t="s">
        <v>49</v>
      </c>
      <c r="G425" s="428" t="s">
        <v>525</v>
      </c>
      <c r="H425" s="439">
        <v>3500000</v>
      </c>
      <c r="I425" s="426">
        <v>45548</v>
      </c>
      <c r="J425" s="175">
        <v>45558</v>
      </c>
      <c r="K425" s="168" t="s">
        <v>239</v>
      </c>
      <c r="L425" s="150" t="s">
        <v>94</v>
      </c>
      <c r="M425" s="146" t="s">
        <v>53</v>
      </c>
    </row>
    <row r="426" spans="1:13" s="146" customFormat="1" ht="16.350000000000001" hidden="1" customHeight="1">
      <c r="A426" s="427" t="s">
        <v>674</v>
      </c>
      <c r="B426" s="430" t="s">
        <v>129</v>
      </c>
      <c r="C426" s="430" t="s">
        <v>24</v>
      </c>
      <c r="D426" s="162" t="s">
        <v>3</v>
      </c>
      <c r="E426" s="430" t="s">
        <v>651</v>
      </c>
      <c r="F426" s="441" t="s">
        <v>49</v>
      </c>
      <c r="G426" s="428" t="s">
        <v>525</v>
      </c>
      <c r="H426" s="439">
        <v>3300000</v>
      </c>
      <c r="I426" s="426">
        <v>45548</v>
      </c>
      <c r="J426" s="175">
        <v>45558</v>
      </c>
      <c r="K426" s="168" t="s">
        <v>239</v>
      </c>
      <c r="L426" s="150" t="s">
        <v>130</v>
      </c>
      <c r="M426" s="146" t="s">
        <v>53</v>
      </c>
    </row>
    <row r="427" spans="1:13" s="146" customFormat="1" ht="16.350000000000001" hidden="1" customHeight="1">
      <c r="A427" s="427" t="s">
        <v>675</v>
      </c>
      <c r="B427" s="430" t="s">
        <v>593</v>
      </c>
      <c r="C427" s="430" t="s">
        <v>24</v>
      </c>
      <c r="D427" s="428" t="s">
        <v>13</v>
      </c>
      <c r="E427" s="430" t="s">
        <v>651</v>
      </c>
      <c r="F427" s="441" t="s">
        <v>192</v>
      </c>
      <c r="G427" s="428" t="s">
        <v>50</v>
      </c>
      <c r="H427" s="439">
        <v>35933320</v>
      </c>
      <c r="I427" s="426">
        <v>45551</v>
      </c>
      <c r="J427" s="175">
        <v>45657</v>
      </c>
      <c r="K427" s="168" t="s">
        <v>239</v>
      </c>
      <c r="L427" s="150" t="s">
        <v>130</v>
      </c>
      <c r="M427" s="146" t="s">
        <v>53</v>
      </c>
    </row>
    <row r="428" spans="1:13" s="146" customFormat="1" ht="16.350000000000001" hidden="1" customHeight="1">
      <c r="A428" s="427" t="s">
        <v>676</v>
      </c>
      <c r="B428" s="430" t="s">
        <v>593</v>
      </c>
      <c r="C428" s="430" t="s">
        <v>24</v>
      </c>
      <c r="D428" s="428" t="s">
        <v>13</v>
      </c>
      <c r="E428" s="430" t="s">
        <v>651</v>
      </c>
      <c r="F428" s="441" t="s">
        <v>192</v>
      </c>
      <c r="G428" s="428" t="s">
        <v>50</v>
      </c>
      <c r="H428" s="439">
        <v>140000000</v>
      </c>
      <c r="I428" s="426">
        <v>45551</v>
      </c>
      <c r="J428" s="175">
        <v>45626</v>
      </c>
      <c r="K428" s="168" t="s">
        <v>239</v>
      </c>
      <c r="L428" s="150" t="s">
        <v>130</v>
      </c>
      <c r="M428" s="146" t="s">
        <v>53</v>
      </c>
    </row>
    <row r="429" spans="1:13" s="146" customFormat="1" ht="16.350000000000001" hidden="1" customHeight="1">
      <c r="A429" s="427" t="s">
        <v>677</v>
      </c>
      <c r="B429" s="430" t="s">
        <v>593</v>
      </c>
      <c r="C429" s="430" t="s">
        <v>24</v>
      </c>
      <c r="D429" s="428" t="s">
        <v>13</v>
      </c>
      <c r="E429" s="430" t="s">
        <v>651</v>
      </c>
      <c r="F429" s="441" t="s">
        <v>192</v>
      </c>
      <c r="G429" s="428" t="s">
        <v>50</v>
      </c>
      <c r="H429" s="439">
        <v>142800000</v>
      </c>
      <c r="I429" s="426">
        <v>45552</v>
      </c>
      <c r="J429" s="175">
        <v>45657</v>
      </c>
      <c r="K429" s="168" t="s">
        <v>239</v>
      </c>
      <c r="L429" s="150" t="s">
        <v>130</v>
      </c>
      <c r="M429" s="146" t="s">
        <v>53</v>
      </c>
    </row>
    <row r="430" spans="1:13" s="146" customFormat="1" ht="16.350000000000001" hidden="1" customHeight="1">
      <c r="A430" s="427" t="s">
        <v>678</v>
      </c>
      <c r="B430" s="148" t="s">
        <v>74</v>
      </c>
      <c r="C430" s="430" t="s">
        <v>24</v>
      </c>
      <c r="D430" s="162" t="s">
        <v>3</v>
      </c>
      <c r="E430" s="430" t="s">
        <v>651</v>
      </c>
      <c r="F430" s="441" t="s">
        <v>192</v>
      </c>
      <c r="G430" s="428" t="s">
        <v>525</v>
      </c>
      <c r="H430" s="439">
        <v>14170000</v>
      </c>
      <c r="I430" s="426">
        <v>45548</v>
      </c>
      <c r="J430" s="175">
        <v>45656</v>
      </c>
      <c r="K430" s="168" t="s">
        <v>239</v>
      </c>
      <c r="L430" s="150" t="s">
        <v>94</v>
      </c>
      <c r="M430" s="146" t="s">
        <v>53</v>
      </c>
    </row>
    <row r="431" spans="1:13" s="146" customFormat="1" ht="16.350000000000001" hidden="1" customHeight="1">
      <c r="A431" s="427" t="s">
        <v>679</v>
      </c>
      <c r="B431" s="430" t="s">
        <v>593</v>
      </c>
      <c r="C431" s="430" t="s">
        <v>24</v>
      </c>
      <c r="D431" s="428" t="s">
        <v>13</v>
      </c>
      <c r="E431" s="430" t="s">
        <v>651</v>
      </c>
      <c r="F431" s="441" t="s">
        <v>192</v>
      </c>
      <c r="G431" s="428" t="s">
        <v>50</v>
      </c>
      <c r="H431" s="439">
        <v>52800000</v>
      </c>
      <c r="I431" s="426">
        <v>45548</v>
      </c>
      <c r="J431" s="175">
        <v>45657</v>
      </c>
      <c r="K431" s="168" t="s">
        <v>239</v>
      </c>
      <c r="L431" s="150" t="s">
        <v>522</v>
      </c>
      <c r="M431" s="146" t="s">
        <v>53</v>
      </c>
    </row>
    <row r="432" spans="1:13" s="146" customFormat="1" ht="16.350000000000001" hidden="1" customHeight="1">
      <c r="A432" s="427" t="s">
        <v>680</v>
      </c>
      <c r="B432" s="430" t="s">
        <v>129</v>
      </c>
      <c r="C432" s="430" t="s">
        <v>24</v>
      </c>
      <c r="D432" s="162" t="s">
        <v>3</v>
      </c>
      <c r="E432" s="430" t="s">
        <v>651</v>
      </c>
      <c r="F432" s="441" t="s">
        <v>49</v>
      </c>
      <c r="G432" s="428" t="s">
        <v>525</v>
      </c>
      <c r="H432" s="439">
        <v>8300000</v>
      </c>
      <c r="I432" s="426">
        <v>45548</v>
      </c>
      <c r="J432" s="175">
        <v>45558</v>
      </c>
      <c r="K432" s="168" t="s">
        <v>239</v>
      </c>
      <c r="L432" s="150" t="s">
        <v>130</v>
      </c>
      <c r="M432" s="146" t="s">
        <v>53</v>
      </c>
    </row>
    <row r="433" spans="1:13" s="146" customFormat="1" ht="16.350000000000001" hidden="1" customHeight="1">
      <c r="A433" s="427" t="s">
        <v>681</v>
      </c>
      <c r="B433" s="430" t="s">
        <v>641</v>
      </c>
      <c r="C433" s="430" t="s">
        <v>24</v>
      </c>
      <c r="D433" s="146" t="s">
        <v>19</v>
      </c>
      <c r="E433" s="430" t="s">
        <v>651</v>
      </c>
      <c r="F433" s="441" t="s">
        <v>192</v>
      </c>
      <c r="G433" s="428" t="s">
        <v>50</v>
      </c>
      <c r="H433" s="439">
        <v>15321101</v>
      </c>
      <c r="I433" s="426">
        <v>45553</v>
      </c>
      <c r="J433" s="175">
        <v>45642</v>
      </c>
      <c r="K433" s="168" t="s">
        <v>239</v>
      </c>
      <c r="L433" s="150" t="s">
        <v>130</v>
      </c>
      <c r="M433" s="146" t="s">
        <v>53</v>
      </c>
    </row>
    <row r="434" spans="1:13" s="146" customFormat="1" ht="16.350000000000001" hidden="1" customHeight="1">
      <c r="A434" s="427" t="s">
        <v>682</v>
      </c>
      <c r="B434" s="148" t="s">
        <v>74</v>
      </c>
      <c r="C434" s="430" t="s">
        <v>24</v>
      </c>
      <c r="D434" s="149" t="s">
        <v>18</v>
      </c>
      <c r="E434" s="430" t="s">
        <v>651</v>
      </c>
      <c r="F434" s="441" t="s">
        <v>192</v>
      </c>
      <c r="G434" s="428" t="s">
        <v>525</v>
      </c>
      <c r="H434" s="439">
        <v>14098266.699999999</v>
      </c>
      <c r="I434" s="426">
        <v>45551</v>
      </c>
      <c r="J434" s="175">
        <v>45637</v>
      </c>
      <c r="K434" s="168" t="s">
        <v>239</v>
      </c>
      <c r="L434" s="150" t="s">
        <v>94</v>
      </c>
      <c r="M434" s="146" t="s">
        <v>53</v>
      </c>
    </row>
    <row r="435" spans="1:13" s="146" customFormat="1" ht="16.350000000000001" hidden="1" customHeight="1">
      <c r="A435" s="427" t="s">
        <v>683</v>
      </c>
      <c r="B435" s="148" t="s">
        <v>74</v>
      </c>
      <c r="C435" s="430" t="s">
        <v>24</v>
      </c>
      <c r="D435" s="149" t="s">
        <v>18</v>
      </c>
      <c r="E435" s="430" t="s">
        <v>651</v>
      </c>
      <c r="F435" s="441" t="s">
        <v>192</v>
      </c>
      <c r="G435" s="428" t="s">
        <v>525</v>
      </c>
      <c r="H435" s="439">
        <v>17500000</v>
      </c>
      <c r="I435" s="426">
        <v>45551</v>
      </c>
      <c r="J435" s="175">
        <v>45657</v>
      </c>
      <c r="K435" s="168" t="s">
        <v>271</v>
      </c>
      <c r="L435" s="150" t="s">
        <v>116</v>
      </c>
      <c r="M435" s="146" t="s">
        <v>53</v>
      </c>
    </row>
    <row r="436" spans="1:13" s="146" customFormat="1" ht="16.350000000000001" hidden="1" customHeight="1">
      <c r="A436" s="427" t="s">
        <v>684</v>
      </c>
      <c r="B436" s="148" t="s">
        <v>74</v>
      </c>
      <c r="C436" s="430" t="s">
        <v>24</v>
      </c>
      <c r="D436" s="162" t="s">
        <v>3</v>
      </c>
      <c r="E436" s="430" t="s">
        <v>651</v>
      </c>
      <c r="F436" s="441" t="s">
        <v>192</v>
      </c>
      <c r="G436" s="428" t="s">
        <v>525</v>
      </c>
      <c r="H436" s="439">
        <v>9706667</v>
      </c>
      <c r="I436" s="426">
        <v>45553</v>
      </c>
      <c r="J436" s="175">
        <v>45657</v>
      </c>
      <c r="K436" s="168" t="s">
        <v>271</v>
      </c>
      <c r="L436" s="150" t="s">
        <v>685</v>
      </c>
      <c r="M436" s="146" t="s">
        <v>53</v>
      </c>
    </row>
    <row r="437" spans="1:13" s="146" customFormat="1" ht="16.350000000000001" hidden="1" customHeight="1">
      <c r="A437" s="427" t="s">
        <v>686</v>
      </c>
      <c r="B437" s="430" t="s">
        <v>593</v>
      </c>
      <c r="C437" s="430" t="s">
        <v>24</v>
      </c>
      <c r="D437" s="428" t="s">
        <v>13</v>
      </c>
      <c r="E437" s="430" t="s">
        <v>651</v>
      </c>
      <c r="F437" s="441" t="s">
        <v>192</v>
      </c>
      <c r="G437" s="428" t="s">
        <v>50</v>
      </c>
      <c r="H437" s="439">
        <v>476000000</v>
      </c>
      <c r="I437" s="426">
        <v>45574</v>
      </c>
      <c r="J437" s="175">
        <v>45657</v>
      </c>
      <c r="K437" s="168" t="s">
        <v>239</v>
      </c>
      <c r="L437" s="150" t="s">
        <v>130</v>
      </c>
      <c r="M437" s="146" t="s">
        <v>53</v>
      </c>
    </row>
    <row r="438" spans="1:13" s="146" customFormat="1" ht="16.350000000000001" hidden="1" customHeight="1">
      <c r="A438" s="427" t="s">
        <v>687</v>
      </c>
      <c r="B438" s="148" t="s">
        <v>74</v>
      </c>
      <c r="C438" s="430" t="s">
        <v>24</v>
      </c>
      <c r="D438" s="162" t="s">
        <v>3</v>
      </c>
      <c r="E438" s="430" t="s">
        <v>651</v>
      </c>
      <c r="F438" s="441" t="s">
        <v>192</v>
      </c>
      <c r="G438" s="428" t="s">
        <v>525</v>
      </c>
      <c r="H438" s="439">
        <v>9754100</v>
      </c>
      <c r="I438" s="426">
        <v>45553</v>
      </c>
      <c r="J438" s="175">
        <v>45657</v>
      </c>
      <c r="K438" s="168" t="s">
        <v>271</v>
      </c>
      <c r="L438" s="150" t="s">
        <v>685</v>
      </c>
      <c r="M438" s="146" t="s">
        <v>53</v>
      </c>
    </row>
    <row r="439" spans="1:13" s="146" customFormat="1" ht="16.350000000000001" hidden="1" customHeight="1">
      <c r="A439" s="427" t="s">
        <v>688</v>
      </c>
      <c r="B439" s="430" t="s">
        <v>506</v>
      </c>
      <c r="C439" s="430" t="s">
        <v>24</v>
      </c>
      <c r="D439" s="428" t="s">
        <v>13</v>
      </c>
      <c r="E439" s="430" t="s">
        <v>651</v>
      </c>
      <c r="F439" s="441" t="s">
        <v>192</v>
      </c>
      <c r="G439" s="428" t="s">
        <v>50</v>
      </c>
      <c r="H439" s="439">
        <v>40000000</v>
      </c>
      <c r="I439" s="426">
        <v>45555</v>
      </c>
      <c r="J439" s="175">
        <v>45647</v>
      </c>
      <c r="K439" s="168" t="s">
        <v>239</v>
      </c>
      <c r="L439" s="150" t="s">
        <v>130</v>
      </c>
      <c r="M439" s="146" t="s">
        <v>53</v>
      </c>
    </row>
    <row r="440" spans="1:13" s="146" customFormat="1" ht="16.350000000000001" hidden="1" customHeight="1">
      <c r="A440" s="427" t="s">
        <v>689</v>
      </c>
      <c r="B440" s="148" t="s">
        <v>74</v>
      </c>
      <c r="C440" s="430" t="s">
        <v>24</v>
      </c>
      <c r="D440" s="149" t="s">
        <v>18</v>
      </c>
      <c r="E440" s="430" t="s">
        <v>651</v>
      </c>
      <c r="F440" s="441" t="s">
        <v>192</v>
      </c>
      <c r="G440" s="428" t="s">
        <v>525</v>
      </c>
      <c r="H440" s="439">
        <v>21600000</v>
      </c>
      <c r="I440" s="426">
        <v>45554</v>
      </c>
      <c r="J440" s="175">
        <v>45657</v>
      </c>
      <c r="K440" s="168" t="s">
        <v>239</v>
      </c>
      <c r="L440" s="150" t="s">
        <v>94</v>
      </c>
      <c r="M440" s="146" t="s">
        <v>53</v>
      </c>
    </row>
    <row r="441" spans="1:13" s="146" customFormat="1" ht="16.350000000000001" hidden="1" customHeight="1">
      <c r="A441" s="427" t="s">
        <v>690</v>
      </c>
      <c r="B441" s="148" t="s">
        <v>74</v>
      </c>
      <c r="C441" s="430" t="s">
        <v>24</v>
      </c>
      <c r="D441" s="149" t="s">
        <v>18</v>
      </c>
      <c r="E441" s="430" t="s">
        <v>651</v>
      </c>
      <c r="F441" s="441" t="s">
        <v>192</v>
      </c>
      <c r="G441" s="428" t="s">
        <v>525</v>
      </c>
      <c r="H441" s="439">
        <v>24150200</v>
      </c>
      <c r="I441" s="426">
        <v>45555</v>
      </c>
      <c r="J441" s="175">
        <v>45656</v>
      </c>
      <c r="K441" s="168" t="s">
        <v>239</v>
      </c>
      <c r="L441" s="150" t="s">
        <v>94</v>
      </c>
      <c r="M441" s="146" t="s">
        <v>53</v>
      </c>
    </row>
    <row r="442" spans="1:13" s="146" customFormat="1" ht="16.350000000000001" hidden="1" customHeight="1">
      <c r="A442" s="427" t="s">
        <v>691</v>
      </c>
      <c r="B442" s="148" t="s">
        <v>74</v>
      </c>
      <c r="C442" s="430" t="s">
        <v>24</v>
      </c>
      <c r="D442" s="149" t="s">
        <v>18</v>
      </c>
      <c r="E442" s="430" t="s">
        <v>651</v>
      </c>
      <c r="F442" s="441" t="s">
        <v>192</v>
      </c>
      <c r="G442" s="428" t="s">
        <v>525</v>
      </c>
      <c r="H442" s="439">
        <v>16721200</v>
      </c>
      <c r="I442" s="426">
        <v>45555</v>
      </c>
      <c r="J442" s="175">
        <v>45656</v>
      </c>
      <c r="K442" s="168" t="s">
        <v>239</v>
      </c>
      <c r="L442" s="150" t="s">
        <v>94</v>
      </c>
      <c r="M442" s="146" t="s">
        <v>53</v>
      </c>
    </row>
    <row r="443" spans="1:13" s="146" customFormat="1" ht="16.350000000000001" hidden="1" customHeight="1">
      <c r="A443" s="427" t="s">
        <v>692</v>
      </c>
      <c r="B443" s="148" t="s">
        <v>74</v>
      </c>
      <c r="C443" s="430" t="s">
        <v>24</v>
      </c>
      <c r="D443" s="162" t="s">
        <v>3</v>
      </c>
      <c r="E443" s="430" t="s">
        <v>651</v>
      </c>
      <c r="F443" s="441" t="s">
        <v>192</v>
      </c>
      <c r="G443" s="428" t="s">
        <v>525</v>
      </c>
      <c r="H443" s="439">
        <v>5712000</v>
      </c>
      <c r="I443" s="426">
        <v>45558</v>
      </c>
      <c r="J443" s="175">
        <v>45618</v>
      </c>
      <c r="K443" s="168" t="s">
        <v>239</v>
      </c>
      <c r="L443" s="150" t="s">
        <v>94</v>
      </c>
      <c r="M443" s="146" t="s">
        <v>53</v>
      </c>
    </row>
    <row r="444" spans="1:13" s="146" customFormat="1" ht="16.350000000000001" hidden="1" customHeight="1">
      <c r="A444" s="427" t="s">
        <v>693</v>
      </c>
      <c r="B444" s="148" t="s">
        <v>74</v>
      </c>
      <c r="C444" s="430" t="s">
        <v>24</v>
      </c>
      <c r="D444" s="149" t="s">
        <v>18</v>
      </c>
      <c r="E444" s="430" t="s">
        <v>651</v>
      </c>
      <c r="F444" s="441" t="s">
        <v>192</v>
      </c>
      <c r="G444" s="428" t="s">
        <v>525</v>
      </c>
      <c r="H444" s="439">
        <v>12500000</v>
      </c>
      <c r="I444" s="426">
        <v>45558</v>
      </c>
      <c r="J444" s="175">
        <v>45634</v>
      </c>
      <c r="K444" s="168" t="s">
        <v>239</v>
      </c>
      <c r="L444" s="150" t="s">
        <v>94</v>
      </c>
      <c r="M444" s="146" t="s">
        <v>53</v>
      </c>
    </row>
    <row r="445" spans="1:13" s="146" customFormat="1" ht="16.350000000000001" hidden="1" customHeight="1">
      <c r="A445" s="427" t="s">
        <v>694</v>
      </c>
      <c r="B445" s="148" t="s">
        <v>74</v>
      </c>
      <c r="C445" s="430" t="s">
        <v>24</v>
      </c>
      <c r="D445" s="149" t="s">
        <v>18</v>
      </c>
      <c r="E445" s="430" t="s">
        <v>651</v>
      </c>
      <c r="F445" s="441" t="s">
        <v>192</v>
      </c>
      <c r="G445" s="428" t="s">
        <v>525</v>
      </c>
      <c r="H445" s="439">
        <v>26100000</v>
      </c>
      <c r="I445" s="426">
        <v>45559</v>
      </c>
      <c r="J445" s="175">
        <v>45649</v>
      </c>
      <c r="K445" s="168" t="s">
        <v>239</v>
      </c>
      <c r="L445" s="150" t="s">
        <v>94</v>
      </c>
      <c r="M445" s="146" t="s">
        <v>53</v>
      </c>
    </row>
    <row r="446" spans="1:13" s="146" customFormat="1" ht="16.350000000000001" hidden="1" customHeight="1">
      <c r="A446" s="427" t="s">
        <v>695</v>
      </c>
      <c r="B446" s="148" t="s">
        <v>74</v>
      </c>
      <c r="C446" s="430" t="s">
        <v>24</v>
      </c>
      <c r="D446" s="149" t="s">
        <v>18</v>
      </c>
      <c r="E446" s="430" t="s">
        <v>651</v>
      </c>
      <c r="F446" s="441" t="s">
        <v>192</v>
      </c>
      <c r="G446" s="428" t="s">
        <v>525</v>
      </c>
      <c r="H446" s="439">
        <v>22400000</v>
      </c>
      <c r="I446" s="426">
        <v>45559</v>
      </c>
      <c r="J446" s="175">
        <v>45655</v>
      </c>
      <c r="K446" s="168" t="s">
        <v>271</v>
      </c>
      <c r="L446" s="150" t="s">
        <v>116</v>
      </c>
      <c r="M446" s="146" t="s">
        <v>53</v>
      </c>
    </row>
    <row r="447" spans="1:13" s="146" customFormat="1" ht="16.350000000000001" hidden="1" customHeight="1">
      <c r="A447" s="427" t="s">
        <v>696</v>
      </c>
      <c r="B447" s="430" t="s">
        <v>697</v>
      </c>
      <c r="C447" s="430" t="s">
        <v>24</v>
      </c>
      <c r="D447" s="146" t="s">
        <v>19</v>
      </c>
      <c r="E447" s="430" t="s">
        <v>651</v>
      </c>
      <c r="F447" s="441" t="s">
        <v>192</v>
      </c>
      <c r="G447" s="428" t="s">
        <v>50</v>
      </c>
      <c r="H447" s="439">
        <v>149935240</v>
      </c>
      <c r="I447" s="426">
        <v>45562</v>
      </c>
      <c r="J447" s="175">
        <v>45657</v>
      </c>
      <c r="K447" s="168" t="s">
        <v>239</v>
      </c>
      <c r="L447" s="150" t="s">
        <v>130</v>
      </c>
      <c r="M447" s="146" t="s">
        <v>53</v>
      </c>
    </row>
    <row r="448" spans="1:13" s="146" customFormat="1" ht="16.350000000000001" hidden="1" customHeight="1">
      <c r="A448" s="427" t="s">
        <v>698</v>
      </c>
      <c r="B448" s="148" t="s">
        <v>74</v>
      </c>
      <c r="C448" s="430" t="s">
        <v>24</v>
      </c>
      <c r="D448" s="149" t="s">
        <v>18</v>
      </c>
      <c r="E448" s="430" t="s">
        <v>651</v>
      </c>
      <c r="F448" s="441" t="s">
        <v>192</v>
      </c>
      <c r="G448" s="428" t="s">
        <v>525</v>
      </c>
      <c r="H448" s="439">
        <v>29724799</v>
      </c>
      <c r="I448" s="426">
        <v>45560</v>
      </c>
      <c r="J448" s="175">
        <v>45657</v>
      </c>
      <c r="K448" s="168" t="s">
        <v>239</v>
      </c>
      <c r="L448" s="150" t="s">
        <v>94</v>
      </c>
      <c r="M448" s="146" t="s">
        <v>53</v>
      </c>
    </row>
    <row r="449" spans="1:13" s="146" customFormat="1" ht="16.350000000000001" hidden="1" customHeight="1">
      <c r="A449" s="427" t="s">
        <v>699</v>
      </c>
      <c r="B449" s="148" t="s">
        <v>74</v>
      </c>
      <c r="C449" s="430" t="s">
        <v>24</v>
      </c>
      <c r="D449" s="149" t="s">
        <v>18</v>
      </c>
      <c r="E449" s="430" t="s">
        <v>651</v>
      </c>
      <c r="F449" s="441" t="s">
        <v>49</v>
      </c>
      <c r="G449" s="428" t="s">
        <v>525</v>
      </c>
      <c r="H449" s="439">
        <v>25333333</v>
      </c>
      <c r="I449" s="426" t="s">
        <v>700</v>
      </c>
      <c r="J449" s="175" t="s">
        <v>114</v>
      </c>
      <c r="K449" s="168" t="s">
        <v>239</v>
      </c>
      <c r="L449" s="150" t="s">
        <v>94</v>
      </c>
      <c r="M449" s="146" t="s">
        <v>53</v>
      </c>
    </row>
    <row r="450" spans="1:13" s="146" customFormat="1" ht="16.350000000000001" hidden="1" customHeight="1">
      <c r="A450" s="427" t="s">
        <v>701</v>
      </c>
      <c r="B450" s="148" t="s">
        <v>74</v>
      </c>
      <c r="C450" s="430" t="s">
        <v>24</v>
      </c>
      <c r="D450" s="149" t="s">
        <v>18</v>
      </c>
      <c r="E450" s="430" t="s">
        <v>651</v>
      </c>
      <c r="F450" s="441" t="s">
        <v>192</v>
      </c>
      <c r="G450" s="428" t="s">
        <v>525</v>
      </c>
      <c r="H450" s="439">
        <v>47626667</v>
      </c>
      <c r="I450" s="426">
        <v>45562</v>
      </c>
      <c r="J450" s="175">
        <v>45656</v>
      </c>
      <c r="K450" s="168" t="s">
        <v>239</v>
      </c>
      <c r="L450" s="150" t="s">
        <v>94</v>
      </c>
      <c r="M450" s="146" t="s">
        <v>53</v>
      </c>
    </row>
    <row r="451" spans="1:13" s="146" customFormat="1" ht="16.350000000000001" hidden="1" customHeight="1">
      <c r="A451" s="427" t="s">
        <v>702</v>
      </c>
      <c r="B451" s="148" t="s">
        <v>74</v>
      </c>
      <c r="C451" s="430" t="s">
        <v>24</v>
      </c>
      <c r="D451" s="149" t="s">
        <v>18</v>
      </c>
      <c r="E451" s="430" t="s">
        <v>651</v>
      </c>
      <c r="F451" s="441" t="s">
        <v>49</v>
      </c>
      <c r="G451" s="428" t="s">
        <v>525</v>
      </c>
      <c r="H451" s="439">
        <v>12000000</v>
      </c>
      <c r="I451" s="426">
        <v>45566</v>
      </c>
      <c r="J451" s="175">
        <v>45626</v>
      </c>
      <c r="K451" s="168" t="s">
        <v>239</v>
      </c>
      <c r="L451" s="150" t="s">
        <v>94</v>
      </c>
      <c r="M451" s="146" t="s">
        <v>53</v>
      </c>
    </row>
    <row r="452" spans="1:13" s="146" customFormat="1" ht="16.350000000000001" hidden="1" customHeight="1">
      <c r="A452" s="427" t="s">
        <v>703</v>
      </c>
      <c r="B452" s="148" t="s">
        <v>74</v>
      </c>
      <c r="C452" s="430" t="s">
        <v>24</v>
      </c>
      <c r="D452" s="149" t="s">
        <v>18</v>
      </c>
      <c r="E452" s="430" t="s">
        <v>651</v>
      </c>
      <c r="F452" s="441" t="s">
        <v>192</v>
      </c>
      <c r="G452" s="428" t="s">
        <v>525</v>
      </c>
      <c r="H452" s="439">
        <v>15000000</v>
      </c>
      <c r="I452" s="426">
        <v>45566</v>
      </c>
      <c r="J452" s="175">
        <v>45657</v>
      </c>
      <c r="K452" s="168" t="s">
        <v>271</v>
      </c>
      <c r="L452" s="150" t="s">
        <v>704</v>
      </c>
      <c r="M452" s="146" t="s">
        <v>53</v>
      </c>
    </row>
    <row r="453" spans="1:13" s="146" customFormat="1" ht="16.350000000000001" hidden="1" customHeight="1">
      <c r="A453" s="427" t="s">
        <v>705</v>
      </c>
      <c r="B453" s="148" t="s">
        <v>74</v>
      </c>
      <c r="C453" s="430" t="s">
        <v>24</v>
      </c>
      <c r="D453" s="149" t="s">
        <v>18</v>
      </c>
      <c r="E453" s="430" t="s">
        <v>651</v>
      </c>
      <c r="F453" s="441" t="s">
        <v>192</v>
      </c>
      <c r="G453" s="428" t="s">
        <v>525</v>
      </c>
      <c r="H453" s="439">
        <v>11200000</v>
      </c>
      <c r="I453" s="426">
        <v>45565</v>
      </c>
      <c r="J453" s="175">
        <v>45625</v>
      </c>
      <c r="K453" s="168" t="s">
        <v>239</v>
      </c>
      <c r="L453" s="150" t="s">
        <v>94</v>
      </c>
      <c r="M453" s="146" t="s">
        <v>53</v>
      </c>
    </row>
    <row r="454" spans="1:13" s="146" customFormat="1" ht="16.350000000000001" hidden="1" customHeight="1">
      <c r="A454" s="427" t="s">
        <v>706</v>
      </c>
      <c r="B454" s="148" t="s">
        <v>74</v>
      </c>
      <c r="C454" s="430" t="s">
        <v>24</v>
      </c>
      <c r="D454" s="162" t="s">
        <v>3</v>
      </c>
      <c r="E454" s="430" t="s">
        <v>651</v>
      </c>
      <c r="F454" s="441" t="s">
        <v>192</v>
      </c>
      <c r="G454" s="428" t="s">
        <v>525</v>
      </c>
      <c r="H454" s="439">
        <v>6120000</v>
      </c>
      <c r="I454" s="426">
        <v>45566</v>
      </c>
      <c r="J454" s="175">
        <v>45626</v>
      </c>
      <c r="K454" s="168" t="s">
        <v>239</v>
      </c>
      <c r="L454" s="150" t="s">
        <v>94</v>
      </c>
      <c r="M454" s="146" t="s">
        <v>53</v>
      </c>
    </row>
    <row r="455" spans="1:13" s="146" customFormat="1" ht="16.350000000000001" hidden="1" customHeight="1">
      <c r="A455" s="427" t="s">
        <v>707</v>
      </c>
      <c r="B455" s="148" t="s">
        <v>74</v>
      </c>
      <c r="C455" s="430" t="s">
        <v>24</v>
      </c>
      <c r="D455" s="149" t="s">
        <v>18</v>
      </c>
      <c r="E455" s="430" t="s">
        <v>651</v>
      </c>
      <c r="F455" s="441" t="s">
        <v>192</v>
      </c>
      <c r="G455" s="428" t="s">
        <v>525</v>
      </c>
      <c r="H455" s="439">
        <v>12133333</v>
      </c>
      <c r="I455" s="426">
        <v>45566</v>
      </c>
      <c r="J455" s="175">
        <v>45656</v>
      </c>
      <c r="K455" s="168" t="s">
        <v>239</v>
      </c>
      <c r="L455" s="150" t="s">
        <v>645</v>
      </c>
      <c r="M455" s="146" t="s">
        <v>53</v>
      </c>
    </row>
    <row r="456" spans="1:13" s="146" customFormat="1" ht="16.350000000000001" hidden="1" customHeight="1">
      <c r="A456" s="427" t="s">
        <v>708</v>
      </c>
      <c r="B456" s="148" t="s">
        <v>74</v>
      </c>
      <c r="C456" s="430" t="s">
        <v>24</v>
      </c>
      <c r="D456" s="149" t="s">
        <v>18</v>
      </c>
      <c r="E456" s="430" t="s">
        <v>709</v>
      </c>
      <c r="F456" s="441" t="s">
        <v>192</v>
      </c>
      <c r="G456" s="428" t="s">
        <v>525</v>
      </c>
      <c r="H456" s="439">
        <v>21000000</v>
      </c>
      <c r="I456" s="426">
        <v>45567</v>
      </c>
      <c r="J456" s="175">
        <v>45657</v>
      </c>
      <c r="K456" s="168" t="s">
        <v>75</v>
      </c>
      <c r="L456" s="168" t="s">
        <v>132</v>
      </c>
      <c r="M456" s="146" t="s">
        <v>53</v>
      </c>
    </row>
    <row r="457" spans="1:13" s="146" customFormat="1" ht="16.350000000000001" hidden="1" customHeight="1">
      <c r="A457" s="427" t="s">
        <v>710</v>
      </c>
      <c r="B457" s="148" t="s">
        <v>74</v>
      </c>
      <c r="C457" s="430" t="s">
        <v>24</v>
      </c>
      <c r="D457" s="149" t="s">
        <v>18</v>
      </c>
      <c r="E457" s="430" t="s">
        <v>709</v>
      </c>
      <c r="F457" s="441" t="s">
        <v>192</v>
      </c>
      <c r="G457" s="428" t="s">
        <v>525</v>
      </c>
      <c r="H457" s="439">
        <v>16500000</v>
      </c>
      <c r="I457" s="426">
        <v>45567</v>
      </c>
      <c r="J457" s="175">
        <v>45656</v>
      </c>
      <c r="K457" s="168" t="s">
        <v>711</v>
      </c>
      <c r="L457" s="150" t="s">
        <v>712</v>
      </c>
      <c r="M457" s="146" t="s">
        <v>53</v>
      </c>
    </row>
    <row r="458" spans="1:13" s="146" customFormat="1" ht="16.350000000000001" hidden="1" customHeight="1">
      <c r="A458" s="427" t="s">
        <v>713</v>
      </c>
      <c r="B458" s="148" t="s">
        <v>74</v>
      </c>
      <c r="C458" s="430" t="s">
        <v>24</v>
      </c>
      <c r="D458" s="149" t="s">
        <v>18</v>
      </c>
      <c r="E458" s="430" t="s">
        <v>709</v>
      </c>
      <c r="F458" s="441" t="s">
        <v>49</v>
      </c>
      <c r="G458" s="428" t="s">
        <v>525</v>
      </c>
      <c r="H458" s="439">
        <v>16000000</v>
      </c>
      <c r="I458" s="426">
        <v>45567</v>
      </c>
      <c r="J458" s="175">
        <v>45596</v>
      </c>
      <c r="K458" s="168" t="s">
        <v>186</v>
      </c>
      <c r="L458" s="150" t="s">
        <v>714</v>
      </c>
      <c r="M458" s="146" t="s">
        <v>53</v>
      </c>
    </row>
    <row r="459" spans="1:13" s="146" customFormat="1" ht="16.350000000000001" hidden="1" customHeight="1">
      <c r="A459" s="427" t="s">
        <v>715</v>
      </c>
      <c r="B459" s="430" t="s">
        <v>591</v>
      </c>
      <c r="C459" s="430" t="s">
        <v>24</v>
      </c>
      <c r="D459" s="149" t="s">
        <v>18</v>
      </c>
      <c r="E459" s="430" t="s">
        <v>709</v>
      </c>
      <c r="F459" s="441" t="s">
        <v>192</v>
      </c>
      <c r="G459" s="428" t="s">
        <v>525</v>
      </c>
      <c r="H459" s="439">
        <v>11833334</v>
      </c>
      <c r="I459" s="426">
        <v>45567</v>
      </c>
      <c r="J459" s="175">
        <v>45637</v>
      </c>
      <c r="K459" s="168" t="s">
        <v>239</v>
      </c>
      <c r="L459" s="150" t="s">
        <v>645</v>
      </c>
      <c r="M459" s="146" t="s">
        <v>53</v>
      </c>
    </row>
    <row r="460" spans="1:13" s="146" customFormat="1" ht="16.350000000000001" hidden="1" customHeight="1">
      <c r="A460" s="427" t="s">
        <v>716</v>
      </c>
      <c r="B460" s="148" t="s">
        <v>74</v>
      </c>
      <c r="C460" s="430" t="s">
        <v>24</v>
      </c>
      <c r="D460" s="149" t="s">
        <v>18</v>
      </c>
      <c r="E460" s="430" t="s">
        <v>709</v>
      </c>
      <c r="F460" s="441" t="s">
        <v>192</v>
      </c>
      <c r="G460" s="430" t="s">
        <v>525</v>
      </c>
      <c r="H460" s="439">
        <v>21673867</v>
      </c>
      <c r="I460" s="426">
        <v>45567</v>
      </c>
      <c r="J460" s="175">
        <v>45688</v>
      </c>
      <c r="K460" s="168" t="s">
        <v>271</v>
      </c>
      <c r="L460" s="150" t="s">
        <v>283</v>
      </c>
      <c r="M460" s="146" t="s">
        <v>53</v>
      </c>
    </row>
    <row r="461" spans="1:13" s="146" customFormat="1" ht="16.350000000000001" hidden="1" customHeight="1">
      <c r="A461" s="427" t="s">
        <v>717</v>
      </c>
      <c r="B461" s="148" t="s">
        <v>74</v>
      </c>
      <c r="C461" s="430" t="s">
        <v>24</v>
      </c>
      <c r="D461" s="149" t="s">
        <v>18</v>
      </c>
      <c r="E461" s="430" t="s">
        <v>709</v>
      </c>
      <c r="F461" s="441" t="s">
        <v>192</v>
      </c>
      <c r="G461" s="428" t="s">
        <v>525</v>
      </c>
      <c r="H461" s="439">
        <v>18000000</v>
      </c>
      <c r="I461" s="426">
        <v>45569</v>
      </c>
      <c r="J461" s="175">
        <v>45629</v>
      </c>
      <c r="K461" s="168" t="s">
        <v>239</v>
      </c>
      <c r="L461" s="150" t="s">
        <v>94</v>
      </c>
      <c r="M461" s="146" t="s">
        <v>53</v>
      </c>
    </row>
    <row r="462" spans="1:13" s="146" customFormat="1" ht="16.350000000000001" hidden="1" customHeight="1">
      <c r="A462" s="427" t="s">
        <v>718</v>
      </c>
      <c r="B462" s="148" t="s">
        <v>74</v>
      </c>
      <c r="C462" s="430" t="s">
        <v>24</v>
      </c>
      <c r="D462" s="149" t="s">
        <v>18</v>
      </c>
      <c r="E462" s="430" t="s">
        <v>709</v>
      </c>
      <c r="F462" s="441" t="s">
        <v>192</v>
      </c>
      <c r="G462" s="428" t="s">
        <v>525</v>
      </c>
      <c r="H462" s="439">
        <v>10780000</v>
      </c>
      <c r="I462" s="426">
        <v>45569</v>
      </c>
      <c r="J462" s="175">
        <v>45629</v>
      </c>
      <c r="K462" s="168" t="s">
        <v>239</v>
      </c>
      <c r="L462" s="150" t="s">
        <v>94</v>
      </c>
      <c r="M462" s="146" t="s">
        <v>53</v>
      </c>
    </row>
    <row r="463" spans="1:13" s="146" customFormat="1" ht="16.350000000000001" hidden="1" customHeight="1">
      <c r="A463" s="427" t="s">
        <v>719</v>
      </c>
      <c r="B463" s="148" t="s">
        <v>74</v>
      </c>
      <c r="C463" s="430" t="s">
        <v>24</v>
      </c>
      <c r="D463" s="149" t="s">
        <v>18</v>
      </c>
      <c r="E463" s="430" t="s">
        <v>709</v>
      </c>
      <c r="F463" s="441" t="s">
        <v>192</v>
      </c>
      <c r="G463" s="428" t="s">
        <v>525</v>
      </c>
      <c r="H463" s="439">
        <v>23200000</v>
      </c>
      <c r="I463" s="426">
        <v>45569</v>
      </c>
      <c r="J463" s="175">
        <v>45656</v>
      </c>
      <c r="K463" s="168" t="s">
        <v>239</v>
      </c>
      <c r="L463" s="150" t="s">
        <v>94</v>
      </c>
      <c r="M463" s="146" t="s">
        <v>53</v>
      </c>
    </row>
    <row r="464" spans="1:13" s="146" customFormat="1" ht="16.350000000000001" hidden="1" customHeight="1">
      <c r="A464" s="427" t="s">
        <v>720</v>
      </c>
      <c r="B464" s="430" t="s">
        <v>721</v>
      </c>
      <c r="C464" s="430" t="s">
        <v>24</v>
      </c>
      <c r="D464" s="428" t="s">
        <v>13</v>
      </c>
      <c r="E464" s="430" t="s">
        <v>709</v>
      </c>
      <c r="F464" s="441" t="s">
        <v>192</v>
      </c>
      <c r="G464" s="428" t="s">
        <v>50</v>
      </c>
      <c r="H464" s="439">
        <v>499152000</v>
      </c>
      <c r="I464" s="175">
        <v>45569</v>
      </c>
      <c r="J464" s="175">
        <v>45599</v>
      </c>
      <c r="K464" s="168" t="s">
        <v>239</v>
      </c>
      <c r="L464" s="150" t="s">
        <v>130</v>
      </c>
      <c r="M464" s="146" t="s">
        <v>53</v>
      </c>
    </row>
    <row r="465" spans="1:13" s="146" customFormat="1" ht="16.350000000000001" hidden="1" customHeight="1">
      <c r="A465" s="427" t="s">
        <v>722</v>
      </c>
      <c r="B465" s="148" t="s">
        <v>74</v>
      </c>
      <c r="C465" s="430" t="s">
        <v>24</v>
      </c>
      <c r="D465" s="149" t="s">
        <v>18</v>
      </c>
      <c r="E465" s="430" t="s">
        <v>709</v>
      </c>
      <c r="F465" s="441" t="s">
        <v>192</v>
      </c>
      <c r="G465" s="428" t="s">
        <v>525</v>
      </c>
      <c r="H465" s="439">
        <v>31900000</v>
      </c>
      <c r="I465" s="426">
        <v>45569</v>
      </c>
      <c r="J465" s="175">
        <v>45656</v>
      </c>
      <c r="K465" s="168" t="s">
        <v>271</v>
      </c>
      <c r="L465" s="150" t="s">
        <v>283</v>
      </c>
      <c r="M465" s="146" t="s">
        <v>53</v>
      </c>
    </row>
    <row r="466" spans="1:13" s="146" customFormat="1" ht="16.350000000000001" hidden="1" customHeight="1">
      <c r="A466" s="427" t="s">
        <v>723</v>
      </c>
      <c r="B466" s="148" t="s">
        <v>74</v>
      </c>
      <c r="C466" s="430" t="s">
        <v>24</v>
      </c>
      <c r="D466" s="149" t="s">
        <v>18</v>
      </c>
      <c r="E466" s="430" t="s">
        <v>709</v>
      </c>
      <c r="F466" s="441" t="s">
        <v>192</v>
      </c>
      <c r="G466" s="428" t="s">
        <v>525</v>
      </c>
      <c r="H466" s="439">
        <v>14499982</v>
      </c>
      <c r="I466" s="426">
        <v>45569</v>
      </c>
      <c r="J466" s="426">
        <v>45657</v>
      </c>
      <c r="K466" s="168" t="s">
        <v>239</v>
      </c>
      <c r="L466" s="150" t="s">
        <v>94</v>
      </c>
      <c r="M466" s="146" t="s">
        <v>53</v>
      </c>
    </row>
    <row r="467" spans="1:13" s="146" customFormat="1" ht="16.350000000000001" hidden="1" customHeight="1">
      <c r="A467" s="427" t="s">
        <v>724</v>
      </c>
      <c r="B467" s="427" t="s">
        <v>725</v>
      </c>
      <c r="C467" s="430" t="s">
        <v>24</v>
      </c>
      <c r="D467" s="149" t="s">
        <v>18</v>
      </c>
      <c r="E467" s="430" t="s">
        <v>709</v>
      </c>
      <c r="F467" s="441" t="s">
        <v>192</v>
      </c>
      <c r="G467" s="428" t="s">
        <v>525</v>
      </c>
      <c r="H467" s="439">
        <v>19166667</v>
      </c>
      <c r="I467" s="426">
        <v>45574</v>
      </c>
      <c r="J467" s="426">
        <v>45687</v>
      </c>
      <c r="K467" s="168" t="s">
        <v>239</v>
      </c>
      <c r="L467" s="150" t="s">
        <v>130</v>
      </c>
      <c r="M467" s="146" t="s">
        <v>53</v>
      </c>
    </row>
    <row r="468" spans="1:13" s="146" customFormat="1" ht="16.350000000000001" customHeight="1">
      <c r="A468" s="427" t="s">
        <v>726</v>
      </c>
      <c r="B468" s="427" t="s">
        <v>727</v>
      </c>
      <c r="C468" s="430" t="s">
        <v>24</v>
      </c>
      <c r="D468" s="146" t="s">
        <v>10</v>
      </c>
      <c r="E468" s="430" t="s">
        <v>709</v>
      </c>
      <c r="F468" s="441" t="s">
        <v>192</v>
      </c>
      <c r="G468" s="428" t="s">
        <v>50</v>
      </c>
      <c r="H468" s="439">
        <v>876417613</v>
      </c>
      <c r="I468" s="426">
        <v>45569</v>
      </c>
      <c r="J468" s="426">
        <v>45657</v>
      </c>
      <c r="K468" s="168" t="s">
        <v>239</v>
      </c>
      <c r="L468" s="150" t="s">
        <v>130</v>
      </c>
      <c r="M468" s="146" t="s">
        <v>53</v>
      </c>
    </row>
    <row r="469" spans="1:13" s="146" customFormat="1" ht="16.350000000000001" hidden="1" customHeight="1">
      <c r="A469" s="427" t="s">
        <v>728</v>
      </c>
      <c r="B469" s="427" t="s">
        <v>725</v>
      </c>
      <c r="C469" s="430" t="s">
        <v>24</v>
      </c>
      <c r="D469" s="149" t="s">
        <v>18</v>
      </c>
      <c r="E469" s="430" t="s">
        <v>709</v>
      </c>
      <c r="F469" s="441" t="s">
        <v>192</v>
      </c>
      <c r="G469" s="428" t="s">
        <v>525</v>
      </c>
      <c r="H469" s="439">
        <v>19166667</v>
      </c>
      <c r="I469" s="426">
        <v>45575</v>
      </c>
      <c r="J469" s="426">
        <v>45687</v>
      </c>
      <c r="K469" s="168" t="s">
        <v>239</v>
      </c>
      <c r="L469" s="150" t="s">
        <v>130</v>
      </c>
      <c r="M469" s="146" t="s">
        <v>53</v>
      </c>
    </row>
    <row r="470" spans="1:13" s="146" customFormat="1" ht="16.350000000000001" hidden="1" customHeight="1">
      <c r="A470" s="427" t="s">
        <v>729</v>
      </c>
      <c r="B470" s="427" t="s">
        <v>725</v>
      </c>
      <c r="C470" s="430" t="s">
        <v>24</v>
      </c>
      <c r="D470" s="149" t="s">
        <v>18</v>
      </c>
      <c r="E470" s="430" t="s">
        <v>709</v>
      </c>
      <c r="F470" s="441" t="s">
        <v>192</v>
      </c>
      <c r="G470" s="428" t="s">
        <v>525</v>
      </c>
      <c r="H470" s="439">
        <v>19166667</v>
      </c>
      <c r="I470" s="426">
        <v>45574</v>
      </c>
      <c r="J470" s="426">
        <v>45687</v>
      </c>
      <c r="K470" s="168" t="s">
        <v>239</v>
      </c>
      <c r="L470" s="150" t="s">
        <v>130</v>
      </c>
      <c r="M470" s="146" t="s">
        <v>53</v>
      </c>
    </row>
    <row r="471" spans="1:13" s="146" customFormat="1" ht="16.350000000000001" hidden="1" customHeight="1">
      <c r="A471" s="427" t="s">
        <v>730</v>
      </c>
      <c r="B471" s="427" t="s">
        <v>725</v>
      </c>
      <c r="C471" s="430" t="s">
        <v>24</v>
      </c>
      <c r="D471" s="149" t="s">
        <v>18</v>
      </c>
      <c r="E471" s="430" t="s">
        <v>709</v>
      </c>
      <c r="F471" s="441" t="s">
        <v>192</v>
      </c>
      <c r="G471" s="428" t="s">
        <v>525</v>
      </c>
      <c r="H471" s="439">
        <v>19166667</v>
      </c>
      <c r="I471" s="426"/>
      <c r="J471" s="426">
        <v>45687</v>
      </c>
      <c r="K471" s="168" t="s">
        <v>239</v>
      </c>
      <c r="L471" s="150" t="s">
        <v>130</v>
      </c>
      <c r="M471" s="146" t="s">
        <v>53</v>
      </c>
    </row>
    <row r="472" spans="1:13" ht="16.350000000000001" hidden="1" customHeight="1">
      <c r="A472" s="427" t="s">
        <v>731</v>
      </c>
      <c r="B472" s="427" t="s">
        <v>725</v>
      </c>
      <c r="C472" s="430" t="s">
        <v>24</v>
      </c>
      <c r="D472" s="149" t="s">
        <v>18</v>
      </c>
      <c r="E472" s="430" t="s">
        <v>709</v>
      </c>
      <c r="F472" s="441" t="s">
        <v>192</v>
      </c>
      <c r="G472" s="146" t="s">
        <v>732</v>
      </c>
      <c r="H472" s="439">
        <v>23000000</v>
      </c>
      <c r="I472" s="426">
        <v>45574</v>
      </c>
      <c r="J472" s="426">
        <v>45687</v>
      </c>
      <c r="K472" s="168" t="s">
        <v>239</v>
      </c>
      <c r="L472" s="150" t="s">
        <v>130</v>
      </c>
      <c r="M472" s="146" t="s">
        <v>53</v>
      </c>
    </row>
    <row r="473" spans="1:13" ht="16.350000000000001" hidden="1" customHeight="1">
      <c r="A473" s="427" t="s">
        <v>733</v>
      </c>
      <c r="B473" s="427" t="s">
        <v>725</v>
      </c>
      <c r="C473" s="430" t="s">
        <v>24</v>
      </c>
      <c r="D473" s="149" t="s">
        <v>18</v>
      </c>
      <c r="E473" s="430" t="s">
        <v>709</v>
      </c>
      <c r="F473" s="441" t="s">
        <v>192</v>
      </c>
      <c r="G473" s="146" t="s">
        <v>525</v>
      </c>
      <c r="H473" s="439">
        <v>36416667</v>
      </c>
      <c r="I473" s="426">
        <v>45572</v>
      </c>
      <c r="J473" s="426">
        <v>45687</v>
      </c>
      <c r="K473" s="168" t="s">
        <v>239</v>
      </c>
      <c r="L473" s="150" t="s">
        <v>130</v>
      </c>
      <c r="M473" s="146" t="s">
        <v>53</v>
      </c>
    </row>
    <row r="474" spans="1:13" ht="16.350000000000001" hidden="1" customHeight="1">
      <c r="A474" s="427" t="s">
        <v>734</v>
      </c>
      <c r="B474" s="427" t="s">
        <v>725</v>
      </c>
      <c r="C474" s="430" t="s">
        <v>24</v>
      </c>
      <c r="D474" s="149" t="s">
        <v>18</v>
      </c>
      <c r="E474" s="430" t="s">
        <v>709</v>
      </c>
      <c r="F474" s="441" t="s">
        <v>192</v>
      </c>
      <c r="G474" s="146" t="s">
        <v>525</v>
      </c>
      <c r="H474" s="439">
        <v>36416667</v>
      </c>
      <c r="I474" s="426">
        <v>45574</v>
      </c>
      <c r="J474" s="426">
        <v>45687</v>
      </c>
      <c r="K474" s="168" t="s">
        <v>239</v>
      </c>
      <c r="L474" s="150" t="s">
        <v>130</v>
      </c>
      <c r="M474" s="146" t="s">
        <v>53</v>
      </c>
    </row>
    <row r="475" spans="1:13" ht="16.350000000000001" hidden="1" customHeight="1">
      <c r="A475" s="427" t="s">
        <v>735</v>
      </c>
      <c r="B475" s="427" t="s">
        <v>725</v>
      </c>
      <c r="C475" s="430" t="s">
        <v>24</v>
      </c>
      <c r="D475" s="149" t="s">
        <v>18</v>
      </c>
      <c r="E475" s="430" t="s">
        <v>709</v>
      </c>
      <c r="F475" s="441" t="s">
        <v>192</v>
      </c>
      <c r="G475" s="146" t="s">
        <v>525</v>
      </c>
      <c r="H475" s="439">
        <v>36416667</v>
      </c>
      <c r="I475" s="426">
        <v>45574</v>
      </c>
      <c r="J475" s="426">
        <v>45687</v>
      </c>
      <c r="K475" s="168" t="s">
        <v>239</v>
      </c>
      <c r="L475" s="150" t="s">
        <v>130</v>
      </c>
      <c r="M475" s="146" t="s">
        <v>53</v>
      </c>
    </row>
    <row r="476" spans="1:13" ht="16.350000000000001" hidden="1" customHeight="1">
      <c r="A476" s="427" t="s">
        <v>736</v>
      </c>
      <c r="B476" s="427" t="s">
        <v>725</v>
      </c>
      <c r="C476" s="430" t="s">
        <v>24</v>
      </c>
      <c r="D476" s="149" t="s">
        <v>18</v>
      </c>
      <c r="E476" s="430" t="s">
        <v>709</v>
      </c>
      <c r="F476" s="441" t="s">
        <v>192</v>
      </c>
      <c r="G476" s="146" t="s">
        <v>525</v>
      </c>
      <c r="H476" s="439">
        <v>36416667</v>
      </c>
      <c r="I476" s="426">
        <v>45570</v>
      </c>
      <c r="J476" s="426">
        <v>45687</v>
      </c>
      <c r="K476" s="168" t="s">
        <v>239</v>
      </c>
      <c r="L476" s="150" t="s">
        <v>130</v>
      </c>
      <c r="M476" s="146" t="s">
        <v>53</v>
      </c>
    </row>
    <row r="477" spans="1:13" ht="16.350000000000001" hidden="1" customHeight="1">
      <c r="A477" s="427" t="s">
        <v>737</v>
      </c>
      <c r="B477" s="427" t="s">
        <v>725</v>
      </c>
      <c r="C477" s="430" t="s">
        <v>24</v>
      </c>
      <c r="D477" s="149" t="s">
        <v>18</v>
      </c>
      <c r="E477" s="430" t="s">
        <v>709</v>
      </c>
      <c r="F477" s="441" t="s">
        <v>192</v>
      </c>
      <c r="G477" s="146" t="s">
        <v>525</v>
      </c>
      <c r="H477" s="439">
        <v>36416667</v>
      </c>
      <c r="I477" s="426">
        <v>45570</v>
      </c>
      <c r="J477" s="426">
        <v>45687</v>
      </c>
      <c r="K477" s="168" t="s">
        <v>239</v>
      </c>
      <c r="L477" s="150" t="s">
        <v>130</v>
      </c>
      <c r="M477" s="146" t="s">
        <v>53</v>
      </c>
    </row>
    <row r="478" spans="1:13" ht="16.350000000000001" hidden="1" customHeight="1">
      <c r="A478" s="427" t="s">
        <v>738</v>
      </c>
      <c r="B478" s="427" t="s">
        <v>725</v>
      </c>
      <c r="C478" s="430" t="s">
        <v>24</v>
      </c>
      <c r="D478" s="149" t="s">
        <v>18</v>
      </c>
      <c r="E478" s="430" t="s">
        <v>709</v>
      </c>
      <c r="F478" s="441" t="s">
        <v>192</v>
      </c>
      <c r="G478" s="146" t="s">
        <v>525</v>
      </c>
      <c r="H478" s="439">
        <v>36416667</v>
      </c>
      <c r="I478" s="426">
        <v>45574</v>
      </c>
      <c r="J478" s="426">
        <v>45687</v>
      </c>
      <c r="K478" s="168" t="s">
        <v>239</v>
      </c>
      <c r="L478" s="150" t="s">
        <v>130</v>
      </c>
      <c r="M478" s="146" t="s">
        <v>53</v>
      </c>
    </row>
    <row r="479" spans="1:13" ht="16.350000000000001" hidden="1" customHeight="1">
      <c r="A479" s="427" t="s">
        <v>739</v>
      </c>
      <c r="B479" s="427" t="s">
        <v>725</v>
      </c>
      <c r="C479" s="430" t="s">
        <v>24</v>
      </c>
      <c r="D479" s="149" t="s">
        <v>18</v>
      </c>
      <c r="E479" s="430" t="s">
        <v>709</v>
      </c>
      <c r="F479" s="441" t="s">
        <v>192</v>
      </c>
      <c r="G479" s="146" t="s">
        <v>525</v>
      </c>
      <c r="H479" s="439">
        <v>36416667</v>
      </c>
      <c r="I479" s="426">
        <v>45574</v>
      </c>
      <c r="J479" s="426">
        <v>45687</v>
      </c>
      <c r="K479" s="168" t="s">
        <v>239</v>
      </c>
      <c r="L479" s="150" t="s">
        <v>130</v>
      </c>
      <c r="M479" s="146" t="s">
        <v>53</v>
      </c>
    </row>
    <row r="480" spans="1:13" ht="16.350000000000001" hidden="1" customHeight="1">
      <c r="A480" s="427" t="s">
        <v>740</v>
      </c>
      <c r="B480" s="427" t="s">
        <v>725</v>
      </c>
      <c r="C480" s="430" t="s">
        <v>24</v>
      </c>
      <c r="D480" s="149" t="s">
        <v>18</v>
      </c>
      <c r="E480" s="430" t="s">
        <v>709</v>
      </c>
      <c r="F480" s="441" t="s">
        <v>192</v>
      </c>
      <c r="G480" s="146" t="s">
        <v>525</v>
      </c>
      <c r="H480" s="439">
        <v>36416667</v>
      </c>
      <c r="I480" s="426">
        <v>45937</v>
      </c>
      <c r="J480" s="426">
        <v>45687</v>
      </c>
      <c r="K480" s="168" t="s">
        <v>239</v>
      </c>
      <c r="L480" s="150" t="s">
        <v>130</v>
      </c>
      <c r="M480" s="146" t="s">
        <v>53</v>
      </c>
    </row>
    <row r="481" spans="1:13" ht="16.350000000000001" hidden="1" customHeight="1">
      <c r="A481" s="427" t="s">
        <v>741</v>
      </c>
      <c r="B481" s="427" t="s">
        <v>90</v>
      </c>
      <c r="C481" s="430" t="s">
        <v>24</v>
      </c>
      <c r="D481" s="146" t="s">
        <v>2</v>
      </c>
      <c r="E481" s="430" t="s">
        <v>709</v>
      </c>
      <c r="F481" s="441" t="s">
        <v>49</v>
      </c>
      <c r="G481" s="146" t="s">
        <v>50</v>
      </c>
      <c r="H481" s="439">
        <v>128570861.79000001</v>
      </c>
      <c r="I481" s="426">
        <v>45574</v>
      </c>
      <c r="J481" s="426">
        <v>45596</v>
      </c>
      <c r="K481" s="168" t="s">
        <v>239</v>
      </c>
      <c r="L481" s="150" t="s">
        <v>130</v>
      </c>
      <c r="M481" s="146" t="s">
        <v>53</v>
      </c>
    </row>
    <row r="482" spans="1:13" ht="16.350000000000001" hidden="1" customHeight="1">
      <c r="A482" s="427" t="s">
        <v>742</v>
      </c>
      <c r="B482" s="427" t="s">
        <v>743</v>
      </c>
      <c r="C482" s="430" t="s">
        <v>25</v>
      </c>
      <c r="D482" s="146" t="s">
        <v>19</v>
      </c>
      <c r="E482" s="430" t="s">
        <v>709</v>
      </c>
      <c r="F482" s="441" t="s">
        <v>192</v>
      </c>
      <c r="G482" s="146" t="s">
        <v>50</v>
      </c>
      <c r="H482" s="439">
        <v>40000000</v>
      </c>
      <c r="I482" s="426">
        <v>45573</v>
      </c>
      <c r="J482" s="426">
        <v>45657</v>
      </c>
      <c r="K482" s="168" t="s">
        <v>106</v>
      </c>
      <c r="L482" s="150" t="s">
        <v>283</v>
      </c>
      <c r="M482" s="146" t="s">
        <v>53</v>
      </c>
    </row>
    <row r="483" spans="1:13" ht="16.350000000000001" hidden="1" customHeight="1">
      <c r="A483" s="427" t="s">
        <v>744</v>
      </c>
      <c r="B483" s="427" t="s">
        <v>725</v>
      </c>
      <c r="C483" s="430" t="s">
        <v>24</v>
      </c>
      <c r="D483" s="149" t="s">
        <v>18</v>
      </c>
      <c r="E483" s="430" t="s">
        <v>709</v>
      </c>
      <c r="F483" s="441" t="s">
        <v>192</v>
      </c>
      <c r="G483" s="146" t="s">
        <v>525</v>
      </c>
      <c r="H483" s="439">
        <v>13066667</v>
      </c>
      <c r="I483" s="426">
        <v>45573</v>
      </c>
      <c r="J483" s="426">
        <v>45687</v>
      </c>
      <c r="K483" s="168" t="s">
        <v>239</v>
      </c>
      <c r="L483" s="150" t="s">
        <v>130</v>
      </c>
      <c r="M483" s="146" t="s">
        <v>53</v>
      </c>
    </row>
    <row r="484" spans="1:13" ht="16.350000000000001" hidden="1" customHeight="1">
      <c r="A484" s="427" t="s">
        <v>745</v>
      </c>
      <c r="B484" s="427" t="s">
        <v>746</v>
      </c>
      <c r="C484" s="430" t="s">
        <v>24</v>
      </c>
      <c r="D484" s="149" t="s">
        <v>18</v>
      </c>
      <c r="E484" s="430" t="s">
        <v>709</v>
      </c>
      <c r="F484" s="441" t="s">
        <v>192</v>
      </c>
      <c r="G484" s="146" t="s">
        <v>525</v>
      </c>
      <c r="H484" s="439">
        <v>60000000</v>
      </c>
      <c r="I484" s="426">
        <v>45573</v>
      </c>
      <c r="J484" s="426">
        <v>45755</v>
      </c>
      <c r="K484" s="168" t="s">
        <v>239</v>
      </c>
      <c r="L484" s="150" t="s">
        <v>130</v>
      </c>
      <c r="M484" s="146" t="s">
        <v>53</v>
      </c>
    </row>
    <row r="485" spans="1:13" ht="16.350000000000001" hidden="1" customHeight="1">
      <c r="A485" s="427" t="s">
        <v>747</v>
      </c>
      <c r="B485" s="427" t="s">
        <v>697</v>
      </c>
      <c r="C485" s="430" t="s">
        <v>24</v>
      </c>
      <c r="D485" s="146" t="s">
        <v>14</v>
      </c>
      <c r="E485" s="430" t="s">
        <v>709</v>
      </c>
      <c r="F485" s="441" t="s">
        <v>192</v>
      </c>
      <c r="G485" s="146" t="s">
        <v>50</v>
      </c>
      <c r="H485" s="439">
        <v>130000000</v>
      </c>
      <c r="I485" s="426">
        <v>45575</v>
      </c>
      <c r="J485" s="426">
        <v>45657</v>
      </c>
      <c r="K485" s="168" t="s">
        <v>239</v>
      </c>
      <c r="L485" s="150" t="s">
        <v>130</v>
      </c>
      <c r="M485" s="146" t="s">
        <v>53</v>
      </c>
    </row>
    <row r="486" spans="1:13" ht="16.350000000000001" customHeight="1">
      <c r="A486" s="427" t="s">
        <v>748</v>
      </c>
      <c r="B486" s="427" t="s">
        <v>697</v>
      </c>
      <c r="C486" s="430" t="s">
        <v>24</v>
      </c>
      <c r="D486" s="146" t="s">
        <v>15</v>
      </c>
      <c r="E486" s="430" t="s">
        <v>709</v>
      </c>
      <c r="F486" s="441" t="s">
        <v>192</v>
      </c>
      <c r="G486" s="146" t="s">
        <v>50</v>
      </c>
      <c r="H486" s="439">
        <v>60000148</v>
      </c>
      <c r="I486" s="426">
        <v>45575</v>
      </c>
      <c r="J486" s="426">
        <v>45657</v>
      </c>
      <c r="K486" s="168" t="s">
        <v>239</v>
      </c>
      <c r="L486" s="150" t="s">
        <v>130</v>
      </c>
      <c r="M486" s="146" t="s">
        <v>53</v>
      </c>
    </row>
    <row r="487" spans="1:13" ht="16.350000000000001" hidden="1" customHeight="1">
      <c r="A487" s="427" t="s">
        <v>749</v>
      </c>
      <c r="B487" s="427" t="s">
        <v>750</v>
      </c>
      <c r="C487" s="430" t="s">
        <v>24</v>
      </c>
      <c r="D487" s="149" t="s">
        <v>18</v>
      </c>
      <c r="E487" s="430" t="s">
        <v>709</v>
      </c>
      <c r="F487" s="441" t="s">
        <v>192</v>
      </c>
      <c r="G487" s="146" t="s">
        <v>525</v>
      </c>
      <c r="H487" s="439">
        <v>23516667</v>
      </c>
      <c r="I487" s="426">
        <v>45574</v>
      </c>
      <c r="J487" s="426">
        <v>45657</v>
      </c>
      <c r="K487" s="168" t="s">
        <v>239</v>
      </c>
      <c r="L487" s="150" t="s">
        <v>130</v>
      </c>
      <c r="M487" s="146" t="s">
        <v>53</v>
      </c>
    </row>
    <row r="488" spans="1:13" ht="16.350000000000001" hidden="1" customHeight="1">
      <c r="A488" s="427" t="s">
        <v>751</v>
      </c>
      <c r="B488" s="427" t="s">
        <v>546</v>
      </c>
      <c r="C488" s="430" t="s">
        <v>24</v>
      </c>
      <c r="D488" s="149" t="s">
        <v>18</v>
      </c>
      <c r="E488" s="430" t="s">
        <v>709</v>
      </c>
      <c r="F488" s="441" t="s">
        <v>192</v>
      </c>
      <c r="G488" s="146" t="s">
        <v>525</v>
      </c>
      <c r="H488" s="439">
        <v>35700000</v>
      </c>
      <c r="I488" s="426">
        <v>45580</v>
      </c>
      <c r="J488" s="426">
        <v>45609</v>
      </c>
      <c r="K488" s="168" t="s">
        <v>239</v>
      </c>
      <c r="L488" s="150" t="s">
        <v>130</v>
      </c>
      <c r="M488" s="146" t="s">
        <v>53</v>
      </c>
    </row>
    <row r="489" spans="1:13" ht="16.350000000000001" hidden="1" customHeight="1">
      <c r="A489" s="427" t="s">
        <v>752</v>
      </c>
      <c r="B489" s="148" t="s">
        <v>74</v>
      </c>
      <c r="C489" s="430" t="s">
        <v>24</v>
      </c>
      <c r="D489" s="149" t="s">
        <v>18</v>
      </c>
      <c r="E489" s="430" t="s">
        <v>709</v>
      </c>
      <c r="F489" s="441" t="s">
        <v>192</v>
      </c>
      <c r="G489" s="146" t="s">
        <v>525</v>
      </c>
      <c r="H489" s="439">
        <v>18900000</v>
      </c>
      <c r="I489" s="426">
        <v>45574</v>
      </c>
      <c r="J489" s="426">
        <v>45656</v>
      </c>
      <c r="K489" s="168" t="s">
        <v>753</v>
      </c>
      <c r="L489" s="150" t="s">
        <v>283</v>
      </c>
      <c r="M489" s="146" t="s">
        <v>53</v>
      </c>
    </row>
    <row r="490" spans="1:13" ht="16.350000000000001" hidden="1" customHeight="1">
      <c r="A490" s="427" t="s">
        <v>754</v>
      </c>
      <c r="B490" s="427" t="s">
        <v>546</v>
      </c>
      <c r="C490" s="430" t="s">
        <v>24</v>
      </c>
      <c r="D490" s="146" t="s">
        <v>12</v>
      </c>
      <c r="E490" s="430" t="s">
        <v>709</v>
      </c>
      <c r="F490" s="441" t="s">
        <v>49</v>
      </c>
      <c r="G490" s="146" t="s">
        <v>50</v>
      </c>
      <c r="H490" s="439">
        <v>63999999</v>
      </c>
      <c r="I490" s="426">
        <v>45576</v>
      </c>
      <c r="J490" s="426">
        <v>45607</v>
      </c>
      <c r="K490" s="168" t="s">
        <v>239</v>
      </c>
      <c r="L490" s="150" t="s">
        <v>645</v>
      </c>
      <c r="M490" s="146" t="s">
        <v>53</v>
      </c>
    </row>
    <row r="491" spans="1:13" ht="16.350000000000001" hidden="1" customHeight="1">
      <c r="A491" s="427" t="s">
        <v>755</v>
      </c>
      <c r="B491" s="427" t="s">
        <v>756</v>
      </c>
      <c r="C491" s="430" t="s">
        <v>24</v>
      </c>
      <c r="D491" s="428" t="s">
        <v>13</v>
      </c>
      <c r="E491" s="430" t="s">
        <v>709</v>
      </c>
      <c r="F491" s="441" t="s">
        <v>49</v>
      </c>
      <c r="G491" s="146" t="s">
        <v>50</v>
      </c>
      <c r="H491" s="439">
        <v>90000000</v>
      </c>
      <c r="I491" s="426"/>
      <c r="J491" s="426"/>
      <c r="K491" s="168" t="s">
        <v>239</v>
      </c>
      <c r="L491" s="150" t="s">
        <v>130</v>
      </c>
      <c r="M491" s="146" t="s">
        <v>53</v>
      </c>
    </row>
    <row r="492" spans="1:13" ht="16.350000000000001" customHeight="1">
      <c r="A492" s="427" t="s">
        <v>757</v>
      </c>
      <c r="B492" s="427" t="s">
        <v>758</v>
      </c>
      <c r="C492" s="430" t="s">
        <v>24</v>
      </c>
      <c r="D492" s="146" t="s">
        <v>15</v>
      </c>
      <c r="E492" s="430" t="s">
        <v>709</v>
      </c>
      <c r="F492" s="441" t="s">
        <v>49</v>
      </c>
      <c r="G492" s="146" t="s">
        <v>50</v>
      </c>
      <c r="H492" s="439">
        <v>867564769</v>
      </c>
      <c r="I492" s="426"/>
      <c r="J492" s="426"/>
      <c r="K492" s="168" t="s">
        <v>239</v>
      </c>
      <c r="L492" s="150" t="s">
        <v>130</v>
      </c>
      <c r="M492" s="146" t="s">
        <v>53</v>
      </c>
    </row>
    <row r="493" spans="1:13" ht="16.350000000000001" hidden="1" customHeight="1">
      <c r="A493" s="427" t="s">
        <v>759</v>
      </c>
      <c r="B493" s="148" t="s">
        <v>74</v>
      </c>
      <c r="C493" s="430" t="s">
        <v>24</v>
      </c>
      <c r="D493" s="149" t="s">
        <v>18</v>
      </c>
      <c r="E493" s="430" t="s">
        <v>709</v>
      </c>
      <c r="F493" s="441" t="s">
        <v>192</v>
      </c>
      <c r="G493" s="146" t="s">
        <v>525</v>
      </c>
      <c r="H493" s="439">
        <v>14000000</v>
      </c>
      <c r="I493" s="426">
        <v>45576</v>
      </c>
      <c r="J493" s="426">
        <v>45636</v>
      </c>
      <c r="K493" s="168" t="s">
        <v>239</v>
      </c>
      <c r="L493" s="150" t="s">
        <v>94</v>
      </c>
      <c r="M493" s="146" t="s">
        <v>53</v>
      </c>
    </row>
    <row r="494" spans="1:13" ht="16.350000000000001" hidden="1" customHeight="1">
      <c r="A494" s="427" t="s">
        <v>760</v>
      </c>
      <c r="B494" s="148" t="s">
        <v>74</v>
      </c>
      <c r="C494" s="430" t="s">
        <v>24</v>
      </c>
      <c r="D494" s="149" t="s">
        <v>18</v>
      </c>
      <c r="E494" s="430" t="s">
        <v>709</v>
      </c>
      <c r="F494" s="441" t="s">
        <v>192</v>
      </c>
      <c r="G494" s="146" t="s">
        <v>525</v>
      </c>
      <c r="H494" s="439">
        <v>24000000</v>
      </c>
      <c r="I494" s="426">
        <v>45576</v>
      </c>
      <c r="J494" s="426">
        <v>45636</v>
      </c>
      <c r="K494" s="168" t="s">
        <v>239</v>
      </c>
      <c r="L494" s="150" t="s">
        <v>94</v>
      </c>
      <c r="M494" s="146" t="s">
        <v>53</v>
      </c>
    </row>
    <row r="495" spans="1:13" ht="16.350000000000001" hidden="1" customHeight="1">
      <c r="A495" s="427" t="s">
        <v>761</v>
      </c>
      <c r="B495" s="148" t="s">
        <v>74</v>
      </c>
      <c r="C495" s="430" t="s">
        <v>24</v>
      </c>
      <c r="D495" s="149" t="s">
        <v>18</v>
      </c>
      <c r="E495" s="430" t="s">
        <v>709</v>
      </c>
      <c r="F495" s="441" t="s">
        <v>192</v>
      </c>
      <c r="G495" s="146" t="s">
        <v>525</v>
      </c>
      <c r="H495" s="439">
        <v>15025000</v>
      </c>
      <c r="I495" s="426">
        <v>45641</v>
      </c>
      <c r="J495" s="426">
        <v>45655</v>
      </c>
      <c r="K495" s="168" t="s">
        <v>239</v>
      </c>
      <c r="L495" s="150" t="s">
        <v>94</v>
      </c>
      <c r="M495" s="146" t="s">
        <v>53</v>
      </c>
    </row>
    <row r="496" spans="1:13" ht="16.350000000000001" customHeight="1">
      <c r="A496" s="427" t="s">
        <v>762</v>
      </c>
      <c r="B496" s="427" t="s">
        <v>763</v>
      </c>
      <c r="C496" s="430" t="s">
        <v>24</v>
      </c>
      <c r="D496" s="146" t="s">
        <v>15</v>
      </c>
      <c r="E496" s="430" t="s">
        <v>709</v>
      </c>
      <c r="F496" s="441" t="s">
        <v>192</v>
      </c>
      <c r="G496" s="146" t="s">
        <v>50</v>
      </c>
      <c r="H496" s="439" t="s">
        <v>764</v>
      </c>
      <c r="I496" s="426">
        <v>45586</v>
      </c>
      <c r="J496" s="426">
        <v>45657</v>
      </c>
      <c r="K496" s="168" t="s">
        <v>239</v>
      </c>
      <c r="L496" s="150" t="s">
        <v>130</v>
      </c>
      <c r="M496" s="146" t="s">
        <v>53</v>
      </c>
    </row>
    <row r="497" spans="1:13" ht="16.350000000000001" hidden="1" customHeight="1">
      <c r="A497" s="427" t="s">
        <v>765</v>
      </c>
      <c r="B497" s="148" t="s">
        <v>74</v>
      </c>
      <c r="C497" s="430" t="s">
        <v>24</v>
      </c>
      <c r="D497" s="149" t="s">
        <v>18</v>
      </c>
      <c r="E497" s="430" t="s">
        <v>709</v>
      </c>
      <c r="F497" s="441" t="s">
        <v>192</v>
      </c>
      <c r="G497" s="146" t="s">
        <v>525</v>
      </c>
      <c r="H497" s="439">
        <v>15816667</v>
      </c>
      <c r="I497" s="426">
        <v>45582</v>
      </c>
      <c r="J497" s="426">
        <v>45656</v>
      </c>
      <c r="K497" s="168" t="s">
        <v>239</v>
      </c>
      <c r="L497" s="150" t="s">
        <v>94</v>
      </c>
      <c r="M497" s="146" t="s">
        <v>53</v>
      </c>
    </row>
    <row r="498" spans="1:13" ht="16.350000000000001" customHeight="1">
      <c r="A498" s="427" t="s">
        <v>766</v>
      </c>
      <c r="B498" s="427" t="s">
        <v>767</v>
      </c>
      <c r="C498" s="430" t="s">
        <v>24</v>
      </c>
      <c r="D498" s="146" t="s">
        <v>15</v>
      </c>
      <c r="E498" s="430" t="s">
        <v>709</v>
      </c>
      <c r="F498" s="441" t="s">
        <v>192</v>
      </c>
      <c r="G498" s="146" t="s">
        <v>50</v>
      </c>
      <c r="H498" s="439">
        <v>178600000</v>
      </c>
      <c r="I498" s="426">
        <v>45583</v>
      </c>
      <c r="J498" s="426">
        <v>45657</v>
      </c>
      <c r="K498" s="168" t="s">
        <v>239</v>
      </c>
      <c r="L498" s="150" t="s">
        <v>94</v>
      </c>
      <c r="M498" s="146" t="s">
        <v>53</v>
      </c>
    </row>
    <row r="499" spans="1:13" ht="16.350000000000001" hidden="1" customHeight="1">
      <c r="A499" s="427" t="s">
        <v>768</v>
      </c>
      <c r="B499" s="427" t="s">
        <v>721</v>
      </c>
      <c r="C499" s="430" t="s">
        <v>24</v>
      </c>
      <c r="D499" s="428" t="s">
        <v>13</v>
      </c>
      <c r="E499" s="430" t="s">
        <v>709</v>
      </c>
      <c r="F499" s="441" t="s">
        <v>49</v>
      </c>
      <c r="G499" s="146" t="s">
        <v>50</v>
      </c>
      <c r="H499" s="439">
        <v>405539986</v>
      </c>
      <c r="I499" s="426"/>
      <c r="J499" s="426"/>
      <c r="K499" s="168" t="s">
        <v>239</v>
      </c>
      <c r="L499" s="150" t="s">
        <v>94</v>
      </c>
      <c r="M499" s="146" t="s">
        <v>53</v>
      </c>
    </row>
    <row r="500" spans="1:13" ht="16.350000000000001" hidden="1" customHeight="1">
      <c r="A500" s="427" t="s">
        <v>769</v>
      </c>
      <c r="B500" s="427" t="s">
        <v>750</v>
      </c>
      <c r="C500" s="430" t="s">
        <v>24</v>
      </c>
      <c r="D500" s="149" t="s">
        <v>18</v>
      </c>
      <c r="E500" s="430" t="s">
        <v>709</v>
      </c>
      <c r="F500" s="441" t="s">
        <v>192</v>
      </c>
      <c r="G500" s="146" t="s">
        <v>525</v>
      </c>
      <c r="H500" s="439">
        <v>13253333</v>
      </c>
      <c r="I500" s="426">
        <v>45587</v>
      </c>
      <c r="J500" s="426">
        <v>45657</v>
      </c>
      <c r="K500" s="168" t="s">
        <v>239</v>
      </c>
      <c r="L500" s="150" t="s">
        <v>130</v>
      </c>
      <c r="M500" s="146" t="s">
        <v>53</v>
      </c>
    </row>
    <row r="501" spans="1:13" ht="16.350000000000001" customHeight="1">
      <c r="A501" s="427" t="s">
        <v>770</v>
      </c>
      <c r="B501" s="427" t="s">
        <v>721</v>
      </c>
      <c r="C501" s="430" t="s">
        <v>24</v>
      </c>
      <c r="D501" s="146" t="s">
        <v>15</v>
      </c>
      <c r="E501" s="430" t="s">
        <v>709</v>
      </c>
      <c r="F501" s="441" t="s">
        <v>49</v>
      </c>
      <c r="G501" s="146" t="s">
        <v>50</v>
      </c>
      <c r="H501" s="439">
        <v>76000000</v>
      </c>
      <c r="I501" s="426"/>
      <c r="J501" s="426"/>
      <c r="K501" s="168" t="s">
        <v>239</v>
      </c>
      <c r="L501" s="150" t="s">
        <v>130</v>
      </c>
      <c r="M501" s="146" t="s">
        <v>53</v>
      </c>
    </row>
    <row r="502" spans="1:13" ht="16.350000000000001" hidden="1" customHeight="1">
      <c r="A502" s="427" t="s">
        <v>771</v>
      </c>
      <c r="B502" s="427" t="s">
        <v>750</v>
      </c>
      <c r="C502" s="430" t="s">
        <v>24</v>
      </c>
      <c r="D502" s="146" t="s">
        <v>19</v>
      </c>
      <c r="E502" s="430" t="s">
        <v>709</v>
      </c>
      <c r="F502" s="441" t="s">
        <v>49</v>
      </c>
      <c r="G502" s="146" t="s">
        <v>50</v>
      </c>
      <c r="H502" s="439">
        <v>2523852975</v>
      </c>
      <c r="I502" s="426"/>
      <c r="J502" s="426"/>
      <c r="K502" s="168" t="s">
        <v>239</v>
      </c>
      <c r="L502" s="150" t="s">
        <v>130</v>
      </c>
      <c r="M502" s="146" t="s">
        <v>53</v>
      </c>
    </row>
    <row r="503" spans="1:13" ht="16.350000000000001" hidden="1" customHeight="1">
      <c r="A503" s="427" t="s">
        <v>772</v>
      </c>
      <c r="B503" s="148" t="s">
        <v>74</v>
      </c>
      <c r="C503" s="430" t="s">
        <v>24</v>
      </c>
      <c r="D503" s="162" t="s">
        <v>3</v>
      </c>
      <c r="E503" s="430" t="s">
        <v>709</v>
      </c>
      <c r="F503" s="441" t="s">
        <v>192</v>
      </c>
      <c r="G503" s="146" t="s">
        <v>525</v>
      </c>
      <c r="H503" s="439">
        <v>6700000</v>
      </c>
      <c r="I503" s="426">
        <v>45588</v>
      </c>
      <c r="J503" s="426">
        <v>45655</v>
      </c>
      <c r="K503" s="168" t="s">
        <v>711</v>
      </c>
      <c r="L503" s="168" t="s">
        <v>773</v>
      </c>
      <c r="M503" s="146" t="s">
        <v>53</v>
      </c>
    </row>
    <row r="504" spans="1:13" ht="16.350000000000001" hidden="1" customHeight="1">
      <c r="A504" s="427" t="s">
        <v>774</v>
      </c>
      <c r="B504" s="427" t="s">
        <v>756</v>
      </c>
      <c r="C504" s="430" t="s">
        <v>24</v>
      </c>
      <c r="D504" s="149" t="s">
        <v>18</v>
      </c>
      <c r="E504" s="430" t="s">
        <v>709</v>
      </c>
      <c r="F504" s="441" t="s">
        <v>192</v>
      </c>
      <c r="G504" s="146" t="s">
        <v>525</v>
      </c>
      <c r="H504" s="439">
        <v>15000000</v>
      </c>
      <c r="I504" s="426">
        <v>45593</v>
      </c>
      <c r="J504" s="426">
        <v>45655</v>
      </c>
      <c r="K504" s="168" t="s">
        <v>239</v>
      </c>
      <c r="L504" s="150" t="s">
        <v>130</v>
      </c>
      <c r="M504" s="146" t="s">
        <v>53</v>
      </c>
    </row>
    <row r="505" spans="1:13" ht="16.350000000000001" hidden="1" customHeight="1">
      <c r="A505" s="427" t="s">
        <v>775</v>
      </c>
      <c r="B505" s="427" t="s">
        <v>721</v>
      </c>
      <c r="C505" s="430" t="s">
        <v>24</v>
      </c>
      <c r="D505" s="428" t="s">
        <v>13</v>
      </c>
      <c r="E505" s="430" t="s">
        <v>709</v>
      </c>
      <c r="F505" s="441" t="s">
        <v>49</v>
      </c>
      <c r="G505" s="146" t="s">
        <v>50</v>
      </c>
      <c r="H505" s="439">
        <v>135294611</v>
      </c>
      <c r="I505" s="426"/>
      <c r="J505" s="426"/>
      <c r="K505" s="168" t="s">
        <v>239</v>
      </c>
      <c r="L505" s="150" t="s">
        <v>130</v>
      </c>
      <c r="M505" s="146" t="s">
        <v>53</v>
      </c>
    </row>
    <row r="506" spans="1:13" ht="16.350000000000001" hidden="1" customHeight="1">
      <c r="A506" s="427" t="s">
        <v>776</v>
      </c>
      <c r="B506" s="148" t="s">
        <v>74</v>
      </c>
      <c r="C506" s="430" t="s">
        <v>24</v>
      </c>
      <c r="D506" s="149" t="s">
        <v>18</v>
      </c>
      <c r="E506" s="430" t="s">
        <v>709</v>
      </c>
      <c r="F506" s="441" t="s">
        <v>192</v>
      </c>
      <c r="G506" s="146" t="s">
        <v>525</v>
      </c>
      <c r="H506" s="439">
        <v>26800000</v>
      </c>
      <c r="I506" s="426">
        <v>45590</v>
      </c>
      <c r="J506" s="426">
        <v>45657</v>
      </c>
      <c r="K506" s="168" t="s">
        <v>239</v>
      </c>
      <c r="L506" s="150" t="s">
        <v>94</v>
      </c>
      <c r="M506" s="146" t="s">
        <v>53</v>
      </c>
    </row>
    <row r="507" spans="1:13" ht="16.350000000000001" hidden="1" customHeight="1">
      <c r="A507" s="427" t="s">
        <v>777</v>
      </c>
      <c r="B507" s="427" t="s">
        <v>721</v>
      </c>
      <c r="C507" s="430" t="s">
        <v>24</v>
      </c>
      <c r="D507" s="428" t="s">
        <v>13</v>
      </c>
      <c r="E507" s="430" t="s">
        <v>709</v>
      </c>
      <c r="F507" s="441" t="s">
        <v>49</v>
      </c>
      <c r="G507" s="146" t="s">
        <v>50</v>
      </c>
      <c r="H507" s="439">
        <v>24883600</v>
      </c>
      <c r="I507" s="426"/>
      <c r="J507" s="426"/>
      <c r="K507" s="168" t="s">
        <v>239</v>
      </c>
      <c r="L507" s="150" t="s">
        <v>94</v>
      </c>
      <c r="M507" s="146" t="s">
        <v>53</v>
      </c>
    </row>
    <row r="508" spans="1:13" ht="16.350000000000001" hidden="1" customHeight="1">
      <c r="A508" s="427" t="s">
        <v>778</v>
      </c>
      <c r="B508" s="148" t="s">
        <v>74</v>
      </c>
      <c r="C508" s="430" t="s">
        <v>24</v>
      </c>
      <c r="D508" s="162" t="s">
        <v>3</v>
      </c>
      <c r="E508" s="430" t="s">
        <v>709</v>
      </c>
      <c r="F508" s="441" t="s">
        <v>192</v>
      </c>
      <c r="G508" s="146" t="s">
        <v>525</v>
      </c>
      <c r="H508" s="439">
        <v>8580000</v>
      </c>
      <c r="I508" s="426">
        <v>45590</v>
      </c>
      <c r="J508" s="426">
        <v>45657</v>
      </c>
      <c r="K508" s="168" t="s">
        <v>239</v>
      </c>
      <c r="L508" s="150" t="s">
        <v>94</v>
      </c>
      <c r="M508" s="146" t="s">
        <v>53</v>
      </c>
    </row>
    <row r="509" spans="1:13" ht="16.350000000000001" hidden="1" customHeight="1">
      <c r="A509" s="427" t="s">
        <v>779</v>
      </c>
      <c r="B509" s="148" t="s">
        <v>74</v>
      </c>
      <c r="C509" s="430" t="s">
        <v>24</v>
      </c>
      <c r="D509" s="162" t="s">
        <v>3</v>
      </c>
      <c r="E509" s="430" t="s">
        <v>709</v>
      </c>
      <c r="F509" s="441" t="s">
        <v>192</v>
      </c>
      <c r="G509" s="146" t="s">
        <v>525</v>
      </c>
      <c r="H509" s="439">
        <v>8360000</v>
      </c>
      <c r="I509" s="426">
        <v>45593</v>
      </c>
      <c r="J509" s="426">
        <v>45657</v>
      </c>
      <c r="K509" s="168" t="s">
        <v>239</v>
      </c>
      <c r="L509" s="150" t="s">
        <v>94</v>
      </c>
      <c r="M509" s="146" t="s">
        <v>53</v>
      </c>
    </row>
    <row r="510" spans="1:13" ht="16.350000000000001" hidden="1" customHeight="1">
      <c r="A510" s="427" t="s">
        <v>780</v>
      </c>
      <c r="B510" s="427" t="s">
        <v>763</v>
      </c>
      <c r="C510" s="430" t="s">
        <v>24</v>
      </c>
      <c r="D510" s="149" t="s">
        <v>18</v>
      </c>
      <c r="E510" s="430" t="s">
        <v>709</v>
      </c>
      <c r="F510" s="441" t="s">
        <v>192</v>
      </c>
      <c r="G510" s="146" t="s">
        <v>525</v>
      </c>
      <c r="H510" s="439">
        <v>7253333</v>
      </c>
      <c r="I510" s="426">
        <v>45593</v>
      </c>
      <c r="J510" s="426">
        <v>45657</v>
      </c>
      <c r="K510" s="168" t="s">
        <v>239</v>
      </c>
      <c r="L510" s="150" t="s">
        <v>130</v>
      </c>
      <c r="M510" s="146" t="s">
        <v>53</v>
      </c>
    </row>
    <row r="511" spans="1:13" ht="16.350000000000001" hidden="1" customHeight="1">
      <c r="A511" s="427" t="s">
        <v>781</v>
      </c>
      <c r="B511" s="427" t="s">
        <v>758</v>
      </c>
      <c r="C511" s="430" t="s">
        <v>24</v>
      </c>
      <c r="D511" s="428" t="s">
        <v>13</v>
      </c>
      <c r="E511" s="430" t="s">
        <v>709</v>
      </c>
      <c r="F511" s="441" t="s">
        <v>49</v>
      </c>
      <c r="G511" s="146" t="s">
        <v>50</v>
      </c>
      <c r="H511" s="439">
        <v>117659000</v>
      </c>
      <c r="I511" s="426"/>
      <c r="J511" s="426"/>
      <c r="K511" s="168" t="s">
        <v>239</v>
      </c>
      <c r="L511" s="150" t="s">
        <v>130</v>
      </c>
      <c r="M511" s="146" t="s">
        <v>53</v>
      </c>
    </row>
    <row r="512" spans="1:13" ht="16.350000000000001" hidden="1" customHeight="1">
      <c r="A512" s="427" t="s">
        <v>782</v>
      </c>
      <c r="B512" s="427" t="s">
        <v>721</v>
      </c>
      <c r="C512" s="430" t="s">
        <v>24</v>
      </c>
      <c r="D512" s="146" t="s">
        <v>12</v>
      </c>
      <c r="E512" s="430" t="s">
        <v>709</v>
      </c>
      <c r="F512" s="441" t="s">
        <v>49</v>
      </c>
      <c r="G512" s="146" t="s">
        <v>50</v>
      </c>
      <c r="H512" s="439">
        <v>7115700</v>
      </c>
      <c r="I512" s="426"/>
      <c r="J512" s="426"/>
      <c r="K512" s="168" t="s">
        <v>239</v>
      </c>
      <c r="L512" s="150" t="s">
        <v>130</v>
      </c>
      <c r="M512" s="146" t="s">
        <v>53</v>
      </c>
    </row>
    <row r="513" spans="1:13" ht="16.350000000000001" customHeight="1">
      <c r="A513" s="427" t="s">
        <v>783</v>
      </c>
      <c r="B513" s="427" t="s">
        <v>784</v>
      </c>
      <c r="C513" s="430" t="s">
        <v>24</v>
      </c>
      <c r="D513" s="146" t="s">
        <v>15</v>
      </c>
      <c r="E513" s="430" t="s">
        <v>709</v>
      </c>
      <c r="F513" s="441" t="s">
        <v>49</v>
      </c>
      <c r="G513" s="146" t="s">
        <v>50</v>
      </c>
      <c r="H513" s="439">
        <v>5720748524</v>
      </c>
      <c r="I513" s="426"/>
      <c r="J513" s="426"/>
      <c r="K513" s="168" t="s">
        <v>239</v>
      </c>
      <c r="L513" s="150" t="s">
        <v>130</v>
      </c>
      <c r="M513" s="146" t="s">
        <v>53</v>
      </c>
    </row>
    <row r="514" spans="1:13" ht="16.350000000000001" hidden="1" customHeight="1">
      <c r="A514" s="427" t="s">
        <v>785</v>
      </c>
      <c r="B514" s="427" t="s">
        <v>725</v>
      </c>
      <c r="C514" s="430" t="s">
        <v>24</v>
      </c>
      <c r="D514" s="428" t="s">
        <v>13</v>
      </c>
      <c r="E514" s="430" t="s">
        <v>709</v>
      </c>
      <c r="F514" s="441" t="s">
        <v>49</v>
      </c>
      <c r="G514" s="146" t="s">
        <v>50</v>
      </c>
      <c r="H514" s="439">
        <v>694560000</v>
      </c>
      <c r="I514" s="426"/>
      <c r="J514" s="426"/>
      <c r="K514" s="168" t="s">
        <v>239</v>
      </c>
      <c r="L514" s="150" t="s">
        <v>130</v>
      </c>
      <c r="M514" s="146" t="s">
        <v>53</v>
      </c>
    </row>
    <row r="515" spans="1:13" ht="16.350000000000001" hidden="1" customHeight="1">
      <c r="A515" s="427" t="s">
        <v>786</v>
      </c>
      <c r="B515" s="148" t="s">
        <v>74</v>
      </c>
      <c r="C515" s="430" t="s">
        <v>24</v>
      </c>
      <c r="D515" s="162" t="s">
        <v>3</v>
      </c>
      <c r="E515" s="430" t="s">
        <v>709</v>
      </c>
      <c r="F515" s="441" t="s">
        <v>192</v>
      </c>
      <c r="G515" s="146" t="s">
        <v>525</v>
      </c>
      <c r="H515" s="439">
        <v>6556000</v>
      </c>
      <c r="I515" s="426">
        <v>41941</v>
      </c>
      <c r="J515" s="426">
        <v>45654</v>
      </c>
      <c r="K515" s="168" t="s">
        <v>239</v>
      </c>
      <c r="L515" s="150" t="s">
        <v>94</v>
      </c>
      <c r="M515" s="146" t="s">
        <v>53</v>
      </c>
    </row>
    <row r="516" spans="1:13" ht="16.350000000000001" hidden="1" customHeight="1">
      <c r="A516" s="427" t="s">
        <v>787</v>
      </c>
      <c r="B516" s="427" t="s">
        <v>756</v>
      </c>
      <c r="C516" s="430" t="s">
        <v>24</v>
      </c>
      <c r="D516" s="149" t="s">
        <v>18</v>
      </c>
      <c r="E516" s="430" t="s">
        <v>709</v>
      </c>
      <c r="F516" s="441" t="s">
        <v>192</v>
      </c>
      <c r="G516" s="146" t="s">
        <v>525</v>
      </c>
      <c r="H516" s="439">
        <v>20000000</v>
      </c>
      <c r="I516" s="426">
        <v>45596</v>
      </c>
      <c r="J516" s="426">
        <v>45655</v>
      </c>
      <c r="K516" s="168" t="s">
        <v>239</v>
      </c>
      <c r="L516" s="150" t="s">
        <v>130</v>
      </c>
      <c r="M516" s="146" t="s">
        <v>53</v>
      </c>
    </row>
    <row r="517" spans="1:13" ht="16.350000000000001" hidden="1" customHeight="1">
      <c r="A517" s="427" t="s">
        <v>788</v>
      </c>
      <c r="B517" s="427" t="s">
        <v>756</v>
      </c>
      <c r="C517" s="430" t="s">
        <v>24</v>
      </c>
      <c r="D517" s="149" t="s">
        <v>18</v>
      </c>
      <c r="E517" s="430" t="s">
        <v>709</v>
      </c>
      <c r="F517" s="441" t="s">
        <v>192</v>
      </c>
      <c r="G517" s="146" t="s">
        <v>525</v>
      </c>
      <c r="H517" s="439">
        <v>20000000</v>
      </c>
      <c r="I517" s="426">
        <v>45596</v>
      </c>
      <c r="J517" s="426">
        <v>45655</v>
      </c>
      <c r="K517" s="168" t="s">
        <v>239</v>
      </c>
      <c r="L517" s="150" t="s">
        <v>130</v>
      </c>
      <c r="M517" s="146" t="s">
        <v>53</v>
      </c>
    </row>
    <row r="518" spans="1:13" ht="16.350000000000001" hidden="1" customHeight="1">
      <c r="A518" s="427" t="s">
        <v>789</v>
      </c>
      <c r="B518" s="148" t="s">
        <v>74</v>
      </c>
      <c r="C518" s="430" t="s">
        <v>24</v>
      </c>
      <c r="D518" s="162" t="s">
        <v>3</v>
      </c>
      <c r="E518" s="430" t="s">
        <v>709</v>
      </c>
      <c r="F518" s="441" t="s">
        <v>192</v>
      </c>
      <c r="G518" s="146" t="s">
        <v>525</v>
      </c>
      <c r="H518" s="439">
        <v>3300000</v>
      </c>
      <c r="I518" s="426">
        <v>45595</v>
      </c>
      <c r="J518" s="426">
        <v>45625</v>
      </c>
      <c r="K518" s="168" t="s">
        <v>239</v>
      </c>
      <c r="L518" s="150" t="s">
        <v>94</v>
      </c>
      <c r="M518" s="146" t="s">
        <v>53</v>
      </c>
    </row>
    <row r="519" spans="1:13" ht="16.350000000000001" hidden="1" customHeight="1">
      <c r="A519" s="427" t="s">
        <v>790</v>
      </c>
      <c r="B519" s="427" t="s">
        <v>756</v>
      </c>
      <c r="C519" s="430" t="s">
        <v>24</v>
      </c>
      <c r="D519" s="149" t="s">
        <v>18</v>
      </c>
      <c r="E519" s="430" t="s">
        <v>709</v>
      </c>
      <c r="F519" s="441" t="s">
        <v>192</v>
      </c>
      <c r="G519" s="146" t="s">
        <v>525</v>
      </c>
      <c r="H519" s="439">
        <v>20000000</v>
      </c>
      <c r="I519" s="426">
        <v>45595</v>
      </c>
      <c r="J519" s="426">
        <v>45655</v>
      </c>
      <c r="K519" s="168" t="s">
        <v>239</v>
      </c>
      <c r="L519" s="150" t="s">
        <v>130</v>
      </c>
      <c r="M519" s="146" t="s">
        <v>53</v>
      </c>
    </row>
    <row r="520" spans="1:13" ht="16.350000000000001" hidden="1" customHeight="1">
      <c r="A520" s="427" t="s">
        <v>791</v>
      </c>
      <c r="B520" s="427" t="s">
        <v>792</v>
      </c>
      <c r="C520" s="430" t="s">
        <v>24</v>
      </c>
      <c r="D520" s="146" t="s">
        <v>6</v>
      </c>
      <c r="E520" s="430" t="s">
        <v>709</v>
      </c>
      <c r="F520" s="441" t="s">
        <v>192</v>
      </c>
      <c r="G520" s="146" t="s">
        <v>50</v>
      </c>
      <c r="H520" s="439">
        <v>2626591206</v>
      </c>
      <c r="I520" s="426"/>
      <c r="J520" s="426"/>
      <c r="K520" s="168" t="s">
        <v>239</v>
      </c>
      <c r="L520" s="150" t="s">
        <v>130</v>
      </c>
      <c r="M520" s="146" t="s">
        <v>53</v>
      </c>
    </row>
    <row r="521" spans="1:13" ht="16.350000000000001" hidden="1" customHeight="1">
      <c r="A521" s="427" t="s">
        <v>793</v>
      </c>
      <c r="B521" s="148" t="s">
        <v>74</v>
      </c>
      <c r="C521" s="430" t="s">
        <v>24</v>
      </c>
      <c r="D521" s="149" t="s">
        <v>18</v>
      </c>
      <c r="E521" s="430" t="s">
        <v>709</v>
      </c>
      <c r="F521" s="441" t="s">
        <v>192</v>
      </c>
      <c r="G521" s="146" t="s">
        <v>525</v>
      </c>
      <c r="H521" s="439">
        <v>8000000</v>
      </c>
      <c r="I521" s="426">
        <v>45596</v>
      </c>
      <c r="J521" s="426">
        <v>45656</v>
      </c>
      <c r="K521" s="168" t="s">
        <v>239</v>
      </c>
      <c r="L521" s="150" t="s">
        <v>94</v>
      </c>
      <c r="M521" s="146" t="s">
        <v>53</v>
      </c>
    </row>
    <row r="522" spans="1:13" ht="16.350000000000001" hidden="1" customHeight="1">
      <c r="A522" s="427" t="s">
        <v>794</v>
      </c>
      <c r="B522" s="427" t="s">
        <v>756</v>
      </c>
      <c r="C522" s="430" t="s">
        <v>24</v>
      </c>
      <c r="D522" s="149" t="s">
        <v>18</v>
      </c>
      <c r="E522" s="430" t="s">
        <v>709</v>
      </c>
      <c r="F522" s="441" t="s">
        <v>192</v>
      </c>
      <c r="G522" s="146" t="s">
        <v>525</v>
      </c>
      <c r="H522" s="439">
        <v>32500000</v>
      </c>
      <c r="I522" s="426">
        <v>45596</v>
      </c>
      <c r="J522" s="426">
        <v>45656</v>
      </c>
      <c r="K522" s="168" t="s">
        <v>239</v>
      </c>
      <c r="L522" s="150" t="s">
        <v>130</v>
      </c>
      <c r="M522" s="146" t="s">
        <v>53</v>
      </c>
    </row>
    <row r="523" spans="1:13" ht="16.350000000000001" hidden="1" customHeight="1">
      <c r="A523" s="427" t="s">
        <v>795</v>
      </c>
      <c r="B523" s="148" t="s">
        <v>74</v>
      </c>
      <c r="C523" s="430" t="s">
        <v>24</v>
      </c>
      <c r="D523" s="149" t="s">
        <v>18</v>
      </c>
      <c r="E523" s="430" t="s">
        <v>709</v>
      </c>
      <c r="F523" s="441" t="s">
        <v>192</v>
      </c>
      <c r="G523" s="146" t="s">
        <v>525</v>
      </c>
      <c r="H523" s="439">
        <v>14679533</v>
      </c>
      <c r="I523" s="426"/>
      <c r="J523" s="426"/>
      <c r="K523" s="168" t="s">
        <v>239</v>
      </c>
      <c r="L523" s="150" t="s">
        <v>94</v>
      </c>
      <c r="M523" s="146" t="s">
        <v>53</v>
      </c>
    </row>
    <row r="524" spans="1:13" ht="16.350000000000001" hidden="1" customHeight="1">
      <c r="A524" s="427" t="s">
        <v>796</v>
      </c>
      <c r="B524" s="148" t="s">
        <v>74</v>
      </c>
      <c r="C524" s="430" t="s">
        <v>24</v>
      </c>
      <c r="D524" s="162" t="s">
        <v>3</v>
      </c>
      <c r="E524" s="430" t="s">
        <v>709</v>
      </c>
      <c r="F524" s="441" t="s">
        <v>192</v>
      </c>
      <c r="G524" s="146" t="s">
        <v>525</v>
      </c>
      <c r="H524" s="439">
        <v>3300000</v>
      </c>
      <c r="I524" s="426"/>
      <c r="J524" s="426"/>
      <c r="K524" s="168" t="s">
        <v>239</v>
      </c>
      <c r="L524" s="150" t="s">
        <v>94</v>
      </c>
      <c r="M524" s="146" t="s">
        <v>53</v>
      </c>
    </row>
    <row r="525" spans="1:13" ht="16.350000000000001" hidden="1" customHeight="1">
      <c r="A525" s="427" t="s">
        <v>797</v>
      </c>
      <c r="B525" s="427" t="s">
        <v>725</v>
      </c>
      <c r="C525" s="430" t="s">
        <v>24</v>
      </c>
      <c r="D525" s="428" t="s">
        <v>13</v>
      </c>
      <c r="E525" s="430" t="s">
        <v>709</v>
      </c>
      <c r="F525" s="441" t="s">
        <v>192</v>
      </c>
      <c r="G525" s="146" t="s">
        <v>50</v>
      </c>
      <c r="H525" s="439">
        <v>147480000</v>
      </c>
      <c r="I525" s="426"/>
      <c r="J525" s="426"/>
      <c r="K525" s="168" t="s">
        <v>239</v>
      </c>
      <c r="L525" s="150" t="s">
        <v>130</v>
      </c>
      <c r="M525" s="146" t="s">
        <v>53</v>
      </c>
    </row>
    <row r="526" spans="1:13" ht="16.350000000000001" hidden="1" customHeight="1">
      <c r="A526" s="427" t="s">
        <v>798</v>
      </c>
      <c r="B526" s="427" t="s">
        <v>799</v>
      </c>
      <c r="C526" s="430" t="s">
        <v>24</v>
      </c>
      <c r="D526" s="428" t="s">
        <v>13</v>
      </c>
      <c r="E526" s="430" t="s">
        <v>709</v>
      </c>
      <c r="F526" s="441" t="s">
        <v>192</v>
      </c>
      <c r="G526" s="146" t="s">
        <v>50</v>
      </c>
      <c r="H526" s="439">
        <v>327250000</v>
      </c>
      <c r="I526" s="426"/>
      <c r="J526" s="426"/>
      <c r="K526" s="168" t="s">
        <v>239</v>
      </c>
      <c r="L526" s="150" t="s">
        <v>130</v>
      </c>
      <c r="M526" s="146" t="s">
        <v>53</v>
      </c>
    </row>
    <row r="527" spans="1:13" ht="16.350000000000001" hidden="1" customHeight="1">
      <c r="A527" s="427" t="s">
        <v>800</v>
      </c>
      <c r="B527" s="148" t="s">
        <v>74</v>
      </c>
      <c r="C527" s="430" t="s">
        <v>24</v>
      </c>
      <c r="D527" s="162" t="s">
        <v>3</v>
      </c>
      <c r="E527" s="430" t="s">
        <v>709</v>
      </c>
      <c r="F527" s="441" t="s">
        <v>192</v>
      </c>
      <c r="G527" s="146" t="s">
        <v>50</v>
      </c>
      <c r="H527" s="439">
        <v>3278000</v>
      </c>
      <c r="I527" s="426"/>
      <c r="J527" s="426"/>
      <c r="K527" s="168" t="s">
        <v>239</v>
      </c>
      <c r="L527" s="150" t="s">
        <v>94</v>
      </c>
      <c r="M527" s="146" t="s">
        <v>53</v>
      </c>
    </row>
    <row r="528" spans="1:13" ht="16.350000000000001" hidden="1" customHeight="1">
      <c r="A528" s="427" t="s">
        <v>801</v>
      </c>
      <c r="B528" s="148" t="s">
        <v>74</v>
      </c>
      <c r="C528" s="430" t="s">
        <v>24</v>
      </c>
      <c r="D528" s="149" t="s">
        <v>18</v>
      </c>
      <c r="E528" s="430" t="s">
        <v>709</v>
      </c>
      <c r="F528" s="441" t="s">
        <v>192</v>
      </c>
      <c r="G528" s="146" t="s">
        <v>525</v>
      </c>
      <c r="H528" s="439">
        <v>9733332</v>
      </c>
      <c r="I528" s="426">
        <v>45596</v>
      </c>
      <c r="J528" s="426">
        <v>45646</v>
      </c>
      <c r="K528" s="168" t="s">
        <v>239</v>
      </c>
      <c r="L528" s="150" t="s">
        <v>94</v>
      </c>
      <c r="M528" s="146" t="s">
        <v>53</v>
      </c>
    </row>
    <row r="529" spans="1:13" ht="16.350000000000001" hidden="1" customHeight="1">
      <c r="A529" s="427" t="s">
        <v>802</v>
      </c>
      <c r="B529" s="148" t="s">
        <v>74</v>
      </c>
      <c r="C529" s="430" t="s">
        <v>24</v>
      </c>
      <c r="D529" s="149" t="s">
        <v>18</v>
      </c>
      <c r="E529" s="430" t="s">
        <v>709</v>
      </c>
      <c r="F529" s="441" t="s">
        <v>192</v>
      </c>
      <c r="G529" s="146" t="s">
        <v>525</v>
      </c>
      <c r="H529" s="439">
        <v>7700000</v>
      </c>
      <c r="I529" s="426"/>
      <c r="J529" s="426"/>
      <c r="K529" s="168" t="s">
        <v>239</v>
      </c>
      <c r="L529" s="150" t="s">
        <v>94</v>
      </c>
      <c r="M529" s="146" t="s">
        <v>53</v>
      </c>
    </row>
    <row r="530" spans="1:13" ht="16.350000000000001" hidden="1" customHeight="1">
      <c r="A530" s="427" t="s">
        <v>803</v>
      </c>
      <c r="B530" s="427" t="s">
        <v>725</v>
      </c>
      <c r="C530" s="430" t="s">
        <v>24</v>
      </c>
      <c r="D530" s="428" t="s">
        <v>13</v>
      </c>
      <c r="E530" s="430" t="s">
        <v>709</v>
      </c>
      <c r="F530" s="441" t="s">
        <v>192</v>
      </c>
      <c r="G530" s="146" t="s">
        <v>525</v>
      </c>
      <c r="H530" s="439">
        <v>319789216</v>
      </c>
      <c r="I530" s="426"/>
      <c r="J530" s="426"/>
      <c r="K530" s="168" t="s">
        <v>239</v>
      </c>
      <c r="L530" s="150" t="s">
        <v>130</v>
      </c>
      <c r="M530" s="146" t="s">
        <v>53</v>
      </c>
    </row>
    <row r="531" spans="1:13" ht="16.350000000000001" hidden="1" customHeight="1">
      <c r="A531" s="427" t="s">
        <v>804</v>
      </c>
      <c r="B531" s="427" t="s">
        <v>725</v>
      </c>
      <c r="C531" s="430" t="s">
        <v>24</v>
      </c>
      <c r="D531" s="428" t="s">
        <v>13</v>
      </c>
      <c r="E531" s="430" t="s">
        <v>709</v>
      </c>
      <c r="F531" s="441" t="s">
        <v>192</v>
      </c>
      <c r="G531" s="146" t="s">
        <v>50</v>
      </c>
      <c r="H531" s="439">
        <v>294500000</v>
      </c>
      <c r="I531" s="426"/>
      <c r="J531" s="426"/>
      <c r="K531" s="168" t="s">
        <v>239</v>
      </c>
      <c r="L531" s="150" t="s">
        <v>130</v>
      </c>
      <c r="M531" s="146" t="s">
        <v>53</v>
      </c>
    </row>
    <row r="532" spans="1:13" ht="16.350000000000001" hidden="1" customHeight="1">
      <c r="A532" s="427" t="s">
        <v>805</v>
      </c>
      <c r="B532" s="148" t="s">
        <v>74</v>
      </c>
      <c r="C532" s="430" t="s">
        <v>24</v>
      </c>
      <c r="D532" s="149" t="s">
        <v>18</v>
      </c>
      <c r="E532" s="430" t="s">
        <v>709</v>
      </c>
      <c r="F532" s="441" t="s">
        <v>192</v>
      </c>
      <c r="G532" s="146" t="s">
        <v>525</v>
      </c>
      <c r="H532" s="439">
        <v>28000000</v>
      </c>
      <c r="I532" s="426">
        <v>45596</v>
      </c>
      <c r="J532" s="426"/>
      <c r="K532" s="168" t="s">
        <v>239</v>
      </c>
      <c r="L532" s="150" t="s">
        <v>94</v>
      </c>
      <c r="M532" s="146" t="s">
        <v>53</v>
      </c>
    </row>
    <row r="533" spans="1:13" ht="16.350000000000001" hidden="1" customHeight="1">
      <c r="A533" s="427" t="s">
        <v>806</v>
      </c>
      <c r="B533" s="427" t="s">
        <v>725</v>
      </c>
      <c r="C533" s="430" t="s">
        <v>24</v>
      </c>
      <c r="D533" s="428" t="s">
        <v>13</v>
      </c>
      <c r="E533" s="430" t="s">
        <v>807</v>
      </c>
      <c r="F533" s="441" t="s">
        <v>192</v>
      </c>
      <c r="G533" s="146" t="s">
        <v>50</v>
      </c>
      <c r="H533" s="439">
        <v>467671050</v>
      </c>
      <c r="I533" s="426"/>
      <c r="J533" s="426"/>
      <c r="K533" s="168" t="s">
        <v>239</v>
      </c>
      <c r="L533" s="150" t="s">
        <v>130</v>
      </c>
      <c r="M533" s="146" t="s">
        <v>53</v>
      </c>
    </row>
    <row r="534" spans="1:13" ht="16.350000000000001" hidden="1" customHeight="1">
      <c r="A534" s="427" t="s">
        <v>808</v>
      </c>
      <c r="B534" s="427" t="s">
        <v>784</v>
      </c>
      <c r="C534" s="430" t="s">
        <v>24</v>
      </c>
      <c r="D534" s="149" t="s">
        <v>18</v>
      </c>
      <c r="E534" s="430" t="s">
        <v>807</v>
      </c>
      <c r="F534" s="441" t="s">
        <v>192</v>
      </c>
      <c r="G534" s="146" t="s">
        <v>525</v>
      </c>
      <c r="H534" s="439">
        <v>32500000</v>
      </c>
      <c r="I534" s="426"/>
      <c r="J534" s="426"/>
      <c r="K534" s="168" t="s">
        <v>239</v>
      </c>
      <c r="L534" s="150" t="s">
        <v>130</v>
      </c>
      <c r="M534" s="146" t="s">
        <v>53</v>
      </c>
    </row>
    <row r="535" spans="1:13" ht="16.350000000000001" hidden="1" customHeight="1">
      <c r="A535" s="427" t="s">
        <v>809</v>
      </c>
      <c r="B535" s="427" t="s">
        <v>725</v>
      </c>
      <c r="C535" s="430" t="s">
        <v>24</v>
      </c>
      <c r="D535" s="428" t="s">
        <v>13</v>
      </c>
      <c r="E535" s="430" t="s">
        <v>807</v>
      </c>
      <c r="F535" s="441" t="s">
        <v>192</v>
      </c>
      <c r="G535" s="146" t="s">
        <v>525</v>
      </c>
      <c r="H535" s="439">
        <v>52187459</v>
      </c>
      <c r="I535" s="426"/>
      <c r="J535" s="426"/>
      <c r="K535" s="168" t="s">
        <v>239</v>
      </c>
      <c r="L535" s="150" t="s">
        <v>130</v>
      </c>
      <c r="M535" s="146" t="s">
        <v>53</v>
      </c>
    </row>
    <row r="536" spans="1:13" ht="16.350000000000001" hidden="1" customHeight="1">
      <c r="A536" s="427" t="s">
        <v>810</v>
      </c>
      <c r="B536" s="427" t="s">
        <v>784</v>
      </c>
      <c r="C536" s="430" t="s">
        <v>24</v>
      </c>
      <c r="D536" s="149" t="s">
        <v>18</v>
      </c>
      <c r="E536" s="430" t="s">
        <v>807</v>
      </c>
      <c r="F536" s="441" t="s">
        <v>192</v>
      </c>
      <c r="G536" s="146" t="s">
        <v>525</v>
      </c>
      <c r="H536" s="439">
        <v>1024468611</v>
      </c>
      <c r="I536" s="426"/>
      <c r="J536" s="426"/>
      <c r="K536" s="168" t="s">
        <v>239</v>
      </c>
      <c r="L536" s="150" t="s">
        <v>130</v>
      </c>
      <c r="M536" s="146" t="s">
        <v>53</v>
      </c>
    </row>
    <row r="537" spans="1:13" ht="16.350000000000001" hidden="1" customHeight="1">
      <c r="A537" s="427" t="s">
        <v>811</v>
      </c>
      <c r="B537" s="427" t="s">
        <v>725</v>
      </c>
      <c r="C537" s="430" t="s">
        <v>24</v>
      </c>
      <c r="D537" s="428" t="s">
        <v>13</v>
      </c>
      <c r="E537" s="430" t="s">
        <v>807</v>
      </c>
      <c r="F537" s="441" t="s">
        <v>192</v>
      </c>
      <c r="G537" s="146" t="s">
        <v>50</v>
      </c>
      <c r="H537" s="439" t="s">
        <v>812</v>
      </c>
      <c r="I537" s="426"/>
      <c r="J537" s="426"/>
      <c r="K537" s="168" t="s">
        <v>239</v>
      </c>
      <c r="L537" s="150" t="s">
        <v>130</v>
      </c>
      <c r="M537" s="146" t="s">
        <v>53</v>
      </c>
    </row>
    <row r="538" spans="1:13" ht="16.350000000000001" hidden="1" customHeight="1">
      <c r="A538" s="427" t="s">
        <v>813</v>
      </c>
      <c r="B538" s="148" t="s">
        <v>74</v>
      </c>
      <c r="C538" s="430" t="s">
        <v>24</v>
      </c>
      <c r="D538" s="162" t="s">
        <v>3</v>
      </c>
      <c r="E538" s="430" t="s">
        <v>807</v>
      </c>
      <c r="F538" s="441" t="s">
        <v>192</v>
      </c>
      <c r="G538" s="146" t="s">
        <v>525</v>
      </c>
      <c r="H538" s="439">
        <v>4808000</v>
      </c>
      <c r="I538" s="426">
        <v>45602</v>
      </c>
      <c r="J538" s="426">
        <v>45657</v>
      </c>
      <c r="K538" s="168" t="s">
        <v>239</v>
      </c>
      <c r="L538" s="150" t="s">
        <v>94</v>
      </c>
      <c r="M538" s="146" t="s">
        <v>53</v>
      </c>
    </row>
    <row r="539" spans="1:13" ht="16.350000000000001" hidden="1" customHeight="1">
      <c r="A539" s="427" t="s">
        <v>814</v>
      </c>
      <c r="B539" s="427" t="s">
        <v>763</v>
      </c>
      <c r="C539" s="430" t="s">
        <v>24</v>
      </c>
      <c r="D539" s="149" t="s">
        <v>18</v>
      </c>
      <c r="E539" s="430" t="s">
        <v>807</v>
      </c>
      <c r="F539" s="441" t="s">
        <v>192</v>
      </c>
      <c r="G539" s="146" t="s">
        <v>525</v>
      </c>
      <c r="H539" s="439">
        <v>16250000</v>
      </c>
      <c r="I539" s="146"/>
      <c r="J539" s="146"/>
      <c r="K539" s="168" t="s">
        <v>239</v>
      </c>
      <c r="L539" s="150" t="s">
        <v>130</v>
      </c>
      <c r="M539" s="146" t="s">
        <v>53</v>
      </c>
    </row>
    <row r="540" spans="1:13" ht="16.350000000000001" hidden="1" customHeight="1">
      <c r="A540" s="427" t="s">
        <v>815</v>
      </c>
      <c r="B540" s="427" t="s">
        <v>758</v>
      </c>
      <c r="C540" s="430" t="s">
        <v>24</v>
      </c>
      <c r="D540" s="428" t="s">
        <v>13</v>
      </c>
      <c r="E540" s="430" t="s">
        <v>807</v>
      </c>
      <c r="F540" s="441" t="s">
        <v>192</v>
      </c>
      <c r="G540" s="146" t="s">
        <v>50</v>
      </c>
      <c r="H540" s="439">
        <v>402232000</v>
      </c>
      <c r="I540" s="146"/>
      <c r="J540" s="146"/>
      <c r="K540" s="168" t="s">
        <v>239</v>
      </c>
      <c r="L540" s="150" t="s">
        <v>130</v>
      </c>
      <c r="M540" s="146" t="s">
        <v>53</v>
      </c>
    </row>
    <row r="541" spans="1:13" ht="16.350000000000001" hidden="1" customHeight="1">
      <c r="A541" s="427" t="s">
        <v>816</v>
      </c>
      <c r="B541" s="148" t="s">
        <v>74</v>
      </c>
      <c r="C541" s="430" t="s">
        <v>24</v>
      </c>
      <c r="D541" s="162" t="s">
        <v>3</v>
      </c>
      <c r="E541" s="430" t="s">
        <v>807</v>
      </c>
      <c r="F541" s="441" t="s">
        <v>192</v>
      </c>
      <c r="G541" s="146" t="s">
        <v>525</v>
      </c>
      <c r="H541" s="439">
        <v>3300000</v>
      </c>
      <c r="I541" s="138">
        <v>45602</v>
      </c>
      <c r="J541" s="138">
        <v>45631</v>
      </c>
      <c r="K541" s="168" t="s">
        <v>239</v>
      </c>
      <c r="L541" s="150" t="s">
        <v>94</v>
      </c>
      <c r="M541" s="146" t="s">
        <v>53</v>
      </c>
    </row>
    <row r="542" spans="1:13" ht="16.350000000000001" customHeight="1">
      <c r="A542" s="427" t="s">
        <v>817</v>
      </c>
      <c r="B542" s="427" t="s">
        <v>670</v>
      </c>
      <c r="C542" s="430" t="s">
        <v>24</v>
      </c>
      <c r="D542" s="146" t="s">
        <v>15</v>
      </c>
      <c r="E542" s="430" t="s">
        <v>807</v>
      </c>
      <c r="F542" s="441" t="s">
        <v>192</v>
      </c>
      <c r="G542" s="146" t="s">
        <v>50</v>
      </c>
      <c r="H542" s="439">
        <v>10000000</v>
      </c>
      <c r="I542" s="146"/>
      <c r="J542" s="146"/>
      <c r="K542" s="168" t="s">
        <v>239</v>
      </c>
      <c r="L542" s="150" t="s">
        <v>130</v>
      </c>
      <c r="M542" s="146" t="s">
        <v>53</v>
      </c>
    </row>
    <row r="543" spans="1:13" ht="16.350000000000001" hidden="1" customHeight="1">
      <c r="A543" s="427" t="s">
        <v>818</v>
      </c>
      <c r="B543" s="148" t="s">
        <v>74</v>
      </c>
      <c r="C543" s="430" t="s">
        <v>24</v>
      </c>
      <c r="D543" s="149" t="s">
        <v>18</v>
      </c>
      <c r="E543" s="430" t="s">
        <v>807</v>
      </c>
      <c r="F543" s="441" t="s">
        <v>192</v>
      </c>
      <c r="G543" s="146" t="s">
        <v>525</v>
      </c>
      <c r="H543" s="439">
        <v>5500000</v>
      </c>
      <c r="I543" s="146"/>
      <c r="J543" s="146"/>
      <c r="K543" s="168" t="s">
        <v>239</v>
      </c>
      <c r="L543" s="150" t="s">
        <v>94</v>
      </c>
      <c r="M543" s="146" t="s">
        <v>53</v>
      </c>
    </row>
    <row r="544" spans="1:13" ht="16.350000000000001" hidden="1" customHeight="1">
      <c r="A544" s="427" t="s">
        <v>819</v>
      </c>
      <c r="B544" s="148" t="s">
        <v>74</v>
      </c>
      <c r="C544" s="430" t="s">
        <v>24</v>
      </c>
      <c r="D544" s="162" t="s">
        <v>3</v>
      </c>
      <c r="E544" s="430" t="s">
        <v>807</v>
      </c>
      <c r="F544" s="441" t="s">
        <v>192</v>
      </c>
      <c r="G544" s="146" t="s">
        <v>525</v>
      </c>
      <c r="H544" s="439">
        <v>6050000</v>
      </c>
      <c r="I544" s="146"/>
      <c r="J544" s="146"/>
      <c r="K544" s="168" t="s">
        <v>239</v>
      </c>
      <c r="L544" s="150" t="s">
        <v>94</v>
      </c>
      <c r="M544" s="146" t="s">
        <v>53</v>
      </c>
    </row>
    <row r="545" spans="1:13" ht="16.350000000000001" hidden="1" customHeight="1">
      <c r="A545" s="427" t="s">
        <v>820</v>
      </c>
      <c r="B545" s="148" t="s">
        <v>74</v>
      </c>
      <c r="C545" s="430" t="s">
        <v>24</v>
      </c>
      <c r="D545" s="162" t="s">
        <v>3</v>
      </c>
      <c r="E545" s="430" t="s">
        <v>807</v>
      </c>
      <c r="F545" s="441" t="s">
        <v>192</v>
      </c>
      <c r="G545" s="146" t="s">
        <v>525</v>
      </c>
      <c r="H545" s="439">
        <v>3000000</v>
      </c>
      <c r="I545" s="146"/>
      <c r="J545" s="146"/>
      <c r="K545" s="168" t="s">
        <v>239</v>
      </c>
      <c r="L545" s="150" t="s">
        <v>94</v>
      </c>
      <c r="M545" s="146" t="s">
        <v>53</v>
      </c>
    </row>
    <row r="546" spans="1:13" ht="16.350000000000001" hidden="1" customHeight="1">
      <c r="A546" s="427" t="s">
        <v>821</v>
      </c>
      <c r="B546" s="148" t="s">
        <v>74</v>
      </c>
      <c r="C546" s="430" t="s">
        <v>24</v>
      </c>
      <c r="D546" s="149" t="s">
        <v>18</v>
      </c>
      <c r="E546" s="430" t="s">
        <v>807</v>
      </c>
      <c r="F546" s="441" t="s">
        <v>192</v>
      </c>
      <c r="G546" s="146" t="s">
        <v>732</v>
      </c>
      <c r="H546" s="439">
        <v>11200000</v>
      </c>
      <c r="I546" s="146"/>
      <c r="J546" s="146"/>
      <c r="K546" s="168" t="s">
        <v>239</v>
      </c>
      <c r="L546" s="150" t="s">
        <v>94</v>
      </c>
      <c r="M546" s="146" t="s">
        <v>53</v>
      </c>
    </row>
    <row r="547" spans="1:13" ht="16.350000000000001" hidden="1" customHeight="1">
      <c r="A547" s="427" t="s">
        <v>822</v>
      </c>
      <c r="B547" s="148" t="s">
        <v>74</v>
      </c>
      <c r="C547" s="430" t="s">
        <v>24</v>
      </c>
      <c r="D547" s="149" t="s">
        <v>18</v>
      </c>
      <c r="E547" s="430" t="s">
        <v>807</v>
      </c>
      <c r="F547" s="441" t="s">
        <v>192</v>
      </c>
      <c r="G547" s="146" t="s">
        <v>525</v>
      </c>
      <c r="H547" s="439">
        <v>13022166</v>
      </c>
      <c r="I547" s="146"/>
      <c r="J547" s="146"/>
      <c r="K547" s="168" t="s">
        <v>393</v>
      </c>
      <c r="L547" s="150" t="s">
        <v>265</v>
      </c>
      <c r="M547" s="146" t="s">
        <v>53</v>
      </c>
    </row>
    <row r="548" spans="1:13" ht="16.350000000000001" hidden="1" customHeight="1">
      <c r="A548" s="427" t="s">
        <v>823</v>
      </c>
      <c r="B548" s="427" t="s">
        <v>756</v>
      </c>
      <c r="C548" s="430" t="s">
        <v>24</v>
      </c>
      <c r="D548" s="149" t="s">
        <v>18</v>
      </c>
      <c r="E548" s="430" t="s">
        <v>807</v>
      </c>
      <c r="F548" s="441" t="s">
        <v>192</v>
      </c>
      <c r="G548" s="146" t="s">
        <v>525</v>
      </c>
      <c r="H548" s="439">
        <v>20000000</v>
      </c>
      <c r="I548" s="146"/>
      <c r="J548" s="146"/>
      <c r="K548" s="168" t="s">
        <v>239</v>
      </c>
      <c r="L548" s="150" t="s">
        <v>94</v>
      </c>
      <c r="M548" s="146" t="s">
        <v>53</v>
      </c>
    </row>
    <row r="549" spans="1:13" ht="16.350000000000001" hidden="1" customHeight="1">
      <c r="A549" s="427" t="s">
        <v>824</v>
      </c>
      <c r="B549" s="148" t="s">
        <v>74</v>
      </c>
      <c r="C549" s="430" t="s">
        <v>24</v>
      </c>
      <c r="D549" s="149" t="s">
        <v>18</v>
      </c>
      <c r="E549" s="430" t="s">
        <v>807</v>
      </c>
      <c r="F549" s="441" t="s">
        <v>192</v>
      </c>
      <c r="G549" s="146" t="s">
        <v>525</v>
      </c>
      <c r="H549" s="439">
        <v>12785400</v>
      </c>
      <c r="I549" s="146"/>
      <c r="J549" s="146"/>
      <c r="K549" s="168" t="s">
        <v>239</v>
      </c>
      <c r="L549" s="150" t="s">
        <v>94</v>
      </c>
      <c r="M549" s="146" t="s">
        <v>53</v>
      </c>
    </row>
    <row r="550" spans="1:13" ht="16.350000000000001" hidden="1" customHeight="1">
      <c r="A550" s="427" t="s">
        <v>825</v>
      </c>
      <c r="B550" s="148" t="s">
        <v>74</v>
      </c>
      <c r="C550" s="430" t="s">
        <v>24</v>
      </c>
      <c r="D550" s="149" t="s">
        <v>18</v>
      </c>
      <c r="E550" s="430" t="s">
        <v>807</v>
      </c>
      <c r="F550" s="441" t="s">
        <v>192</v>
      </c>
      <c r="G550" s="146" t="s">
        <v>525</v>
      </c>
      <c r="H550" s="439">
        <v>12785400</v>
      </c>
      <c r="I550" s="146"/>
      <c r="J550" s="146"/>
      <c r="K550" s="168" t="s">
        <v>239</v>
      </c>
      <c r="L550" s="150" t="s">
        <v>94</v>
      </c>
      <c r="M550" s="146" t="s">
        <v>53</v>
      </c>
    </row>
    <row r="551" spans="1:13" ht="16.350000000000001" hidden="1" customHeight="1">
      <c r="A551" s="427" t="s">
        <v>826</v>
      </c>
      <c r="B551" s="427" t="s">
        <v>725</v>
      </c>
      <c r="C551" s="430" t="s">
        <v>24</v>
      </c>
      <c r="D551" s="146" t="s">
        <v>12</v>
      </c>
      <c r="E551" s="430" t="s">
        <v>807</v>
      </c>
      <c r="F551" s="441" t="s">
        <v>192</v>
      </c>
      <c r="G551" s="146" t="s">
        <v>50</v>
      </c>
      <c r="H551" s="439">
        <v>45000000</v>
      </c>
      <c r="I551" s="146"/>
      <c r="J551" s="146"/>
      <c r="K551" s="168" t="s">
        <v>239</v>
      </c>
      <c r="L551" s="150" t="s">
        <v>130</v>
      </c>
      <c r="M551" s="146" t="s">
        <v>53</v>
      </c>
    </row>
    <row r="552" spans="1:13" ht="16.350000000000001" customHeight="1">
      <c r="A552" s="427" t="s">
        <v>827</v>
      </c>
      <c r="B552" s="427" t="s">
        <v>670</v>
      </c>
      <c r="C552" s="430" t="s">
        <v>24</v>
      </c>
      <c r="D552" s="146" t="s">
        <v>15</v>
      </c>
      <c r="E552" s="430" t="s">
        <v>807</v>
      </c>
      <c r="F552" s="441" t="s">
        <v>192</v>
      </c>
      <c r="G552" s="146"/>
      <c r="H552" s="439"/>
      <c r="I552" s="146"/>
      <c r="J552" s="146"/>
      <c r="K552" s="168" t="s">
        <v>239</v>
      </c>
      <c r="L552" s="150" t="s">
        <v>130</v>
      </c>
      <c r="M552" s="146" t="s">
        <v>53</v>
      </c>
    </row>
    <row r="553" spans="1:13" ht="16.350000000000001" hidden="1" customHeight="1">
      <c r="A553" s="427" t="s">
        <v>828</v>
      </c>
      <c r="B553" s="427" t="s">
        <v>784</v>
      </c>
      <c r="C553" s="443" t="s">
        <v>24</v>
      </c>
      <c r="D553" s="146" t="s">
        <v>18</v>
      </c>
      <c r="E553" s="430" t="s">
        <v>807</v>
      </c>
      <c r="F553" s="441" t="s">
        <v>192</v>
      </c>
      <c r="G553" s="146"/>
      <c r="H553" s="439"/>
      <c r="I553" s="146"/>
      <c r="J553" s="146"/>
      <c r="K553" s="168" t="s">
        <v>239</v>
      </c>
      <c r="L553" s="150" t="s">
        <v>130</v>
      </c>
      <c r="M553" s="146" t="s">
        <v>53</v>
      </c>
    </row>
    <row r="554" spans="1:13" ht="16.350000000000001" hidden="1" customHeight="1">
      <c r="A554" s="427" t="s">
        <v>829</v>
      </c>
      <c r="B554" s="427" t="s">
        <v>784</v>
      </c>
      <c r="C554" s="430" t="s">
        <v>24</v>
      </c>
      <c r="D554" s="190" t="s">
        <v>13</v>
      </c>
      <c r="E554" s="430" t="s">
        <v>807</v>
      </c>
      <c r="F554" s="441" t="s">
        <v>192</v>
      </c>
      <c r="G554" s="146"/>
      <c r="H554" s="439"/>
      <c r="I554" s="146"/>
      <c r="J554" s="146"/>
      <c r="K554" s="168" t="s">
        <v>239</v>
      </c>
      <c r="L554" s="150" t="s">
        <v>130</v>
      </c>
      <c r="M554" s="146" t="s">
        <v>53</v>
      </c>
    </row>
    <row r="555" spans="1:13" ht="16.350000000000001" hidden="1" customHeight="1">
      <c r="A555" s="427" t="s">
        <v>830</v>
      </c>
      <c r="B555" s="427" t="s">
        <v>591</v>
      </c>
      <c r="C555" s="430" t="s">
        <v>24</v>
      </c>
      <c r="D555" s="189" t="s">
        <v>831</v>
      </c>
      <c r="E555" s="430" t="s">
        <v>807</v>
      </c>
      <c r="F555" s="441" t="s">
        <v>192</v>
      </c>
      <c r="G555" s="146"/>
      <c r="H555" s="439"/>
      <c r="I555" s="146"/>
      <c r="J555" s="146"/>
      <c r="K555" s="168" t="s">
        <v>239</v>
      </c>
      <c r="L555" s="150" t="s">
        <v>130</v>
      </c>
      <c r="M555" s="146" t="s">
        <v>53</v>
      </c>
    </row>
    <row r="556" spans="1:13" ht="16.350000000000001" hidden="1" customHeight="1">
      <c r="A556" s="427" t="s">
        <v>832</v>
      </c>
      <c r="B556" s="427" t="s">
        <v>74</v>
      </c>
      <c r="C556" s="443" t="s">
        <v>24</v>
      </c>
      <c r="D556" s="146" t="s">
        <v>3</v>
      </c>
      <c r="E556" s="430" t="s">
        <v>807</v>
      </c>
      <c r="F556" s="441" t="s">
        <v>192</v>
      </c>
      <c r="G556" s="146"/>
      <c r="H556" s="439"/>
      <c r="I556" s="146"/>
      <c r="J556" s="146"/>
      <c r="K556" s="168" t="s">
        <v>239</v>
      </c>
      <c r="L556" s="150" t="s">
        <v>94</v>
      </c>
      <c r="M556" s="146" t="s">
        <v>53</v>
      </c>
    </row>
    <row r="557" spans="1:13" ht="16.350000000000001" hidden="1" customHeight="1">
      <c r="A557" s="427" t="s">
        <v>833</v>
      </c>
      <c r="B557" s="427" t="s">
        <v>74</v>
      </c>
      <c r="C557" s="443" t="s">
        <v>24</v>
      </c>
      <c r="D557" s="146" t="s">
        <v>3</v>
      </c>
      <c r="E557" s="430" t="s">
        <v>807</v>
      </c>
      <c r="F557" s="441" t="s">
        <v>192</v>
      </c>
      <c r="G557" s="146"/>
      <c r="H557" s="439"/>
      <c r="I557" s="146"/>
      <c r="J557" s="146"/>
      <c r="K557" s="168" t="s">
        <v>75</v>
      </c>
      <c r="L557" s="150" t="s">
        <v>265</v>
      </c>
      <c r="M557" s="146" t="s">
        <v>53</v>
      </c>
    </row>
    <row r="558" spans="1:13" ht="16.350000000000001" customHeight="1">
      <c r="A558" s="427" t="s">
        <v>834</v>
      </c>
      <c r="B558" s="427" t="s">
        <v>756</v>
      </c>
      <c r="C558" s="430" t="s">
        <v>24</v>
      </c>
      <c r="D558" s="146" t="s">
        <v>15</v>
      </c>
      <c r="E558" s="430" t="s">
        <v>807</v>
      </c>
      <c r="F558" s="441" t="s">
        <v>192</v>
      </c>
      <c r="G558" s="146"/>
      <c r="H558" s="439"/>
      <c r="I558" s="146"/>
      <c r="J558" s="146"/>
      <c r="K558" s="168" t="s">
        <v>239</v>
      </c>
      <c r="L558" s="150" t="s">
        <v>130</v>
      </c>
      <c r="M558" s="146" t="s">
        <v>53</v>
      </c>
    </row>
    <row r="559" spans="1:13" ht="16.350000000000001" hidden="1" customHeight="1">
      <c r="A559" s="427" t="s">
        <v>835</v>
      </c>
      <c r="B559" s="427" t="s">
        <v>756</v>
      </c>
      <c r="C559" s="430" t="s">
        <v>24</v>
      </c>
      <c r="D559" s="146" t="s">
        <v>18</v>
      </c>
      <c r="E559" s="430" t="s">
        <v>807</v>
      </c>
      <c r="F559" s="441" t="s">
        <v>192</v>
      </c>
      <c r="G559" s="146"/>
      <c r="H559" s="439"/>
      <c r="I559" s="146"/>
      <c r="J559" s="146"/>
      <c r="K559" s="168" t="s">
        <v>239</v>
      </c>
      <c r="L559" s="150" t="s">
        <v>130</v>
      </c>
      <c r="M559" s="146" t="s">
        <v>53</v>
      </c>
    </row>
    <row r="560" spans="1:13" ht="16.350000000000001" hidden="1" customHeight="1">
      <c r="A560" s="427" t="s">
        <v>836</v>
      </c>
      <c r="B560" s="427" t="s">
        <v>756</v>
      </c>
      <c r="C560" s="430" t="s">
        <v>24</v>
      </c>
      <c r="D560" s="146" t="s">
        <v>3</v>
      </c>
      <c r="E560" s="430" t="s">
        <v>807</v>
      </c>
      <c r="F560" s="441" t="s">
        <v>192</v>
      </c>
      <c r="G560" s="146"/>
      <c r="H560" s="439"/>
      <c r="I560" s="146"/>
      <c r="J560" s="146"/>
      <c r="K560" s="168" t="s">
        <v>239</v>
      </c>
      <c r="L560" s="150" t="s">
        <v>130</v>
      </c>
      <c r="M560" s="146" t="s">
        <v>53</v>
      </c>
    </row>
    <row r="561" spans="1:13" ht="16.350000000000001" hidden="1" customHeight="1">
      <c r="A561" s="427" t="s">
        <v>837</v>
      </c>
      <c r="B561" s="427" t="s">
        <v>756</v>
      </c>
      <c r="C561" s="430" t="s">
        <v>24</v>
      </c>
      <c r="D561" s="146" t="s">
        <v>18</v>
      </c>
      <c r="E561" s="430" t="s">
        <v>807</v>
      </c>
      <c r="F561" s="441" t="s">
        <v>192</v>
      </c>
      <c r="G561" s="146"/>
      <c r="H561" s="439"/>
      <c r="I561" s="146"/>
      <c r="J561" s="146"/>
      <c r="K561" s="168" t="s">
        <v>239</v>
      </c>
      <c r="L561" s="150" t="s">
        <v>130</v>
      </c>
      <c r="M561" s="146" t="s">
        <v>53</v>
      </c>
    </row>
    <row r="562" spans="1:13" ht="16.350000000000001" hidden="1" customHeight="1">
      <c r="A562" s="427" t="s">
        <v>838</v>
      </c>
      <c r="B562" s="427" t="s">
        <v>74</v>
      </c>
      <c r="C562" s="430" t="s">
        <v>24</v>
      </c>
      <c r="D562" s="146" t="s">
        <v>18</v>
      </c>
      <c r="E562" s="430" t="s">
        <v>807</v>
      </c>
      <c r="F562" s="441" t="s">
        <v>192</v>
      </c>
      <c r="G562" s="146"/>
      <c r="H562" s="439"/>
      <c r="I562" s="146"/>
      <c r="J562" s="146"/>
      <c r="K562" s="168" t="s">
        <v>239</v>
      </c>
      <c r="L562" s="150" t="s">
        <v>94</v>
      </c>
      <c r="M562" s="146" t="s">
        <v>53</v>
      </c>
    </row>
    <row r="563" spans="1:13" ht="16.350000000000001" hidden="1" customHeight="1">
      <c r="A563" s="427" t="s">
        <v>839</v>
      </c>
      <c r="B563" s="427" t="s">
        <v>74</v>
      </c>
      <c r="C563" s="430" t="s">
        <v>24</v>
      </c>
      <c r="D563" s="146" t="s">
        <v>12</v>
      </c>
      <c r="E563" s="430" t="s">
        <v>807</v>
      </c>
      <c r="F563" s="441" t="s">
        <v>192</v>
      </c>
      <c r="G563" s="146"/>
      <c r="H563" s="439"/>
      <c r="I563" s="146"/>
      <c r="J563" s="146"/>
      <c r="K563" s="168" t="s">
        <v>106</v>
      </c>
      <c r="L563" s="150" t="s">
        <v>116</v>
      </c>
      <c r="M563" s="146" t="s">
        <v>53</v>
      </c>
    </row>
    <row r="564" spans="1:13" ht="16.350000000000001" hidden="1" customHeight="1">
      <c r="A564" s="427" t="s">
        <v>840</v>
      </c>
      <c r="B564" s="427"/>
      <c r="C564" s="430"/>
      <c r="D564" s="146"/>
      <c r="E564" s="430" t="s">
        <v>807</v>
      </c>
      <c r="F564" s="441" t="s">
        <v>192</v>
      </c>
      <c r="G564" s="146"/>
      <c r="H564" s="439"/>
      <c r="I564" s="146"/>
      <c r="J564" s="146"/>
      <c r="K564" s="168"/>
      <c r="L564" s="150"/>
      <c r="M564" s="146"/>
    </row>
    <row r="565" spans="1:13" ht="16.350000000000001" hidden="1" customHeight="1">
      <c r="A565" s="427" t="s">
        <v>841</v>
      </c>
      <c r="B565" s="427" t="s">
        <v>842</v>
      </c>
      <c r="C565" s="430" t="s">
        <v>24</v>
      </c>
      <c r="D565" s="146" t="s">
        <v>18</v>
      </c>
      <c r="E565" s="430" t="s">
        <v>807</v>
      </c>
      <c r="F565" s="441" t="s">
        <v>192</v>
      </c>
      <c r="G565" s="146"/>
      <c r="H565" s="439"/>
      <c r="I565" s="146"/>
      <c r="J565" s="146"/>
      <c r="K565" s="168" t="s">
        <v>239</v>
      </c>
      <c r="L565" s="150" t="s">
        <v>94</v>
      </c>
      <c r="M565" s="146" t="s">
        <v>53</v>
      </c>
    </row>
    <row r="566" spans="1:13" ht="16.350000000000001" hidden="1" customHeight="1">
      <c r="A566" s="427" t="s">
        <v>843</v>
      </c>
      <c r="B566" s="427" t="s">
        <v>74</v>
      </c>
      <c r="C566" s="430" t="s">
        <v>24</v>
      </c>
      <c r="D566" s="146" t="s">
        <v>3</v>
      </c>
      <c r="E566" s="430" t="s">
        <v>807</v>
      </c>
      <c r="F566" s="441" t="s">
        <v>192</v>
      </c>
      <c r="G566" s="146"/>
      <c r="H566" s="439"/>
      <c r="I566" s="146"/>
      <c r="J566" s="146"/>
      <c r="K566" s="168" t="s">
        <v>106</v>
      </c>
      <c r="L566" s="150" t="s">
        <v>116</v>
      </c>
      <c r="M566" s="146" t="s">
        <v>53</v>
      </c>
    </row>
    <row r="567" spans="1:13" ht="16.350000000000001" hidden="1" customHeight="1">
      <c r="A567" s="427" t="s">
        <v>844</v>
      </c>
      <c r="B567" s="427" t="s">
        <v>591</v>
      </c>
      <c r="C567" s="430" t="s">
        <v>24</v>
      </c>
      <c r="D567" s="146" t="s">
        <v>18</v>
      </c>
      <c r="E567" s="430" t="s">
        <v>807</v>
      </c>
      <c r="F567" s="441" t="s">
        <v>192</v>
      </c>
      <c r="G567" s="146"/>
      <c r="H567" s="439"/>
      <c r="I567" s="146"/>
      <c r="J567" s="146"/>
      <c r="K567" s="168" t="s">
        <v>239</v>
      </c>
      <c r="L567" s="150" t="s">
        <v>94</v>
      </c>
      <c r="M567" s="146" t="s">
        <v>53</v>
      </c>
    </row>
    <row r="568" spans="1:13" ht="16.350000000000001" hidden="1" customHeight="1">
      <c r="A568" s="427" t="s">
        <v>845</v>
      </c>
      <c r="B568" s="427" t="s">
        <v>792</v>
      </c>
      <c r="C568" s="430" t="s">
        <v>23</v>
      </c>
      <c r="D568" s="146" t="s">
        <v>8</v>
      </c>
      <c r="E568" s="430" t="s">
        <v>807</v>
      </c>
      <c r="F568" s="441" t="s">
        <v>192</v>
      </c>
      <c r="G568" s="146"/>
      <c r="H568" s="439"/>
      <c r="I568" s="146"/>
      <c r="J568" s="146"/>
      <c r="K568" s="168" t="s">
        <v>239</v>
      </c>
      <c r="L568" s="150" t="s">
        <v>130</v>
      </c>
      <c r="M568" s="146" t="s">
        <v>53</v>
      </c>
    </row>
    <row r="569" spans="1:13" ht="16.350000000000001" hidden="1" customHeight="1">
      <c r="A569" s="427" t="s">
        <v>846</v>
      </c>
      <c r="B569" s="427" t="s">
        <v>767</v>
      </c>
      <c r="C569" s="430" t="s">
        <v>28</v>
      </c>
      <c r="D569" s="146" t="s">
        <v>19</v>
      </c>
      <c r="E569" s="430" t="s">
        <v>807</v>
      </c>
      <c r="F569" s="441" t="s">
        <v>192</v>
      </c>
      <c r="G569" s="146"/>
      <c r="H569" s="439"/>
      <c r="I569" s="146"/>
      <c r="J569" s="146"/>
      <c r="K569" s="168" t="s">
        <v>239</v>
      </c>
      <c r="L569" s="150" t="s">
        <v>130</v>
      </c>
      <c r="M569" s="146" t="s">
        <v>53</v>
      </c>
    </row>
    <row r="570" spans="1:13" ht="16.350000000000001" hidden="1" customHeight="1">
      <c r="A570" s="427" t="s">
        <v>847</v>
      </c>
      <c r="B570" s="427" t="s">
        <v>842</v>
      </c>
      <c r="C570" s="430" t="s">
        <v>24</v>
      </c>
      <c r="D570" s="146" t="s">
        <v>3</v>
      </c>
      <c r="E570" s="430" t="s">
        <v>807</v>
      </c>
      <c r="F570" s="441" t="s">
        <v>192</v>
      </c>
      <c r="G570" s="146"/>
      <c r="H570" s="439"/>
      <c r="I570" s="146"/>
      <c r="J570" s="146"/>
      <c r="K570" s="168" t="s">
        <v>239</v>
      </c>
      <c r="L570" s="150" t="s">
        <v>94</v>
      </c>
      <c r="M570" s="146" t="s">
        <v>53</v>
      </c>
    </row>
    <row r="571" spans="1:13" ht="16.350000000000001" customHeight="1">
      <c r="A571" s="427"/>
      <c r="B571" s="427"/>
      <c r="C571" s="430"/>
      <c r="D571" s="146"/>
      <c r="E571" s="430"/>
      <c r="F571" s="441"/>
      <c r="G571" s="146"/>
      <c r="H571" s="439"/>
      <c r="I571" s="146"/>
      <c r="J571" s="146"/>
      <c r="K571" s="168"/>
      <c r="L571" s="150"/>
      <c r="M571" s="146"/>
    </row>
    <row r="572" spans="1:13" ht="16.350000000000001" customHeight="1">
      <c r="A572" s="427"/>
      <c r="B572" s="427"/>
      <c r="C572" s="430"/>
      <c r="D572" s="146"/>
      <c r="E572" s="430"/>
      <c r="F572" s="441"/>
      <c r="G572" s="146"/>
      <c r="H572" s="439"/>
      <c r="I572" s="146"/>
      <c r="J572" s="146"/>
      <c r="K572" s="168"/>
      <c r="L572" s="150"/>
      <c r="M572" s="146"/>
    </row>
    <row r="573" spans="1:13" ht="16.350000000000001" customHeight="1">
      <c r="A573" s="427"/>
      <c r="B573" s="427"/>
      <c r="C573" s="430"/>
      <c r="D573" s="146"/>
      <c r="E573" s="430"/>
      <c r="F573" s="441"/>
      <c r="G573" s="146"/>
      <c r="H573" s="439"/>
      <c r="I573" s="146"/>
      <c r="J573" s="146"/>
      <c r="K573" s="168"/>
      <c r="L573" s="150"/>
      <c r="M573" s="146"/>
    </row>
    <row r="574" spans="1:13" ht="16.350000000000001" customHeight="1">
      <c r="A574" s="427"/>
      <c r="B574" s="427"/>
      <c r="C574" s="430"/>
      <c r="D574" s="146"/>
      <c r="E574" s="430"/>
      <c r="F574" s="441"/>
      <c r="G574" s="146"/>
      <c r="H574" s="439"/>
      <c r="I574" s="146"/>
      <c r="J574" s="146"/>
      <c r="K574" s="168"/>
      <c r="L574" s="150"/>
      <c r="M574" s="146"/>
    </row>
    <row r="575" spans="1:13" ht="16.350000000000001" customHeight="1">
      <c r="A575" s="427"/>
      <c r="B575" s="427"/>
      <c r="C575" s="430"/>
      <c r="D575" s="146"/>
      <c r="E575" s="430"/>
      <c r="F575" s="441"/>
      <c r="G575" s="146"/>
      <c r="H575" s="439"/>
      <c r="I575" s="146"/>
      <c r="J575" s="146"/>
      <c r="K575" s="168"/>
      <c r="L575" s="150"/>
      <c r="M575" s="146"/>
    </row>
    <row r="576" spans="1:13" ht="16.350000000000001" customHeight="1">
      <c r="A576" s="427"/>
      <c r="B576" s="427"/>
      <c r="C576" s="430"/>
      <c r="D576" s="146"/>
      <c r="E576" s="430"/>
      <c r="F576" s="441"/>
      <c r="G576" s="146"/>
      <c r="H576" s="439"/>
      <c r="I576" s="146"/>
      <c r="J576" s="146"/>
      <c r="K576" s="168"/>
      <c r="L576" s="150"/>
      <c r="M576" s="146"/>
    </row>
    <row r="577" spans="1:13" ht="16.350000000000001" customHeight="1">
      <c r="A577" s="427"/>
      <c r="B577" s="427"/>
      <c r="C577" s="430"/>
      <c r="D577" s="146"/>
      <c r="E577" s="430"/>
      <c r="F577" s="441"/>
      <c r="G577" s="146"/>
      <c r="H577" s="439"/>
      <c r="I577" s="146"/>
      <c r="J577" s="146"/>
      <c r="K577" s="168"/>
      <c r="L577" s="150"/>
      <c r="M577" s="146"/>
    </row>
    <row r="578" spans="1:13" ht="16.350000000000001" customHeight="1">
      <c r="A578" s="427"/>
      <c r="B578" s="427"/>
      <c r="C578" s="430"/>
      <c r="D578" s="146"/>
      <c r="E578" s="430"/>
      <c r="F578" s="441"/>
      <c r="G578" s="146"/>
      <c r="H578" s="439"/>
      <c r="I578" s="146"/>
      <c r="J578" s="146"/>
      <c r="K578" s="168"/>
      <c r="L578" s="150"/>
      <c r="M578" s="146"/>
    </row>
    <row r="579" spans="1:13" ht="16.350000000000001" customHeight="1">
      <c r="A579" s="427"/>
      <c r="B579" s="427"/>
      <c r="C579" s="430"/>
      <c r="D579" s="146"/>
      <c r="E579" s="430"/>
      <c r="F579" s="441"/>
      <c r="G579" s="146"/>
      <c r="H579" s="439"/>
      <c r="I579" s="146"/>
      <c r="J579" s="146"/>
      <c r="K579" s="168"/>
      <c r="L579" s="150"/>
      <c r="M579" s="146"/>
    </row>
    <row r="580" spans="1:13" ht="16.350000000000001" customHeight="1">
      <c r="A580" s="427"/>
      <c r="B580" s="427"/>
      <c r="C580" s="430"/>
      <c r="D580" s="146"/>
      <c r="E580" s="430"/>
      <c r="F580" s="441"/>
      <c r="G580" s="146"/>
      <c r="H580" s="439"/>
      <c r="I580" s="146"/>
      <c r="J580" s="146"/>
      <c r="K580" s="168"/>
      <c r="L580" s="150"/>
      <c r="M580" s="146"/>
    </row>
    <row r="581" spans="1:13" ht="16.350000000000001" customHeight="1">
      <c r="A581" s="427"/>
      <c r="B581" s="427"/>
      <c r="C581" s="430"/>
      <c r="D581" s="146"/>
      <c r="E581" s="430"/>
      <c r="F581" s="441"/>
      <c r="G581" s="146"/>
      <c r="H581" s="439"/>
      <c r="I581" s="146"/>
      <c r="J581" s="146"/>
      <c r="K581" s="168"/>
      <c r="L581" s="150"/>
      <c r="M581" s="146"/>
    </row>
    <row r="582" spans="1:13" ht="16.350000000000001" customHeight="1">
      <c r="A582" s="427"/>
      <c r="B582" s="427"/>
      <c r="C582" s="430"/>
      <c r="D582" s="146"/>
      <c r="E582" s="430"/>
      <c r="F582" s="441"/>
      <c r="G582" s="146"/>
      <c r="H582" s="439"/>
      <c r="I582" s="146"/>
      <c r="J582" s="146"/>
      <c r="K582" s="168"/>
      <c r="L582" s="150"/>
      <c r="M582" s="146"/>
    </row>
    <row r="583" spans="1:13" ht="16.350000000000001" customHeight="1">
      <c r="A583" s="427"/>
      <c r="B583" s="427"/>
      <c r="C583" s="430"/>
      <c r="D583" s="146"/>
      <c r="E583" s="430"/>
      <c r="F583" s="441"/>
      <c r="G583" s="146"/>
      <c r="H583" s="439"/>
      <c r="I583" s="146"/>
      <c r="J583" s="146"/>
      <c r="K583" s="168"/>
      <c r="L583" s="150"/>
      <c r="M583" s="146"/>
    </row>
    <row r="584" spans="1:13" ht="16.350000000000001" customHeight="1">
      <c r="A584" s="427"/>
      <c r="B584" s="427"/>
      <c r="C584" s="430"/>
      <c r="D584" s="146"/>
      <c r="E584" s="430"/>
      <c r="F584" s="441"/>
      <c r="G584" s="146"/>
      <c r="H584" s="439"/>
      <c r="I584" s="146"/>
      <c r="J584" s="146"/>
      <c r="K584" s="168"/>
      <c r="L584" s="150"/>
      <c r="M584" s="146"/>
    </row>
    <row r="585" spans="1:13" ht="16.350000000000001" customHeight="1">
      <c r="A585" s="427"/>
      <c r="B585" s="427"/>
      <c r="C585" s="430"/>
      <c r="D585" s="146"/>
      <c r="E585" s="430"/>
      <c r="F585" s="441"/>
      <c r="G585" s="146"/>
      <c r="H585" s="439"/>
      <c r="I585" s="146"/>
      <c r="J585" s="146"/>
      <c r="K585" s="168"/>
      <c r="L585" s="150"/>
      <c r="M585" s="146"/>
    </row>
    <row r="586" spans="1:13" ht="16.350000000000001" customHeight="1">
      <c r="A586" s="427"/>
      <c r="B586" s="427"/>
      <c r="C586" s="430"/>
      <c r="D586" s="146"/>
      <c r="E586" s="430"/>
      <c r="F586" s="441"/>
      <c r="G586" s="146"/>
      <c r="H586" s="439"/>
      <c r="I586" s="146"/>
      <c r="J586" s="146"/>
      <c r="K586" s="168"/>
      <c r="L586" s="150"/>
      <c r="M586" s="146"/>
    </row>
    <row r="587" spans="1:13" ht="16.350000000000001" customHeight="1">
      <c r="A587" s="427"/>
      <c r="B587" s="427"/>
      <c r="C587" s="430"/>
      <c r="D587" s="146"/>
      <c r="E587" s="430"/>
      <c r="F587" s="441"/>
      <c r="G587" s="146"/>
      <c r="H587" s="439"/>
      <c r="I587" s="146"/>
      <c r="J587" s="146"/>
      <c r="K587" s="168"/>
      <c r="L587" s="150"/>
      <c r="M587" s="146"/>
    </row>
    <row r="588" spans="1:13" ht="16.350000000000001" customHeight="1">
      <c r="A588" s="427"/>
      <c r="B588" s="427"/>
      <c r="C588" s="430"/>
      <c r="D588" s="146"/>
      <c r="E588" s="430"/>
      <c r="F588" s="441"/>
      <c r="G588" s="146"/>
      <c r="H588" s="439"/>
      <c r="I588" s="146"/>
      <c r="J588" s="146"/>
      <c r="K588" s="168"/>
      <c r="L588" s="150"/>
      <c r="M588" s="146"/>
    </row>
    <row r="589" spans="1:13" ht="16.350000000000001" customHeight="1">
      <c r="A589" s="427"/>
      <c r="B589" s="427"/>
      <c r="C589" s="430"/>
      <c r="D589" s="146"/>
      <c r="E589" s="430"/>
      <c r="F589" s="441"/>
      <c r="G589" s="146"/>
      <c r="H589" s="439"/>
      <c r="I589" s="146"/>
      <c r="J589" s="146"/>
      <c r="K589" s="168"/>
      <c r="L589" s="150"/>
      <c r="M589" s="146"/>
    </row>
    <row r="590" spans="1:13" ht="16.350000000000001" customHeight="1">
      <c r="A590" s="427"/>
      <c r="B590" s="427"/>
      <c r="C590" s="430"/>
      <c r="D590" s="146"/>
      <c r="E590" s="430"/>
      <c r="F590" s="441"/>
      <c r="G590" s="146"/>
      <c r="H590" s="439"/>
      <c r="I590" s="146"/>
      <c r="J590" s="146"/>
      <c r="K590" s="168"/>
      <c r="L590" s="150"/>
      <c r="M590" s="146"/>
    </row>
    <row r="591" spans="1:13" ht="16.350000000000001" customHeight="1">
      <c r="A591" s="427"/>
      <c r="B591" s="427"/>
      <c r="C591" s="430"/>
      <c r="D591" s="146"/>
      <c r="E591" s="430"/>
      <c r="F591" s="441"/>
      <c r="G591" s="146"/>
      <c r="H591" s="439"/>
      <c r="I591" s="146"/>
      <c r="J591" s="146"/>
      <c r="K591" s="168"/>
      <c r="L591" s="150"/>
      <c r="M591" s="146"/>
    </row>
    <row r="592" spans="1:13" ht="16.350000000000001" customHeight="1">
      <c r="A592" s="427"/>
      <c r="B592" s="427"/>
      <c r="C592" s="430"/>
      <c r="D592" s="146"/>
      <c r="E592" s="430"/>
      <c r="F592" s="441"/>
      <c r="G592" s="146"/>
      <c r="H592" s="439"/>
      <c r="I592" s="146"/>
      <c r="J592" s="146"/>
      <c r="K592" s="168"/>
      <c r="L592" s="150"/>
      <c r="M592" s="146"/>
    </row>
    <row r="593" spans="1:13" ht="16.350000000000001" customHeight="1">
      <c r="A593" s="427"/>
      <c r="B593" s="427"/>
      <c r="C593" s="430"/>
      <c r="D593" s="146"/>
      <c r="E593" s="430"/>
      <c r="F593" s="441"/>
      <c r="G593" s="146"/>
      <c r="H593" s="439"/>
      <c r="I593" s="146"/>
      <c r="J593" s="146"/>
      <c r="K593" s="168"/>
      <c r="L593" s="150"/>
      <c r="M593" s="146"/>
    </row>
    <row r="594" spans="1:13" ht="16.350000000000001" customHeight="1">
      <c r="A594" s="427"/>
      <c r="B594" s="427"/>
      <c r="C594" s="430"/>
      <c r="D594" s="146"/>
      <c r="E594" s="430"/>
      <c r="F594" s="441"/>
      <c r="G594" s="146"/>
      <c r="H594" s="439"/>
      <c r="I594" s="146"/>
      <c r="J594" s="146"/>
      <c r="K594" s="168"/>
      <c r="L594" s="150"/>
      <c r="M594" s="146"/>
    </row>
    <row r="595" spans="1:13" ht="16.350000000000001" customHeight="1">
      <c r="A595" s="427"/>
      <c r="B595" s="427"/>
      <c r="C595" s="430"/>
      <c r="D595" s="146"/>
      <c r="E595" s="430"/>
      <c r="F595" s="441"/>
      <c r="G595" s="146"/>
      <c r="H595" s="439"/>
      <c r="I595" s="146"/>
      <c r="J595" s="146"/>
      <c r="K595" s="168"/>
      <c r="L595" s="150"/>
      <c r="M595" s="146"/>
    </row>
    <row r="596" spans="1:13" ht="16.350000000000001" customHeight="1">
      <c r="A596" s="427"/>
      <c r="B596" s="427"/>
      <c r="C596" s="430"/>
      <c r="D596" s="146"/>
      <c r="E596" s="430"/>
      <c r="F596" s="441"/>
      <c r="G596" s="146"/>
      <c r="H596" s="439"/>
      <c r="I596" s="146"/>
      <c r="J596" s="146"/>
      <c r="K596" s="168"/>
      <c r="L596" s="150"/>
      <c r="M596" s="146"/>
    </row>
    <row r="597" spans="1:13" ht="16.350000000000001" customHeight="1">
      <c r="A597" s="427"/>
      <c r="B597" s="427"/>
      <c r="C597" s="430"/>
      <c r="D597" s="146"/>
      <c r="E597" s="430"/>
      <c r="F597" s="441"/>
      <c r="G597" s="146"/>
      <c r="H597" s="439"/>
      <c r="I597" s="146"/>
      <c r="J597" s="146"/>
      <c r="K597" s="168"/>
      <c r="L597" s="150"/>
      <c r="M597" s="146"/>
    </row>
    <row r="598" spans="1:13" ht="16.350000000000001" customHeight="1">
      <c r="A598" s="427"/>
      <c r="B598" s="427"/>
      <c r="C598" s="430"/>
      <c r="D598" s="146"/>
      <c r="E598" s="430"/>
      <c r="F598" s="441"/>
      <c r="G598" s="146"/>
      <c r="H598" s="439"/>
      <c r="I598" s="146"/>
      <c r="J598" s="146"/>
      <c r="K598" s="168"/>
      <c r="L598" s="150"/>
      <c r="M598" s="146"/>
    </row>
    <row r="599" spans="1:13" ht="16.350000000000001" customHeight="1">
      <c r="A599" s="427"/>
      <c r="B599" s="427"/>
      <c r="C599" s="430"/>
      <c r="D599" s="146"/>
      <c r="E599" s="430"/>
      <c r="F599" s="441"/>
      <c r="G599" s="146"/>
      <c r="H599" s="439"/>
      <c r="I599" s="146"/>
      <c r="J599" s="146"/>
      <c r="K599" s="168"/>
      <c r="L599" s="150"/>
      <c r="M599" s="146"/>
    </row>
    <row r="600" spans="1:13" ht="16.350000000000001" customHeight="1">
      <c r="A600" s="427"/>
      <c r="B600" s="427"/>
      <c r="C600" s="430"/>
      <c r="D600" s="146"/>
      <c r="E600" s="430"/>
      <c r="F600" s="441"/>
      <c r="G600" s="146"/>
      <c r="H600" s="439"/>
      <c r="I600" s="146"/>
      <c r="J600" s="146"/>
      <c r="K600" s="168"/>
      <c r="L600" s="150"/>
      <c r="M600" s="146"/>
    </row>
    <row r="601" spans="1:13" ht="16.350000000000001" customHeight="1">
      <c r="A601" s="427"/>
      <c r="B601" s="427"/>
      <c r="C601" s="430"/>
      <c r="D601" s="146"/>
      <c r="E601" s="430"/>
      <c r="F601" s="441"/>
      <c r="G601" s="146"/>
      <c r="H601" s="439"/>
      <c r="I601" s="146"/>
      <c r="J601" s="146"/>
      <c r="K601" s="168"/>
      <c r="L601" s="150"/>
      <c r="M601" s="146"/>
    </row>
    <row r="602" spans="1:13" ht="16.350000000000001" customHeight="1">
      <c r="A602" s="427"/>
      <c r="B602" s="427"/>
      <c r="C602" s="430"/>
      <c r="D602" s="146"/>
      <c r="E602" s="430"/>
      <c r="F602" s="441"/>
      <c r="G602" s="146"/>
      <c r="H602" s="439"/>
      <c r="I602" s="146"/>
      <c r="J602" s="146"/>
      <c r="K602" s="168"/>
      <c r="L602" s="150"/>
      <c r="M602" s="146"/>
    </row>
    <row r="603" spans="1:13" ht="16.350000000000001" customHeight="1">
      <c r="A603" s="427"/>
      <c r="B603" s="427"/>
      <c r="C603" s="430"/>
      <c r="D603" s="146"/>
      <c r="E603" s="430"/>
      <c r="F603" s="441"/>
      <c r="G603" s="146"/>
      <c r="H603" s="439"/>
      <c r="I603" s="146"/>
      <c r="J603" s="146"/>
      <c r="K603" s="168"/>
      <c r="L603" s="150"/>
      <c r="M603" s="146"/>
    </row>
    <row r="604" spans="1:13" ht="16.350000000000001" customHeight="1">
      <c r="A604" s="427"/>
      <c r="B604" s="427"/>
      <c r="C604" s="430"/>
      <c r="D604" s="146"/>
      <c r="E604" s="430"/>
      <c r="F604" s="441"/>
      <c r="G604" s="146"/>
      <c r="H604" s="439"/>
      <c r="I604" s="146"/>
      <c r="J604" s="146"/>
      <c r="K604" s="168"/>
      <c r="L604" s="150"/>
      <c r="M604" s="146"/>
    </row>
    <row r="605" spans="1:13" ht="16.350000000000001" customHeight="1">
      <c r="A605" s="427"/>
      <c r="B605" s="427"/>
      <c r="C605" s="430"/>
      <c r="D605" s="146"/>
      <c r="E605" s="430"/>
      <c r="F605" s="441"/>
      <c r="G605" s="146"/>
      <c r="H605" s="439"/>
      <c r="I605" s="146"/>
      <c r="J605" s="146"/>
      <c r="K605" s="168"/>
      <c r="L605" s="150"/>
      <c r="M605" s="146"/>
    </row>
    <row r="606" spans="1:13" ht="16.350000000000001" customHeight="1">
      <c r="A606" s="427"/>
      <c r="B606" s="427"/>
      <c r="C606" s="430"/>
      <c r="D606" s="146"/>
      <c r="E606" s="430"/>
      <c r="F606" s="441"/>
      <c r="G606" s="146"/>
      <c r="H606" s="439"/>
      <c r="I606" s="146"/>
      <c r="J606" s="146"/>
      <c r="K606" s="168"/>
      <c r="L606" s="150"/>
      <c r="M606" s="146"/>
    </row>
    <row r="607" spans="1:13" ht="16.350000000000001" customHeight="1">
      <c r="A607" s="427"/>
      <c r="B607" s="427"/>
      <c r="C607" s="430"/>
      <c r="D607" s="146"/>
      <c r="E607" s="430"/>
      <c r="F607" s="441"/>
      <c r="G607" s="146"/>
      <c r="H607" s="439"/>
      <c r="I607" s="146"/>
      <c r="J607" s="146"/>
      <c r="K607" s="168"/>
      <c r="L607" s="150"/>
      <c r="M607" s="146"/>
    </row>
    <row r="608" spans="1:13" ht="16.350000000000001" customHeight="1">
      <c r="A608" s="427"/>
      <c r="B608" s="427"/>
      <c r="C608" s="430"/>
      <c r="D608" s="146"/>
      <c r="E608" s="430"/>
      <c r="F608" s="441"/>
      <c r="G608" s="146"/>
      <c r="H608" s="439"/>
      <c r="I608" s="146"/>
      <c r="J608" s="146"/>
      <c r="K608" s="168"/>
      <c r="L608" s="150"/>
      <c r="M608" s="146"/>
    </row>
    <row r="609" spans="1:13" ht="16.350000000000001" customHeight="1">
      <c r="A609" s="427"/>
      <c r="B609" s="427"/>
      <c r="C609" s="430"/>
      <c r="D609" s="146"/>
      <c r="E609" s="430"/>
      <c r="F609" s="441"/>
      <c r="G609" s="146"/>
      <c r="H609" s="439"/>
      <c r="I609" s="146"/>
      <c r="J609" s="146"/>
      <c r="K609" s="168"/>
      <c r="L609" s="150"/>
      <c r="M609" s="146"/>
    </row>
    <row r="610" spans="1:13" ht="16.350000000000001" customHeight="1">
      <c r="A610" s="427"/>
      <c r="B610" s="427"/>
      <c r="C610" s="430"/>
      <c r="D610" s="146"/>
      <c r="E610" s="430"/>
      <c r="F610" s="441"/>
      <c r="G610" s="146"/>
      <c r="H610" s="439"/>
      <c r="I610" s="146"/>
      <c r="J610" s="146"/>
      <c r="K610" s="168"/>
      <c r="L610" s="150"/>
      <c r="M610" s="146"/>
    </row>
    <row r="611" spans="1:13" ht="16.350000000000001" customHeight="1">
      <c r="A611" s="427"/>
      <c r="B611" s="427"/>
      <c r="C611" s="430"/>
      <c r="D611" s="146"/>
      <c r="E611" s="430"/>
      <c r="F611" s="441"/>
      <c r="G611" s="146"/>
      <c r="H611" s="439"/>
      <c r="I611" s="146"/>
      <c r="J611" s="146"/>
      <c r="K611" s="168"/>
      <c r="L611" s="150"/>
      <c r="M611" s="146"/>
    </row>
    <row r="612" spans="1:13" ht="16.350000000000001" customHeight="1">
      <c r="A612" s="427"/>
      <c r="B612" s="427"/>
      <c r="C612" s="430"/>
      <c r="D612" s="146"/>
      <c r="E612" s="430"/>
      <c r="F612" s="441"/>
      <c r="G612" s="146"/>
      <c r="H612" s="439"/>
      <c r="I612" s="146"/>
      <c r="J612" s="146"/>
      <c r="K612" s="168"/>
      <c r="L612" s="150"/>
      <c r="M612" s="146"/>
    </row>
    <row r="613" spans="1:13" ht="16.350000000000001" customHeight="1">
      <c r="A613" s="427"/>
      <c r="B613" s="427"/>
      <c r="C613" s="430"/>
      <c r="D613" s="146"/>
      <c r="E613" s="430"/>
      <c r="F613" s="441"/>
      <c r="G613" s="146"/>
      <c r="H613" s="439"/>
      <c r="I613" s="146"/>
      <c r="J613" s="146"/>
      <c r="K613" s="168"/>
      <c r="L613" s="150"/>
      <c r="M613" s="146"/>
    </row>
    <row r="614" spans="1:13" ht="16.350000000000001" customHeight="1">
      <c r="A614" s="427"/>
      <c r="B614" s="427"/>
      <c r="C614" s="430"/>
      <c r="D614" s="146"/>
      <c r="E614" s="430"/>
      <c r="F614" s="441"/>
      <c r="G614" s="146"/>
      <c r="H614" s="439"/>
      <c r="I614" s="146"/>
      <c r="J614" s="146"/>
      <c r="K614" s="168"/>
      <c r="L614" s="150"/>
      <c r="M614" s="146"/>
    </row>
    <row r="615" spans="1:13" ht="16.350000000000001" customHeight="1">
      <c r="A615" s="427"/>
      <c r="B615" s="427"/>
      <c r="C615" s="430"/>
      <c r="D615" s="146"/>
      <c r="E615" s="430"/>
      <c r="F615" s="441"/>
      <c r="G615" s="146"/>
      <c r="H615" s="439"/>
      <c r="I615" s="146"/>
      <c r="J615" s="146"/>
      <c r="K615" s="168"/>
      <c r="L615" s="150"/>
      <c r="M615" s="146"/>
    </row>
    <row r="616" spans="1:13" ht="16.350000000000001" customHeight="1">
      <c r="A616" s="427"/>
      <c r="B616" s="427"/>
      <c r="C616" s="430"/>
      <c r="D616" s="146"/>
      <c r="E616" s="430"/>
      <c r="F616" s="441"/>
      <c r="G616" s="146"/>
      <c r="H616" s="439"/>
      <c r="I616" s="146"/>
      <c r="J616" s="146"/>
      <c r="K616" s="168"/>
      <c r="L616" s="150"/>
      <c r="M616" s="146"/>
    </row>
    <row r="617" spans="1:13" ht="16.350000000000001" customHeight="1">
      <c r="A617" s="427"/>
      <c r="B617" s="427"/>
      <c r="C617" s="430"/>
      <c r="D617" s="146"/>
      <c r="E617" s="430"/>
      <c r="F617" s="441"/>
      <c r="G617" s="146"/>
      <c r="H617" s="439"/>
      <c r="I617" s="146"/>
      <c r="J617" s="146"/>
      <c r="K617" s="168"/>
      <c r="L617" s="150"/>
      <c r="M617" s="146"/>
    </row>
    <row r="618" spans="1:13" ht="16.350000000000001" customHeight="1">
      <c r="A618" s="427"/>
      <c r="B618" s="427"/>
      <c r="C618" s="430"/>
      <c r="D618" s="146"/>
      <c r="E618" s="430"/>
      <c r="F618" s="441"/>
      <c r="G618" s="146"/>
      <c r="H618" s="439"/>
      <c r="I618" s="146"/>
      <c r="J618" s="146"/>
      <c r="K618" s="168"/>
      <c r="L618" s="150"/>
      <c r="M618" s="146"/>
    </row>
    <row r="619" spans="1:13" ht="16.350000000000001" customHeight="1">
      <c r="A619" s="427"/>
      <c r="B619" s="427"/>
      <c r="C619" s="430"/>
      <c r="D619" s="146"/>
      <c r="E619" s="430"/>
      <c r="F619" s="441"/>
      <c r="G619" s="146"/>
      <c r="H619" s="439"/>
      <c r="I619" s="146"/>
      <c r="J619" s="146"/>
      <c r="K619" s="168"/>
      <c r="L619" s="150"/>
      <c r="M619" s="146"/>
    </row>
    <row r="620" spans="1:13" ht="16.350000000000001" customHeight="1">
      <c r="A620" s="427"/>
      <c r="B620" s="427"/>
      <c r="C620" s="430"/>
      <c r="D620" s="146"/>
      <c r="E620" s="430"/>
      <c r="F620" s="441"/>
      <c r="G620" s="146"/>
      <c r="H620" s="439"/>
      <c r="I620" s="146"/>
      <c r="J620" s="146"/>
      <c r="K620" s="168"/>
      <c r="L620" s="150"/>
      <c r="M620" s="146"/>
    </row>
    <row r="621" spans="1:13" ht="16.350000000000001" customHeight="1">
      <c r="A621" s="427"/>
      <c r="B621" s="427"/>
      <c r="C621" s="430"/>
      <c r="D621" s="146"/>
      <c r="E621" s="430"/>
      <c r="F621" s="441"/>
      <c r="G621" s="146"/>
      <c r="H621" s="439"/>
      <c r="I621" s="146"/>
      <c r="J621" s="146"/>
      <c r="K621" s="168"/>
      <c r="L621" s="150"/>
      <c r="M621" s="146"/>
    </row>
    <row r="622" spans="1:13" ht="16.350000000000001" customHeight="1">
      <c r="A622" s="427"/>
      <c r="B622" s="427"/>
      <c r="C622" s="430"/>
      <c r="D622" s="146"/>
      <c r="E622" s="430"/>
      <c r="F622" s="441"/>
      <c r="G622" s="146"/>
      <c r="H622" s="439"/>
      <c r="I622" s="146"/>
      <c r="J622" s="146"/>
      <c r="K622" s="168"/>
      <c r="L622" s="150"/>
      <c r="M622" s="146"/>
    </row>
    <row r="623" spans="1:13" ht="16.350000000000001" customHeight="1">
      <c r="A623" s="427"/>
      <c r="B623" s="427"/>
      <c r="C623" s="430"/>
      <c r="D623" s="146"/>
      <c r="E623" s="430"/>
      <c r="F623" s="441"/>
      <c r="G623" s="146"/>
      <c r="H623" s="439"/>
      <c r="I623" s="146"/>
      <c r="J623" s="146"/>
      <c r="K623" s="168"/>
      <c r="L623" s="150"/>
      <c r="M623" s="146"/>
    </row>
    <row r="624" spans="1:13" ht="16.350000000000001" customHeight="1">
      <c r="A624" s="427"/>
      <c r="B624" s="427"/>
      <c r="C624" s="430"/>
      <c r="D624" s="146"/>
      <c r="E624" s="430"/>
      <c r="F624" s="441"/>
      <c r="G624" s="146"/>
      <c r="H624" s="439"/>
      <c r="I624" s="146"/>
      <c r="J624" s="146"/>
      <c r="K624" s="168"/>
      <c r="L624" s="150"/>
      <c r="M624" s="146"/>
    </row>
    <row r="625" spans="1:13" ht="16.350000000000001" customHeight="1">
      <c r="A625" s="427"/>
      <c r="B625" s="427"/>
      <c r="C625" s="430"/>
      <c r="D625" s="146"/>
      <c r="E625" s="430"/>
      <c r="F625" s="441"/>
      <c r="G625" s="146"/>
      <c r="H625" s="439"/>
      <c r="I625" s="146"/>
      <c r="J625" s="146"/>
      <c r="K625" s="168"/>
      <c r="L625" s="150"/>
      <c r="M625" s="146"/>
    </row>
    <row r="626" spans="1:13" ht="16.350000000000001" customHeight="1">
      <c r="A626" s="427"/>
      <c r="B626" s="427"/>
      <c r="C626" s="430"/>
      <c r="D626" s="146"/>
      <c r="E626" s="430"/>
      <c r="F626" s="441"/>
      <c r="G626" s="146"/>
      <c r="H626" s="439"/>
      <c r="I626" s="146"/>
      <c r="J626" s="146"/>
      <c r="K626" s="168"/>
      <c r="L626" s="150"/>
      <c r="M626" s="146"/>
    </row>
    <row r="627" spans="1:13" ht="16.350000000000001" customHeight="1">
      <c r="A627" s="427"/>
      <c r="B627" s="427"/>
      <c r="C627" s="430"/>
      <c r="D627" s="146"/>
      <c r="E627" s="430"/>
      <c r="F627" s="441"/>
      <c r="G627" s="146"/>
      <c r="H627" s="439"/>
      <c r="I627" s="146"/>
      <c r="J627" s="146"/>
      <c r="K627" s="168"/>
      <c r="L627" s="150"/>
      <c r="M627" s="146"/>
    </row>
    <row r="628" spans="1:13" ht="16.350000000000001" customHeight="1">
      <c r="A628" s="427"/>
      <c r="B628" s="427"/>
      <c r="C628" s="430"/>
      <c r="D628" s="146"/>
      <c r="E628" s="430"/>
      <c r="F628" s="441"/>
      <c r="G628" s="146"/>
      <c r="H628" s="439"/>
      <c r="I628" s="146"/>
      <c r="J628" s="146"/>
      <c r="K628" s="168"/>
      <c r="L628" s="150"/>
      <c r="M628" s="146"/>
    </row>
    <row r="629" spans="1:13" ht="16.350000000000001" customHeight="1">
      <c r="A629" s="427"/>
      <c r="B629" s="427"/>
      <c r="C629" s="430"/>
      <c r="D629" s="146"/>
      <c r="E629" s="430"/>
      <c r="F629" s="441"/>
      <c r="G629" s="146"/>
      <c r="H629" s="439"/>
      <c r="I629" s="146"/>
      <c r="J629" s="146"/>
      <c r="K629" s="168"/>
      <c r="L629" s="150"/>
      <c r="M629" s="146"/>
    </row>
    <row r="630" spans="1:13" ht="16.350000000000001" customHeight="1">
      <c r="A630" s="427"/>
      <c r="B630" s="427"/>
      <c r="C630" s="430"/>
      <c r="D630" s="146"/>
      <c r="E630" s="430"/>
      <c r="F630" s="441"/>
      <c r="G630" s="146"/>
      <c r="H630" s="439"/>
      <c r="I630" s="146"/>
      <c r="J630" s="146"/>
      <c r="K630" s="168"/>
      <c r="L630" s="150"/>
      <c r="M630" s="146"/>
    </row>
    <row r="631" spans="1:13" ht="16.350000000000001" customHeight="1">
      <c r="A631" s="427"/>
      <c r="B631" s="427"/>
      <c r="C631" s="430"/>
      <c r="D631" s="146"/>
      <c r="E631" s="430"/>
      <c r="F631" s="441"/>
      <c r="G631" s="146"/>
      <c r="H631" s="439"/>
      <c r="I631" s="146"/>
      <c r="J631" s="146"/>
      <c r="K631" s="168"/>
      <c r="L631" s="150"/>
      <c r="M631" s="146"/>
    </row>
    <row r="632" spans="1:13" ht="16.350000000000001" customHeight="1">
      <c r="A632" s="427"/>
      <c r="B632" s="427"/>
      <c r="C632" s="430"/>
      <c r="D632" s="146"/>
      <c r="E632" s="430"/>
      <c r="F632" s="441"/>
      <c r="G632" s="146"/>
      <c r="H632" s="439"/>
      <c r="I632" s="146"/>
      <c r="J632" s="146"/>
      <c r="K632" s="168"/>
      <c r="L632" s="150"/>
      <c r="M632" s="146"/>
    </row>
    <row r="633" spans="1:13" ht="16.350000000000001" customHeight="1">
      <c r="A633" s="427"/>
      <c r="B633" s="427"/>
      <c r="C633" s="430"/>
      <c r="D633" s="146"/>
      <c r="E633" s="430"/>
      <c r="F633" s="441"/>
      <c r="G633" s="146"/>
      <c r="H633" s="439"/>
      <c r="I633" s="146"/>
      <c r="J633" s="146"/>
      <c r="K633" s="168"/>
      <c r="L633" s="150"/>
      <c r="M633" s="146"/>
    </row>
    <row r="634" spans="1:13" ht="16.350000000000001" customHeight="1">
      <c r="A634" s="427"/>
      <c r="B634" s="427"/>
      <c r="C634" s="430"/>
      <c r="D634" s="146"/>
      <c r="E634" s="430"/>
      <c r="F634" s="441"/>
      <c r="G634" s="146"/>
      <c r="H634" s="439"/>
      <c r="I634" s="146"/>
      <c r="J634" s="146"/>
      <c r="K634" s="168"/>
      <c r="L634" s="150"/>
      <c r="M634" s="146"/>
    </row>
  </sheetData>
  <autoFilter ref="A1:M570" xr:uid="{95E464B7-770D-4473-BF0E-3371EBE31860}">
    <filterColumn colId="3">
      <filters>
        <filter val="LOGISTICA"/>
        <filter val="LOGÍSTICO"/>
        <filter val="PRESTACION DE SERVICIOS LOGISTICOS"/>
        <filter val="SERVICIOS LOGISTICOS"/>
      </filters>
    </filterColumn>
  </autoFilter>
  <phoneticPr fontId="12" type="noConversion"/>
  <conditionalFormatting sqref="F2:F634">
    <cfRule type="containsText" dxfId="42" priority="1" operator="containsText" text="EN EJECUCIÓN">
      <formula>NOT(ISERROR(SEARCH("EN EJECUCIÓN",F2)))</formula>
    </cfRule>
    <cfRule type="containsText" dxfId="41" priority="2" operator="containsText" text="EJECUTADO">
      <formula>NOT(ISERROR(SEARCH("EJECUTADO",F2)))</formula>
    </cfRule>
  </conditionalFormatting>
  <dataValidations count="18">
    <dataValidation type="list" allowBlank="1" showInputMessage="1" showErrorMessage="1" sqref="G138:G216" xr:uid="{2D74146E-5DFB-4AFC-B10F-18276D73EE4A}">
      <formula1>$AB$2:$AB$3</formula1>
    </dataValidation>
    <dataValidation type="list" allowBlank="1" showInputMessage="1" showErrorMessage="1" sqref="D192:D198 D147 D154 D144 D175:D179 D181:D184 D186:D187 D202" xr:uid="{0EE44B2A-8849-4D33-A2F1-7A25F5476987}">
      <formula1>$Z$2:$Z$17</formula1>
    </dataValidation>
    <dataValidation type="list" allowBlank="1" showInputMessage="1" showErrorMessage="1" sqref="D249 D205:D206 D242 D211:D214 D245 D247 D260 D267:D268" xr:uid="{BCD323C2-375B-44FF-AC93-C91FD7165C4E}">
      <formula1>$DE$2:$DE$16</formula1>
    </dataValidation>
    <dataValidation type="list" allowBlank="1" showInputMessage="1" showErrorMessage="1" sqref="G217:G269" xr:uid="{9B36909F-4203-4DB5-A500-146FDA210118}">
      <formula1>$DG$2:$DG$3</formula1>
    </dataValidation>
    <dataValidation type="list" allowBlank="1" showInputMessage="1" showErrorMessage="1" sqref="C93:C120 C122:C137" xr:uid="{35F1C354-0ECD-4543-B075-726F05578663}">
      <formula1>$DG$2:$DG$8</formula1>
    </dataValidation>
    <dataValidation type="list" allowBlank="1" showInputMessage="1" showErrorMessage="1" sqref="D96" xr:uid="{01BA7543-7334-49AB-9A2F-0563D36338DC}">
      <formula1>$DF$1:$DF$16</formula1>
    </dataValidation>
    <dataValidation type="list" allowBlank="1" showInputMessage="1" showErrorMessage="1" sqref="G93:G120 G122:G137" xr:uid="{52C76A33-C4A1-46E6-B97E-5D185497646C}">
      <formula1>$DH$1:$DH$3</formula1>
    </dataValidation>
    <dataValidation type="list" allowBlank="1" showInputMessage="1" showErrorMessage="1" sqref="C66:C86 C37:C64 C202:C269" xr:uid="{5442EB50-2B3F-48F9-A265-DFBDF8E6474B}">
      <formula1>$DF$2:$DF$8</formula1>
    </dataValidation>
    <dataValidation type="list" allowBlank="1" showInputMessage="1" showErrorMessage="1" sqref="D537 D540 D64 D72:D73 D80:D81 D87:D88 D535 D114:D115 D139 D141 D210 D244 D272 D278 D286 D293 D295 D299 D308:D309 D319 D323 D327 D330:D331 D333 D340 D353 D362 D378:D380 D400 D409:D410 D412:D413 D416:D418 D427:D429 D431 D437 D439 D464 D491 D499 D505 D507 D511 D514 D525:D526 D530:D531 D533 D90" xr:uid="{8EFA1B1A-3301-4516-BAC2-D4E021B2BC0E}">
      <formula1>$DE$1:$DE$16</formula1>
    </dataValidation>
    <dataValidation type="list" allowBlank="1" showInputMessage="1" showErrorMessage="1" sqref="G37:G64 G66:G86" xr:uid="{9AA43D32-E491-4EF5-A5B6-17D5546765B1}">
      <formula1>$DG$1:$DG$3</formula1>
    </dataValidation>
    <dataValidation type="list" allowBlank="1" showInputMessage="1" showErrorMessage="1" sqref="AE2:AE22 C31:C36 C2:C29 Z23:AE36 S2:Y36 AA17:AD22 C138:C201 AF2:AN36" xr:uid="{2FBC471E-A6D7-4051-AAF2-1CB55D20DC33}">
      <formula1>$AA$2:$AA$8</formula1>
    </dataValidation>
    <dataValidation type="list" allowBlank="1" showInputMessage="1" showErrorMessage="1" sqref="AA2:AD16" xr:uid="{2E851611-4D28-4F25-BFF5-434E28F8361E}">
      <formula1>$AB$2:$AB$8</formula1>
    </dataValidation>
    <dataValidation type="list" allowBlank="1" showInputMessage="1" showErrorMessage="1" sqref="D543:D550 D65:D71 D74:D79 D82:D86 D89 D148:D153 D155:D174 D180 D203:D204 D215:D241 D243 D273:D274 D276 D296:D298 D300:D301 D303:D307 D310:D312 D314:D315 D321:D322 D328 D354:D357 D398:D399 D401 D430 D432 D438 D503:D504 D508:D510 D515:D519 D527:D529 D538:D539 D541 D2:D63 D91:D95 D97:D113 D116:D138 D140 D142:D143 D145:D146 D185 D188:D191 D199:D201 D207:D209 D246 D248 D250:D259 D261:D266 D269:D271 D279:D285 D287:D291 D294 D317:D318 D324:D326 D332 D335:D336 D339 D341:D352 D359 D361 D364:D367 D369:D374 D376 D381:D396 D404:D408 D411 D414 D420 D423:D426 D434:D436 D440:D446 D448:D463 D465:D467 D469:D480 D483:D484 D487:D489 D493:D495 D497 D500 D506 D521:D524 D532 D534 D536" xr:uid="{1D5A5B65-8163-4D72-9E64-5EDF0F9910CD}">
      <formula1>$Z$1:$Z$16</formula1>
    </dataValidation>
    <dataValidation type="list" allowBlank="1" showInputMessage="1" showErrorMessage="1" sqref="G31:G36 G2:G29" xr:uid="{284AA2ED-1ABF-4441-86C9-99D8C051AB78}">
      <formula1>$AB$1:$AB$3</formula1>
    </dataValidation>
    <dataValidation type="list" allowBlank="1" showInputMessage="1" showErrorMessage="1" sqref="M138:M198 M2:M37" xr:uid="{1604EE9C-6F34-48FB-ABE5-38F4834D1D47}">
      <formula1>$AD$2:$AD$3</formula1>
    </dataValidation>
    <dataValidation allowBlank="1" showInputMessage="1" showErrorMessage="1" sqref="A1:XFD1" xr:uid="{EBBBCED3-7551-43D5-A011-0AF4FF9F26B5}"/>
    <dataValidation type="list" allowBlank="1" showInputMessage="1" showErrorMessage="1" sqref="D554" xr:uid="{022C153E-9EF1-496B-B618-D78E723F125F}">
      <formula1>$EA$2:$EA$17</formula1>
    </dataValidation>
    <dataValidation type="list" allowBlank="1" showInputMessage="1" showErrorMessage="1" sqref="D556:D557 D553 D559:D562 D565:D567 D570" xr:uid="{FC2DFCFB-FC77-4EC1-ABF8-22FFE412112B}">
      <formula1>$AV$2:$AV$17</formula1>
    </dataValidation>
  </dataValidations>
  <pageMargins left="0.7" right="0.7" top="0.75" bottom="0.75" header="0.3" footer="0.3"/>
  <pageSetup paperSize="9" orientation="portrait"/>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58A4CB-C5A4-4B2F-80F7-4D3D40883928}">
  <sheetPr filterMode="1"/>
  <dimension ref="A1:BN487"/>
  <sheetViews>
    <sheetView topLeftCell="E1" zoomScaleNormal="100" workbookViewId="0">
      <pane ySplit="2" topLeftCell="A345" activePane="bottomLeft" state="frozen"/>
      <selection activeCell="C1" sqref="C1"/>
      <selection pane="bottomLeft" activeCell="E2" sqref="E2:H351"/>
    </sheetView>
  </sheetViews>
  <sheetFormatPr baseColWidth="10" defaultColWidth="11.109375" defaultRowHeight="16.350000000000001" customHeight="1"/>
  <cols>
    <col min="1" max="1" width="13.109375" style="29" customWidth="1"/>
    <col min="2" max="2" width="52.33203125" style="22" customWidth="1"/>
    <col min="3" max="3" width="13.33203125" style="22" customWidth="1"/>
    <col min="4" max="4" width="15.33203125" style="14" customWidth="1"/>
    <col min="5" max="5" width="36.109375" style="14" customWidth="1"/>
    <col min="6" max="6" width="14.6640625" style="14" customWidth="1"/>
    <col min="7" max="7" width="23.44140625" style="14" customWidth="1"/>
    <col min="8" max="8" width="24.33203125" style="14" customWidth="1"/>
    <col min="9" max="9" width="21.33203125" style="14" customWidth="1"/>
    <col min="10" max="10" width="21.33203125" style="17" customWidth="1"/>
    <col min="11" max="11" width="62.6640625" style="17" customWidth="1"/>
    <col min="12" max="12" width="14.44140625" style="17" customWidth="1"/>
    <col min="13" max="13" width="56.44140625" style="17" customWidth="1"/>
    <col min="14" max="14" width="21.44140625" style="103" customWidth="1"/>
    <col min="15" max="15" width="21.44140625" style="121" customWidth="1"/>
    <col min="16" max="16" width="16.6640625" style="103" customWidth="1"/>
    <col min="17" max="17" width="15.33203125" style="103" customWidth="1"/>
    <col min="18" max="18" width="23.33203125" style="103" customWidth="1"/>
    <col min="19" max="19" width="23.33203125" style="66" customWidth="1"/>
    <col min="20" max="20" width="23.44140625" style="17" customWidth="1"/>
    <col min="21" max="21" width="17.109375" style="103" customWidth="1"/>
    <col min="22" max="22" width="18.109375" style="124" customWidth="1"/>
    <col min="23" max="23" width="23.5546875" style="66" customWidth="1"/>
    <col min="24" max="24" width="27.33203125" style="17" customWidth="1"/>
    <col min="25" max="25" width="30.33203125" style="17" customWidth="1"/>
    <col min="26" max="26" width="14.6640625" style="17" customWidth="1"/>
    <col min="27" max="27" width="28.33203125" style="17" customWidth="1"/>
    <col min="28" max="28" width="35.33203125" style="17" customWidth="1"/>
    <col min="29" max="29" width="32.88671875" style="17" customWidth="1"/>
    <col min="30" max="30" width="126.6640625" style="17" customWidth="1"/>
    <col min="31" max="31" width="18.6640625" style="47" bestFit="1" customWidth="1"/>
    <col min="32" max="32" width="26.109375" style="17" bestFit="1" customWidth="1"/>
    <col min="33" max="33" width="21" style="45" bestFit="1" customWidth="1"/>
    <col min="34" max="34" width="32.88671875" style="18" bestFit="1" customWidth="1"/>
    <col min="35" max="35" width="21.44140625" style="17" bestFit="1" customWidth="1"/>
    <col min="36" max="36" width="19.44140625" style="17" bestFit="1" customWidth="1"/>
    <col min="37" max="37" width="22.88671875" style="17" bestFit="1" customWidth="1"/>
    <col min="38" max="38" width="19.44140625" style="17" bestFit="1" customWidth="1"/>
    <col min="39" max="39" width="21.44140625" style="17" bestFit="1" customWidth="1"/>
    <col min="40" max="40" width="19.44140625" style="17" bestFit="1" customWidth="1"/>
    <col min="41" max="41" width="22.88671875" style="17" bestFit="1" customWidth="1"/>
    <col min="42" max="42" width="19.44140625" style="17" bestFit="1" customWidth="1"/>
    <col min="43" max="43" width="31.6640625" style="18" bestFit="1" customWidth="1"/>
    <col min="44" max="44" width="26.44140625" style="17" bestFit="1" customWidth="1"/>
    <col min="45" max="45" width="21.44140625" style="47" bestFit="1" customWidth="1"/>
    <col min="46" max="46" width="30.33203125" style="18" bestFit="1" customWidth="1"/>
    <col min="47" max="47" width="25.88671875" style="24" bestFit="1" customWidth="1"/>
    <col min="48" max="48" width="32.88671875" style="29" customWidth="1"/>
    <col min="49" max="53" width="11.109375" style="14"/>
    <col min="54" max="60" width="11.109375" style="17"/>
    <col min="61" max="61" width="30.109375" style="17" bestFit="1" customWidth="1"/>
    <col min="62" max="62" width="27.33203125" style="17" bestFit="1" customWidth="1"/>
    <col min="63" max="63" width="15.33203125" style="17" bestFit="1" customWidth="1"/>
    <col min="64" max="64" width="17.33203125" style="17" bestFit="1" customWidth="1"/>
    <col min="65" max="65" width="13.109375" style="17" bestFit="1" customWidth="1"/>
    <col min="66" max="16384" width="11.109375" style="17"/>
  </cols>
  <sheetData>
    <row r="1" spans="1:66" ht="14.4">
      <c r="A1" s="577" t="s">
        <v>848</v>
      </c>
      <c r="B1" s="578"/>
      <c r="C1" s="49">
        <f ca="1">TODAY()</f>
        <v>46156</v>
      </c>
      <c r="D1" s="579" t="s">
        <v>849</v>
      </c>
      <c r="E1" s="580"/>
      <c r="F1" s="580"/>
      <c r="G1" s="580"/>
      <c r="H1" s="580"/>
      <c r="I1" s="581"/>
      <c r="J1" s="581"/>
      <c r="S1" s="17"/>
      <c r="W1" s="444"/>
      <c r="AR1" s="19"/>
      <c r="AS1" s="20"/>
    </row>
    <row r="2" spans="1:66" s="43" customFormat="1" ht="16.350000000000001" customHeight="1" thickBot="1">
      <c r="A2" s="72" t="s">
        <v>850</v>
      </c>
      <c r="B2" s="85" t="s">
        <v>851</v>
      </c>
      <c r="C2" s="34" t="s">
        <v>852</v>
      </c>
      <c r="D2" s="35" t="s">
        <v>853</v>
      </c>
      <c r="E2" s="36" t="s">
        <v>31</v>
      </c>
      <c r="F2" s="36" t="s">
        <v>21</v>
      </c>
      <c r="G2" s="36" t="s">
        <v>0</v>
      </c>
      <c r="H2" s="37" t="s">
        <v>854</v>
      </c>
      <c r="I2" s="37" t="s">
        <v>32</v>
      </c>
      <c r="J2" s="37" t="s">
        <v>33</v>
      </c>
      <c r="K2" s="36" t="s">
        <v>855</v>
      </c>
      <c r="L2" s="36"/>
      <c r="M2" s="36" t="s">
        <v>856</v>
      </c>
      <c r="N2" s="118" t="s">
        <v>857</v>
      </c>
      <c r="O2" s="118" t="s">
        <v>35</v>
      </c>
      <c r="P2" s="108" t="s">
        <v>858</v>
      </c>
      <c r="Q2" s="104" t="s">
        <v>859</v>
      </c>
      <c r="R2" s="111" t="s">
        <v>860</v>
      </c>
      <c r="S2" s="37" t="s">
        <v>36</v>
      </c>
      <c r="T2" s="36" t="s">
        <v>37</v>
      </c>
      <c r="U2" s="116" t="s">
        <v>861</v>
      </c>
      <c r="V2" s="125" t="s">
        <v>862</v>
      </c>
      <c r="W2" s="36" t="s">
        <v>863</v>
      </c>
      <c r="X2" s="36" t="s">
        <v>38</v>
      </c>
      <c r="Y2" s="36" t="s">
        <v>39</v>
      </c>
      <c r="Z2" s="36" t="s">
        <v>45</v>
      </c>
      <c r="AA2" s="36" t="s">
        <v>864</v>
      </c>
      <c r="AB2" s="36" t="s">
        <v>865</v>
      </c>
      <c r="AC2" s="36" t="s">
        <v>866</v>
      </c>
      <c r="AD2" s="36" t="s">
        <v>867</v>
      </c>
      <c r="AE2" s="48" t="s">
        <v>868</v>
      </c>
      <c r="AF2" s="39" t="s">
        <v>869</v>
      </c>
      <c r="AG2" s="46" t="s">
        <v>870</v>
      </c>
      <c r="AH2" s="40" t="s">
        <v>871</v>
      </c>
      <c r="AI2" s="39" t="s">
        <v>872</v>
      </c>
      <c r="AJ2" s="36" t="s">
        <v>873</v>
      </c>
      <c r="AK2" s="39" t="s">
        <v>874</v>
      </c>
      <c r="AL2" s="36" t="s">
        <v>44</v>
      </c>
      <c r="AM2" s="39" t="s">
        <v>875</v>
      </c>
      <c r="AN2" s="36" t="s">
        <v>44</v>
      </c>
      <c r="AO2" s="39" t="s">
        <v>876</v>
      </c>
      <c r="AP2" s="36" t="s">
        <v>44</v>
      </c>
      <c r="AQ2" s="40" t="s">
        <v>877</v>
      </c>
      <c r="AR2" s="39" t="s">
        <v>878</v>
      </c>
      <c r="AS2" s="38" t="s">
        <v>879</v>
      </c>
      <c r="AT2" s="41" t="s">
        <v>880</v>
      </c>
      <c r="AU2" s="85" t="s">
        <v>881</v>
      </c>
      <c r="AV2" s="86" t="s">
        <v>882</v>
      </c>
      <c r="AW2" s="42"/>
      <c r="AX2" s="42"/>
      <c r="AY2" s="42"/>
      <c r="AZ2" s="42"/>
      <c r="BA2" s="42"/>
      <c r="BI2" s="44" t="s">
        <v>41</v>
      </c>
      <c r="BJ2" s="43" t="s">
        <v>42</v>
      </c>
      <c r="BK2" s="43" t="s">
        <v>43</v>
      </c>
      <c r="BL2" s="43" t="s">
        <v>44</v>
      </c>
      <c r="BM2" s="43" t="s">
        <v>45</v>
      </c>
    </row>
    <row r="3" spans="1:66" s="8" customFormat="1" ht="16.350000000000001" hidden="1" customHeight="1">
      <c r="A3" s="73" t="s">
        <v>883</v>
      </c>
      <c r="B3" s="21"/>
      <c r="C3" s="4" t="b">
        <v>1</v>
      </c>
      <c r="D3" s="1" t="s">
        <v>46</v>
      </c>
      <c r="E3" s="2" t="s">
        <v>47</v>
      </c>
      <c r="F3" s="5" t="s">
        <v>24</v>
      </c>
      <c r="G3" s="5" t="s">
        <v>10</v>
      </c>
      <c r="H3" s="6">
        <v>45303</v>
      </c>
      <c r="I3" s="6" t="s">
        <v>48</v>
      </c>
      <c r="J3" s="6" t="str">
        <f t="shared" ref="J3:J66" ca="1" si="0">IF($C$1&lt;=AQ3,("EN EJECUCIÓN"),("EJECUTADO"))</f>
        <v>EJECUTADO</v>
      </c>
      <c r="K3" s="96" t="s">
        <v>884</v>
      </c>
      <c r="L3" s="5" t="s">
        <v>50</v>
      </c>
      <c r="M3" s="445" t="s">
        <v>885</v>
      </c>
      <c r="N3" s="119">
        <v>900925777</v>
      </c>
      <c r="O3" s="122">
        <v>347800000</v>
      </c>
      <c r="P3" s="109">
        <v>20240017</v>
      </c>
      <c r="Q3" s="105">
        <v>347800000</v>
      </c>
      <c r="R3" s="112">
        <v>45303</v>
      </c>
      <c r="S3" s="444">
        <v>45303</v>
      </c>
      <c r="T3" s="6">
        <v>45352</v>
      </c>
      <c r="U3" s="109">
        <v>20240007</v>
      </c>
      <c r="V3" s="126">
        <v>347800000</v>
      </c>
      <c r="W3" s="444">
        <v>45303</v>
      </c>
      <c r="X3" s="6" t="s">
        <v>51</v>
      </c>
      <c r="Y3" s="6" t="s">
        <v>52</v>
      </c>
      <c r="Z3" s="6" t="s">
        <v>53</v>
      </c>
      <c r="AA3" s="6" t="s">
        <v>886</v>
      </c>
      <c r="AB3" s="6" t="s">
        <v>887</v>
      </c>
      <c r="AC3" s="6">
        <v>45303</v>
      </c>
      <c r="AD3" s="6" t="s">
        <v>888</v>
      </c>
      <c r="AE3" s="51" t="s">
        <v>218</v>
      </c>
      <c r="AF3" s="5" t="s">
        <v>218</v>
      </c>
      <c r="AG3" s="51" t="s">
        <v>218</v>
      </c>
      <c r="AH3" s="6" t="s">
        <v>218</v>
      </c>
      <c r="AI3" s="5" t="s">
        <v>218</v>
      </c>
      <c r="AJ3" s="6" t="s">
        <v>218</v>
      </c>
      <c r="AK3" s="6" t="s">
        <v>218</v>
      </c>
      <c r="AL3" s="6" t="s">
        <v>218</v>
      </c>
      <c r="AM3" s="5" t="s">
        <v>218</v>
      </c>
      <c r="AN3" s="6" t="s">
        <v>218</v>
      </c>
      <c r="AO3" s="6" t="s">
        <v>218</v>
      </c>
      <c r="AP3" s="6" t="s">
        <v>218</v>
      </c>
      <c r="AQ3" s="6">
        <v>45352</v>
      </c>
      <c r="AR3" s="5" t="s">
        <v>218</v>
      </c>
      <c r="AS3" s="51" t="s">
        <v>218</v>
      </c>
      <c r="AT3" s="6" t="s">
        <v>218</v>
      </c>
      <c r="AU3" s="6">
        <f t="shared" ref="AU3:AU66" si="1">+AQ3+4*30</f>
        <v>45472</v>
      </c>
      <c r="AV3" s="28">
        <f t="shared" ref="AV3:AV66" si="2">+AU3+(2*365)</f>
        <v>46202</v>
      </c>
      <c r="AW3" s="11"/>
      <c r="AX3" s="11"/>
      <c r="AY3" s="11"/>
      <c r="AZ3" s="11"/>
      <c r="BA3" s="11"/>
      <c r="BI3" s="9" t="s">
        <v>13</v>
      </c>
      <c r="BJ3" s="10" t="s">
        <v>24</v>
      </c>
      <c r="BK3" s="10" t="s">
        <v>54</v>
      </c>
      <c r="BL3" s="10" t="s">
        <v>55</v>
      </c>
      <c r="BM3" s="10" t="s">
        <v>53</v>
      </c>
      <c r="BN3" s="10"/>
    </row>
    <row r="4" spans="1:66" s="8" customFormat="1" ht="16.350000000000001" hidden="1" customHeight="1">
      <c r="A4" s="73" t="s">
        <v>883</v>
      </c>
      <c r="B4" s="21"/>
      <c r="C4" s="4" t="b">
        <v>1</v>
      </c>
      <c r="D4" s="1" t="s">
        <v>56</v>
      </c>
      <c r="E4" s="2" t="s">
        <v>57</v>
      </c>
      <c r="F4" s="5" t="s">
        <v>24</v>
      </c>
      <c r="G4" s="5" t="s">
        <v>5</v>
      </c>
      <c r="H4" s="6">
        <v>45303</v>
      </c>
      <c r="I4" s="6" t="s">
        <v>48</v>
      </c>
      <c r="J4" s="6" t="str">
        <f t="shared" ca="1" si="0"/>
        <v>EJECUTADO</v>
      </c>
      <c r="K4" s="96" t="s">
        <v>889</v>
      </c>
      <c r="L4" s="5" t="s">
        <v>50</v>
      </c>
      <c r="M4" s="445" t="s">
        <v>890</v>
      </c>
      <c r="N4" s="119">
        <v>900679839</v>
      </c>
      <c r="O4" s="122">
        <v>12000000</v>
      </c>
      <c r="P4" s="109">
        <v>20240007</v>
      </c>
      <c r="Q4" s="105">
        <v>12000000</v>
      </c>
      <c r="R4" s="112">
        <v>45303</v>
      </c>
      <c r="S4" s="444">
        <v>45303</v>
      </c>
      <c r="T4" s="6">
        <v>45351</v>
      </c>
      <c r="U4" s="109">
        <v>20240005</v>
      </c>
      <c r="V4" s="126">
        <v>12000000</v>
      </c>
      <c r="W4" s="444">
        <v>45303</v>
      </c>
      <c r="X4" s="6" t="s">
        <v>51</v>
      </c>
      <c r="Y4" s="6" t="s">
        <v>58</v>
      </c>
      <c r="Z4" s="6" t="s">
        <v>59</v>
      </c>
      <c r="AA4" s="6" t="s">
        <v>218</v>
      </c>
      <c r="AB4" s="6" t="s">
        <v>218</v>
      </c>
      <c r="AC4" s="6" t="s">
        <v>218</v>
      </c>
      <c r="AD4" s="6" t="s">
        <v>891</v>
      </c>
      <c r="AE4" s="51" t="s">
        <v>218</v>
      </c>
      <c r="AF4" s="5" t="s">
        <v>218</v>
      </c>
      <c r="AG4" s="51" t="s">
        <v>218</v>
      </c>
      <c r="AH4" s="6" t="s">
        <v>218</v>
      </c>
      <c r="AI4" s="5" t="s">
        <v>218</v>
      </c>
      <c r="AJ4" s="6" t="s">
        <v>218</v>
      </c>
      <c r="AK4" s="6" t="s">
        <v>218</v>
      </c>
      <c r="AL4" s="6" t="s">
        <v>218</v>
      </c>
      <c r="AM4" s="5" t="s">
        <v>218</v>
      </c>
      <c r="AN4" s="6" t="s">
        <v>218</v>
      </c>
      <c r="AO4" s="6" t="s">
        <v>218</v>
      </c>
      <c r="AP4" s="6" t="s">
        <v>218</v>
      </c>
      <c r="AQ4" s="6">
        <v>45351</v>
      </c>
      <c r="AR4" s="5" t="s">
        <v>218</v>
      </c>
      <c r="AS4" s="51" t="s">
        <v>218</v>
      </c>
      <c r="AT4" s="6" t="s">
        <v>218</v>
      </c>
      <c r="AU4" s="6">
        <f t="shared" si="1"/>
        <v>45471</v>
      </c>
      <c r="AV4" s="28">
        <f t="shared" si="2"/>
        <v>46201</v>
      </c>
      <c r="AW4" s="11"/>
      <c r="AX4" s="11"/>
      <c r="AY4" s="11"/>
      <c r="AZ4" s="11"/>
      <c r="BA4" s="11"/>
      <c r="BI4" s="9" t="s">
        <v>3</v>
      </c>
      <c r="BJ4" s="10" t="s">
        <v>26</v>
      </c>
      <c r="BK4" s="10" t="s">
        <v>50</v>
      </c>
      <c r="BL4" s="10" t="s">
        <v>60</v>
      </c>
      <c r="BM4" s="10" t="s">
        <v>59</v>
      </c>
      <c r="BN4" s="10"/>
    </row>
    <row r="5" spans="1:66" s="8" customFormat="1" ht="16.350000000000001" hidden="1" customHeight="1">
      <c r="A5" s="73" t="s">
        <v>883</v>
      </c>
      <c r="B5" s="21"/>
      <c r="C5" s="4" t="b">
        <v>1</v>
      </c>
      <c r="D5" s="1" t="s">
        <v>61</v>
      </c>
      <c r="E5" s="2" t="s">
        <v>57</v>
      </c>
      <c r="F5" s="5" t="s">
        <v>24</v>
      </c>
      <c r="G5" s="5" t="s">
        <v>5</v>
      </c>
      <c r="H5" s="6">
        <v>45303</v>
      </c>
      <c r="I5" s="6" t="s">
        <v>48</v>
      </c>
      <c r="J5" s="6" t="str">
        <f t="shared" ca="1" si="0"/>
        <v>EJECUTADO</v>
      </c>
      <c r="K5" s="96" t="s">
        <v>892</v>
      </c>
      <c r="L5" s="5" t="s">
        <v>50</v>
      </c>
      <c r="M5" s="445" t="s">
        <v>893</v>
      </c>
      <c r="N5" s="119">
        <v>901696659</v>
      </c>
      <c r="O5" s="122">
        <v>70000000</v>
      </c>
      <c r="P5" s="109">
        <v>20240010</v>
      </c>
      <c r="Q5" s="105">
        <v>70000000</v>
      </c>
      <c r="R5" s="112">
        <v>45303</v>
      </c>
      <c r="S5" s="444">
        <v>45303</v>
      </c>
      <c r="T5" s="6">
        <v>45351</v>
      </c>
      <c r="U5" s="109">
        <v>20240006</v>
      </c>
      <c r="V5" s="126">
        <v>70000000</v>
      </c>
      <c r="W5" s="444">
        <v>45303</v>
      </c>
      <c r="X5" s="6" t="s">
        <v>51</v>
      </c>
      <c r="Y5" s="6" t="s">
        <v>58</v>
      </c>
      <c r="Z5" s="6" t="s">
        <v>59</v>
      </c>
      <c r="AA5" s="6" t="s">
        <v>218</v>
      </c>
      <c r="AB5" s="6" t="s">
        <v>218</v>
      </c>
      <c r="AC5" s="6" t="s">
        <v>218</v>
      </c>
      <c r="AD5" s="6" t="s">
        <v>894</v>
      </c>
      <c r="AE5" s="51" t="s">
        <v>218</v>
      </c>
      <c r="AF5" s="5" t="s">
        <v>218</v>
      </c>
      <c r="AG5" s="51" t="s">
        <v>218</v>
      </c>
      <c r="AH5" s="6" t="s">
        <v>218</v>
      </c>
      <c r="AI5" s="5" t="s">
        <v>218</v>
      </c>
      <c r="AJ5" s="6" t="s">
        <v>218</v>
      </c>
      <c r="AK5" s="6" t="s">
        <v>218</v>
      </c>
      <c r="AL5" s="6" t="s">
        <v>218</v>
      </c>
      <c r="AM5" s="5" t="s">
        <v>218</v>
      </c>
      <c r="AN5" s="6" t="s">
        <v>218</v>
      </c>
      <c r="AO5" s="6" t="s">
        <v>218</v>
      </c>
      <c r="AP5" s="6" t="s">
        <v>218</v>
      </c>
      <c r="AQ5" s="6">
        <v>45351</v>
      </c>
      <c r="AR5" s="5" t="s">
        <v>218</v>
      </c>
      <c r="AS5" s="51" t="s">
        <v>218</v>
      </c>
      <c r="AT5" s="6" t="s">
        <v>218</v>
      </c>
      <c r="AU5" s="6">
        <f t="shared" si="1"/>
        <v>45471</v>
      </c>
      <c r="AV5" s="28">
        <f t="shared" si="2"/>
        <v>46201</v>
      </c>
      <c r="AW5" s="11"/>
      <c r="AX5" s="11"/>
      <c r="AY5" s="11"/>
      <c r="AZ5" s="11"/>
      <c r="BA5" s="11"/>
      <c r="BI5" s="9" t="s">
        <v>18</v>
      </c>
      <c r="BJ5" s="10" t="s">
        <v>27</v>
      </c>
      <c r="BK5" s="10"/>
      <c r="BL5" s="10"/>
      <c r="BM5" s="10"/>
      <c r="BN5" s="10"/>
    </row>
    <row r="6" spans="1:66" s="11" customFormat="1" ht="16.350000000000001" hidden="1" customHeight="1">
      <c r="A6" s="73" t="s">
        <v>883</v>
      </c>
      <c r="B6" s="21"/>
      <c r="C6" s="4" t="b">
        <v>1</v>
      </c>
      <c r="D6" s="1" t="s">
        <v>62</v>
      </c>
      <c r="E6" s="2" t="s">
        <v>57</v>
      </c>
      <c r="F6" s="5" t="s">
        <v>24</v>
      </c>
      <c r="G6" s="5" t="s">
        <v>5</v>
      </c>
      <c r="H6" s="6">
        <v>45303</v>
      </c>
      <c r="I6" s="6" t="s">
        <v>48</v>
      </c>
      <c r="J6" s="6" t="str">
        <f t="shared" ca="1" si="0"/>
        <v>EJECUTADO</v>
      </c>
      <c r="K6" s="96" t="s">
        <v>895</v>
      </c>
      <c r="L6" s="5" t="s">
        <v>50</v>
      </c>
      <c r="M6" s="445" t="s">
        <v>896</v>
      </c>
      <c r="N6" s="119">
        <v>901725795</v>
      </c>
      <c r="O6" s="122">
        <v>130000000</v>
      </c>
      <c r="P6" s="109">
        <v>20240008</v>
      </c>
      <c r="Q6" s="105">
        <v>130000000</v>
      </c>
      <c r="R6" s="112">
        <v>45303</v>
      </c>
      <c r="S6" s="444">
        <v>45303</v>
      </c>
      <c r="T6" s="6">
        <v>45351</v>
      </c>
      <c r="U6" s="109">
        <v>20240008</v>
      </c>
      <c r="V6" s="126">
        <v>130000000</v>
      </c>
      <c r="W6" s="444">
        <v>45303</v>
      </c>
      <c r="X6" s="6" t="s">
        <v>51</v>
      </c>
      <c r="Y6" s="6" t="s">
        <v>58</v>
      </c>
      <c r="Z6" s="6" t="s">
        <v>59</v>
      </c>
      <c r="AA6" s="6" t="s">
        <v>218</v>
      </c>
      <c r="AB6" s="6" t="s">
        <v>218</v>
      </c>
      <c r="AC6" s="6" t="s">
        <v>218</v>
      </c>
      <c r="AD6" s="6" t="s">
        <v>897</v>
      </c>
      <c r="AE6" s="51">
        <v>47000000</v>
      </c>
      <c r="AF6" s="5">
        <v>20240095</v>
      </c>
      <c r="AG6" s="51">
        <v>47000000</v>
      </c>
      <c r="AH6" s="6">
        <v>45331</v>
      </c>
      <c r="AI6" s="5">
        <v>0</v>
      </c>
      <c r="AJ6" s="6" t="s">
        <v>55</v>
      </c>
      <c r="AK6" s="6" t="s">
        <v>218</v>
      </c>
      <c r="AL6" s="6" t="s">
        <v>218</v>
      </c>
      <c r="AM6" s="6" t="s">
        <v>218</v>
      </c>
      <c r="AN6" s="6" t="s">
        <v>218</v>
      </c>
      <c r="AO6" s="6" t="s">
        <v>218</v>
      </c>
      <c r="AP6" s="6" t="s">
        <v>218</v>
      </c>
      <c r="AQ6" s="6">
        <f>IF(AJ6="mes(es)",(T3+(AI6*30-1)),T3+AI6)</f>
        <v>45352</v>
      </c>
      <c r="AR6" s="5">
        <v>20240140</v>
      </c>
      <c r="AS6" s="51">
        <v>47000000</v>
      </c>
      <c r="AT6" s="6">
        <v>45349</v>
      </c>
      <c r="AU6" s="6">
        <f t="shared" si="1"/>
        <v>45472</v>
      </c>
      <c r="AV6" s="28">
        <f t="shared" si="2"/>
        <v>46202</v>
      </c>
      <c r="BI6" s="12" t="s">
        <v>5</v>
      </c>
      <c r="BJ6" s="11" t="s">
        <v>25</v>
      </c>
    </row>
    <row r="7" spans="1:66" s="11" customFormat="1" ht="16.350000000000001" hidden="1" customHeight="1">
      <c r="A7" s="73" t="s">
        <v>883</v>
      </c>
      <c r="B7" s="21"/>
      <c r="C7" s="4" t="b">
        <v>1</v>
      </c>
      <c r="D7" s="1" t="s">
        <v>63</v>
      </c>
      <c r="E7" s="2" t="s">
        <v>57</v>
      </c>
      <c r="F7" s="5" t="s">
        <v>24</v>
      </c>
      <c r="G7" s="5" t="s">
        <v>5</v>
      </c>
      <c r="H7" s="6">
        <v>45303</v>
      </c>
      <c r="I7" s="6" t="s">
        <v>48</v>
      </c>
      <c r="J7" s="6" t="str">
        <f t="shared" ca="1" si="0"/>
        <v>EJECUTADO</v>
      </c>
      <c r="K7" s="96" t="s">
        <v>898</v>
      </c>
      <c r="L7" s="5" t="s">
        <v>54</v>
      </c>
      <c r="M7" s="445" t="s">
        <v>899</v>
      </c>
      <c r="N7" s="119">
        <v>1032386504</v>
      </c>
      <c r="O7" s="122">
        <v>20000000</v>
      </c>
      <c r="P7" s="109">
        <v>20240005</v>
      </c>
      <c r="Q7" s="105">
        <v>20000000</v>
      </c>
      <c r="R7" s="112">
        <v>45303</v>
      </c>
      <c r="S7" s="444">
        <v>45303</v>
      </c>
      <c r="T7" s="6">
        <v>45351</v>
      </c>
      <c r="U7" s="109">
        <v>20240009</v>
      </c>
      <c r="V7" s="126">
        <v>20000000</v>
      </c>
      <c r="W7" s="444">
        <v>45303</v>
      </c>
      <c r="X7" s="6" t="s">
        <v>51</v>
      </c>
      <c r="Y7" s="6" t="s">
        <v>58</v>
      </c>
      <c r="Z7" s="6" t="s">
        <v>59</v>
      </c>
      <c r="AA7" s="6" t="s">
        <v>218</v>
      </c>
      <c r="AB7" s="6" t="s">
        <v>218</v>
      </c>
      <c r="AC7" s="6" t="s">
        <v>218</v>
      </c>
      <c r="AD7" s="6" t="s">
        <v>900</v>
      </c>
      <c r="AE7" s="51">
        <v>7000000</v>
      </c>
      <c r="AF7" s="5">
        <v>20240096</v>
      </c>
      <c r="AG7" s="51">
        <v>7000000</v>
      </c>
      <c r="AH7" s="6">
        <v>45331</v>
      </c>
      <c r="AI7" s="5">
        <v>0</v>
      </c>
      <c r="AJ7" s="6" t="s">
        <v>55</v>
      </c>
      <c r="AK7" s="6" t="s">
        <v>218</v>
      </c>
      <c r="AL7" s="6" t="s">
        <v>218</v>
      </c>
      <c r="AM7" s="6" t="s">
        <v>218</v>
      </c>
      <c r="AN7" s="6" t="s">
        <v>218</v>
      </c>
      <c r="AO7" s="6" t="s">
        <v>218</v>
      </c>
      <c r="AP7" s="6" t="s">
        <v>218</v>
      </c>
      <c r="AQ7" s="6">
        <f>IF(AJ7="mes(es)",(T4+(AI7*30-1)),T4+AI7)</f>
        <v>45351</v>
      </c>
      <c r="AR7" s="5">
        <v>20240136</v>
      </c>
      <c r="AS7" s="51">
        <v>7000000</v>
      </c>
      <c r="AT7" s="6">
        <v>45345</v>
      </c>
      <c r="AU7" s="6">
        <f t="shared" si="1"/>
        <v>45471</v>
      </c>
      <c r="AV7" s="28">
        <f t="shared" si="2"/>
        <v>46201</v>
      </c>
      <c r="BI7" s="12" t="s">
        <v>4</v>
      </c>
      <c r="BJ7" s="11" t="s">
        <v>23</v>
      </c>
    </row>
    <row r="8" spans="1:66" s="8" customFormat="1" ht="16.350000000000001" hidden="1" customHeight="1">
      <c r="A8" s="73" t="s">
        <v>883</v>
      </c>
      <c r="B8" s="21"/>
      <c r="C8" s="4" t="b">
        <v>1</v>
      </c>
      <c r="D8" s="1" t="s">
        <v>64</v>
      </c>
      <c r="E8" s="2" t="s">
        <v>57</v>
      </c>
      <c r="F8" s="5" t="s">
        <v>24</v>
      </c>
      <c r="G8" s="5" t="s">
        <v>5</v>
      </c>
      <c r="H8" s="6">
        <v>45303</v>
      </c>
      <c r="I8" s="6" t="s">
        <v>48</v>
      </c>
      <c r="J8" s="6" t="str">
        <f t="shared" ca="1" si="0"/>
        <v>EJECUTADO</v>
      </c>
      <c r="K8" s="96" t="s">
        <v>901</v>
      </c>
      <c r="L8" s="5" t="s">
        <v>50</v>
      </c>
      <c r="M8" s="445" t="s">
        <v>902</v>
      </c>
      <c r="N8" s="119">
        <v>900190963</v>
      </c>
      <c r="O8" s="122">
        <v>160000000</v>
      </c>
      <c r="P8" s="109">
        <v>20240009</v>
      </c>
      <c r="Q8" s="105">
        <v>160000000</v>
      </c>
      <c r="R8" s="112">
        <v>45303</v>
      </c>
      <c r="S8" s="444">
        <v>45303</v>
      </c>
      <c r="T8" s="6">
        <v>45351</v>
      </c>
      <c r="U8" s="109">
        <v>20240010</v>
      </c>
      <c r="V8" s="126">
        <v>160000000</v>
      </c>
      <c r="W8" s="444">
        <v>45303</v>
      </c>
      <c r="X8" s="6" t="s">
        <v>51</v>
      </c>
      <c r="Y8" s="6" t="s">
        <v>58</v>
      </c>
      <c r="Z8" s="6" t="s">
        <v>59</v>
      </c>
      <c r="AA8" s="6" t="s">
        <v>218</v>
      </c>
      <c r="AB8" s="6" t="s">
        <v>218</v>
      </c>
      <c r="AC8" s="6" t="s">
        <v>218</v>
      </c>
      <c r="AD8" s="50" t="s">
        <v>903</v>
      </c>
      <c r="AE8" s="51" t="s">
        <v>218</v>
      </c>
      <c r="AF8" s="5" t="s">
        <v>218</v>
      </c>
      <c r="AG8" s="51" t="s">
        <v>218</v>
      </c>
      <c r="AH8" s="6" t="s">
        <v>218</v>
      </c>
      <c r="AI8" s="5" t="s">
        <v>218</v>
      </c>
      <c r="AJ8" s="6" t="s">
        <v>218</v>
      </c>
      <c r="AK8" s="6" t="s">
        <v>218</v>
      </c>
      <c r="AL8" s="6" t="s">
        <v>218</v>
      </c>
      <c r="AM8" s="5" t="s">
        <v>218</v>
      </c>
      <c r="AN8" s="6" t="s">
        <v>218</v>
      </c>
      <c r="AO8" s="6" t="s">
        <v>218</v>
      </c>
      <c r="AP8" s="6" t="s">
        <v>218</v>
      </c>
      <c r="AQ8" s="6">
        <v>45351</v>
      </c>
      <c r="AR8" s="5" t="s">
        <v>218</v>
      </c>
      <c r="AS8" s="51" t="s">
        <v>218</v>
      </c>
      <c r="AT8" s="6" t="s">
        <v>218</v>
      </c>
      <c r="AU8" s="6">
        <f t="shared" si="1"/>
        <v>45471</v>
      </c>
      <c r="AV8" s="28">
        <f t="shared" si="2"/>
        <v>46201</v>
      </c>
      <c r="AW8" s="11"/>
      <c r="AX8" s="11"/>
      <c r="AY8" s="11"/>
      <c r="AZ8" s="11"/>
      <c r="BA8" s="11"/>
      <c r="BI8" s="9" t="s">
        <v>19</v>
      </c>
      <c r="BJ8" s="10" t="s">
        <v>65</v>
      </c>
      <c r="BK8" s="10"/>
      <c r="BL8" s="10"/>
      <c r="BM8" s="10"/>
      <c r="BN8" s="10"/>
    </row>
    <row r="9" spans="1:66" s="8" customFormat="1" ht="16.350000000000001" hidden="1" customHeight="1">
      <c r="A9" s="73" t="s">
        <v>883</v>
      </c>
      <c r="B9" s="21"/>
      <c r="C9" s="4" t="b">
        <v>1</v>
      </c>
      <c r="D9" s="1" t="s">
        <v>66</v>
      </c>
      <c r="E9" s="2" t="s">
        <v>57</v>
      </c>
      <c r="F9" s="5" t="s">
        <v>24</v>
      </c>
      <c r="G9" s="5" t="s">
        <v>5</v>
      </c>
      <c r="H9" s="6">
        <v>45303</v>
      </c>
      <c r="I9" s="6" t="s">
        <v>48</v>
      </c>
      <c r="J9" s="6" t="str">
        <f t="shared" ca="1" si="0"/>
        <v>EJECUTADO</v>
      </c>
      <c r="K9" s="96" t="s">
        <v>904</v>
      </c>
      <c r="L9" s="5" t="s">
        <v>50</v>
      </c>
      <c r="M9" s="445" t="s">
        <v>905</v>
      </c>
      <c r="N9" s="119">
        <v>901416379</v>
      </c>
      <c r="O9" s="122">
        <v>150000000</v>
      </c>
      <c r="P9" s="109">
        <v>20240006</v>
      </c>
      <c r="Q9" s="105">
        <v>150000000</v>
      </c>
      <c r="R9" s="112">
        <v>45303</v>
      </c>
      <c r="S9" s="444">
        <v>45303</v>
      </c>
      <c r="T9" s="6">
        <v>45351</v>
      </c>
      <c r="U9" s="109">
        <v>20240004</v>
      </c>
      <c r="V9" s="126">
        <v>150000000</v>
      </c>
      <c r="W9" s="444">
        <v>45303</v>
      </c>
      <c r="X9" s="6" t="s">
        <v>51</v>
      </c>
      <c r="Y9" s="6" t="s">
        <v>58</v>
      </c>
      <c r="Z9" s="6" t="s">
        <v>59</v>
      </c>
      <c r="AA9" s="6" t="s">
        <v>218</v>
      </c>
      <c r="AB9" s="6" t="s">
        <v>218</v>
      </c>
      <c r="AC9" s="6" t="s">
        <v>218</v>
      </c>
      <c r="AD9" s="6" t="s">
        <v>906</v>
      </c>
      <c r="AE9" s="51" t="s">
        <v>218</v>
      </c>
      <c r="AF9" s="5" t="s">
        <v>218</v>
      </c>
      <c r="AG9" s="51" t="s">
        <v>218</v>
      </c>
      <c r="AH9" s="6" t="s">
        <v>218</v>
      </c>
      <c r="AI9" s="5" t="s">
        <v>218</v>
      </c>
      <c r="AJ9" s="6" t="s">
        <v>218</v>
      </c>
      <c r="AK9" s="6" t="s">
        <v>218</v>
      </c>
      <c r="AL9" s="6" t="s">
        <v>218</v>
      </c>
      <c r="AM9" s="5" t="s">
        <v>218</v>
      </c>
      <c r="AN9" s="6" t="s">
        <v>218</v>
      </c>
      <c r="AO9" s="6" t="s">
        <v>218</v>
      </c>
      <c r="AP9" s="6" t="s">
        <v>218</v>
      </c>
      <c r="AQ9" s="6">
        <v>45351</v>
      </c>
      <c r="AR9" s="5" t="s">
        <v>218</v>
      </c>
      <c r="AS9" s="51" t="s">
        <v>218</v>
      </c>
      <c r="AT9" s="6" t="s">
        <v>218</v>
      </c>
      <c r="AU9" s="6">
        <f t="shared" si="1"/>
        <v>45471</v>
      </c>
      <c r="AV9" s="28">
        <f t="shared" si="2"/>
        <v>46201</v>
      </c>
      <c r="AW9" s="11"/>
      <c r="AX9" s="11"/>
      <c r="AY9" s="11"/>
      <c r="AZ9" s="11"/>
      <c r="BA9" s="11"/>
      <c r="BI9" s="9" t="s">
        <v>10</v>
      </c>
      <c r="BJ9" s="10" t="s">
        <v>29</v>
      </c>
      <c r="BK9" s="10"/>
      <c r="BL9" s="10"/>
      <c r="BM9" s="10"/>
      <c r="BN9" s="10"/>
    </row>
    <row r="10" spans="1:66" s="8" customFormat="1" ht="16.350000000000001" hidden="1" customHeight="1">
      <c r="A10" s="73" t="s">
        <v>883</v>
      </c>
      <c r="B10" s="21"/>
      <c r="C10" s="4" t="b">
        <v>1</v>
      </c>
      <c r="D10" s="1" t="s">
        <v>67</v>
      </c>
      <c r="E10" s="2" t="s">
        <v>57</v>
      </c>
      <c r="F10" s="5" t="s">
        <v>24</v>
      </c>
      <c r="G10" s="5" t="s">
        <v>5</v>
      </c>
      <c r="H10" s="6">
        <v>45303</v>
      </c>
      <c r="I10" s="6" t="s">
        <v>48</v>
      </c>
      <c r="J10" s="6" t="str">
        <f t="shared" ca="1" si="0"/>
        <v>EJECUTADO</v>
      </c>
      <c r="K10" s="96" t="s">
        <v>907</v>
      </c>
      <c r="L10" s="5" t="s">
        <v>50</v>
      </c>
      <c r="M10" s="445" t="s">
        <v>908</v>
      </c>
      <c r="N10" s="119">
        <v>901729803</v>
      </c>
      <c r="O10" s="122">
        <v>220000000</v>
      </c>
      <c r="P10" s="109">
        <v>20240013</v>
      </c>
      <c r="Q10" s="105">
        <v>220000000</v>
      </c>
      <c r="R10" s="112">
        <v>45303</v>
      </c>
      <c r="S10" s="444">
        <v>45303</v>
      </c>
      <c r="T10" s="6">
        <v>45351</v>
      </c>
      <c r="U10" s="109">
        <v>20240011</v>
      </c>
      <c r="V10" s="126">
        <v>220000000</v>
      </c>
      <c r="W10" s="444">
        <v>45303</v>
      </c>
      <c r="X10" s="6" t="s">
        <v>51</v>
      </c>
      <c r="Y10" s="6" t="s">
        <v>58</v>
      </c>
      <c r="Z10" s="6" t="s">
        <v>59</v>
      </c>
      <c r="AA10" s="6" t="s">
        <v>218</v>
      </c>
      <c r="AB10" s="6" t="s">
        <v>218</v>
      </c>
      <c r="AC10" s="6" t="s">
        <v>218</v>
      </c>
      <c r="AD10" s="6" t="s">
        <v>909</v>
      </c>
      <c r="AE10" s="51" t="s">
        <v>218</v>
      </c>
      <c r="AF10" s="5" t="s">
        <v>218</v>
      </c>
      <c r="AG10" s="51" t="s">
        <v>218</v>
      </c>
      <c r="AH10" s="6" t="s">
        <v>218</v>
      </c>
      <c r="AI10" s="5" t="s">
        <v>218</v>
      </c>
      <c r="AJ10" s="6" t="s">
        <v>218</v>
      </c>
      <c r="AK10" s="6" t="s">
        <v>218</v>
      </c>
      <c r="AL10" s="6" t="s">
        <v>218</v>
      </c>
      <c r="AM10" s="5" t="s">
        <v>218</v>
      </c>
      <c r="AN10" s="6" t="s">
        <v>218</v>
      </c>
      <c r="AO10" s="6" t="s">
        <v>218</v>
      </c>
      <c r="AP10" s="6" t="s">
        <v>218</v>
      </c>
      <c r="AQ10" s="6">
        <v>45351</v>
      </c>
      <c r="AR10" s="5" t="s">
        <v>218</v>
      </c>
      <c r="AS10" s="51" t="s">
        <v>218</v>
      </c>
      <c r="AT10" s="6" t="s">
        <v>218</v>
      </c>
      <c r="AU10" s="6">
        <f t="shared" si="1"/>
        <v>45471</v>
      </c>
      <c r="AV10" s="28">
        <f t="shared" si="2"/>
        <v>46201</v>
      </c>
      <c r="AW10" s="11"/>
      <c r="AX10" s="11"/>
      <c r="AY10" s="11"/>
      <c r="AZ10" s="11"/>
      <c r="BA10" s="11"/>
      <c r="BI10" s="9" t="s">
        <v>12</v>
      </c>
      <c r="BJ10" s="10"/>
      <c r="BK10" s="10"/>
      <c r="BL10" s="10"/>
      <c r="BM10" s="10"/>
      <c r="BN10" s="10"/>
    </row>
    <row r="11" spans="1:66" s="8" customFormat="1" ht="16.350000000000001" hidden="1" customHeight="1">
      <c r="A11" s="73" t="s">
        <v>883</v>
      </c>
      <c r="B11" s="21"/>
      <c r="C11" s="4" t="b">
        <v>1</v>
      </c>
      <c r="D11" s="1" t="s">
        <v>68</v>
      </c>
      <c r="E11" s="2" t="s">
        <v>57</v>
      </c>
      <c r="F11" s="5" t="s">
        <v>24</v>
      </c>
      <c r="G11" s="5" t="s">
        <v>5</v>
      </c>
      <c r="H11" s="6">
        <v>45303</v>
      </c>
      <c r="I11" s="6" t="s">
        <v>48</v>
      </c>
      <c r="J11" s="6" t="str">
        <f t="shared" ca="1" si="0"/>
        <v>EJECUTADO</v>
      </c>
      <c r="K11" s="96" t="s">
        <v>910</v>
      </c>
      <c r="L11" s="5" t="s">
        <v>50</v>
      </c>
      <c r="M11" s="445" t="s">
        <v>911</v>
      </c>
      <c r="N11" s="119">
        <v>901456602</v>
      </c>
      <c r="O11" s="122">
        <v>10000000</v>
      </c>
      <c r="P11" s="109">
        <v>20240012</v>
      </c>
      <c r="Q11" s="105">
        <v>10000000</v>
      </c>
      <c r="R11" s="112">
        <v>45303</v>
      </c>
      <c r="S11" s="444">
        <v>45303</v>
      </c>
      <c r="T11" s="6">
        <v>45351</v>
      </c>
      <c r="U11" s="109">
        <v>20240012</v>
      </c>
      <c r="V11" s="126">
        <v>10000000</v>
      </c>
      <c r="W11" s="444">
        <v>45303</v>
      </c>
      <c r="X11" s="6" t="s">
        <v>51</v>
      </c>
      <c r="Y11" s="6" t="s">
        <v>58</v>
      </c>
      <c r="Z11" s="6" t="s">
        <v>59</v>
      </c>
      <c r="AA11" s="6" t="s">
        <v>218</v>
      </c>
      <c r="AB11" s="6" t="s">
        <v>218</v>
      </c>
      <c r="AC11" s="6" t="s">
        <v>218</v>
      </c>
      <c r="AD11" s="6" t="s">
        <v>912</v>
      </c>
      <c r="AE11" s="51" t="s">
        <v>218</v>
      </c>
      <c r="AF11" s="5" t="s">
        <v>218</v>
      </c>
      <c r="AG11" s="51" t="s">
        <v>218</v>
      </c>
      <c r="AH11" s="6" t="s">
        <v>218</v>
      </c>
      <c r="AI11" s="5" t="s">
        <v>218</v>
      </c>
      <c r="AJ11" s="6" t="s">
        <v>218</v>
      </c>
      <c r="AK11" s="6" t="s">
        <v>218</v>
      </c>
      <c r="AL11" s="6" t="s">
        <v>218</v>
      </c>
      <c r="AM11" s="5" t="s">
        <v>218</v>
      </c>
      <c r="AN11" s="6" t="s">
        <v>218</v>
      </c>
      <c r="AO11" s="6" t="s">
        <v>218</v>
      </c>
      <c r="AP11" s="6" t="s">
        <v>218</v>
      </c>
      <c r="AQ11" s="6">
        <v>45351</v>
      </c>
      <c r="AR11" s="5" t="s">
        <v>218</v>
      </c>
      <c r="AS11" s="51" t="s">
        <v>218</v>
      </c>
      <c r="AT11" s="6" t="s">
        <v>218</v>
      </c>
      <c r="AU11" s="6">
        <f t="shared" si="1"/>
        <v>45471</v>
      </c>
      <c r="AV11" s="28">
        <f t="shared" si="2"/>
        <v>46201</v>
      </c>
      <c r="AW11" s="11"/>
      <c r="AX11" s="11"/>
      <c r="AY11" s="11"/>
      <c r="AZ11" s="11"/>
      <c r="BA11" s="11"/>
      <c r="BI11" s="9" t="s">
        <v>8</v>
      </c>
      <c r="BJ11" s="10"/>
      <c r="BK11" s="10"/>
      <c r="BL11" s="10"/>
      <c r="BM11" s="10"/>
      <c r="BN11" s="10"/>
    </row>
    <row r="12" spans="1:66" s="8" customFormat="1" ht="16.350000000000001" hidden="1" customHeight="1">
      <c r="A12" s="73" t="s">
        <v>883</v>
      </c>
      <c r="B12" s="21"/>
      <c r="C12" s="4" t="b">
        <v>1</v>
      </c>
      <c r="D12" s="1" t="s">
        <v>69</v>
      </c>
      <c r="E12" s="2" t="s">
        <v>70</v>
      </c>
      <c r="F12" s="5" t="s">
        <v>24</v>
      </c>
      <c r="G12" s="5" t="s">
        <v>18</v>
      </c>
      <c r="H12" s="6">
        <v>45306</v>
      </c>
      <c r="I12" s="6" t="s">
        <v>48</v>
      </c>
      <c r="J12" s="6" t="str">
        <f t="shared" ca="1" si="0"/>
        <v>EJECUTADO</v>
      </c>
      <c r="K12" s="96" t="s">
        <v>913</v>
      </c>
      <c r="L12" s="5" t="s">
        <v>54</v>
      </c>
      <c r="M12" s="445" t="s">
        <v>914</v>
      </c>
      <c r="N12" s="119">
        <v>11257787</v>
      </c>
      <c r="O12" s="122">
        <v>12333333</v>
      </c>
      <c r="P12" s="109">
        <v>20240016</v>
      </c>
      <c r="Q12" s="105">
        <v>13333333</v>
      </c>
      <c r="R12" s="112">
        <v>45303</v>
      </c>
      <c r="S12" s="444">
        <v>45306</v>
      </c>
      <c r="T12" s="6">
        <v>45382</v>
      </c>
      <c r="U12" s="109">
        <v>20240013</v>
      </c>
      <c r="V12" s="126">
        <v>12333333</v>
      </c>
      <c r="W12" s="444">
        <v>45306</v>
      </c>
      <c r="X12" s="6" t="s">
        <v>51</v>
      </c>
      <c r="Y12" s="6" t="s">
        <v>71</v>
      </c>
      <c r="Z12" s="6" t="s">
        <v>53</v>
      </c>
      <c r="AA12" s="6" t="s">
        <v>915</v>
      </c>
      <c r="AB12" s="6" t="s">
        <v>916</v>
      </c>
      <c r="AC12" s="6">
        <v>45306</v>
      </c>
      <c r="AD12" s="6" t="s">
        <v>917</v>
      </c>
      <c r="AE12" s="51" t="s">
        <v>218</v>
      </c>
      <c r="AF12" s="5" t="s">
        <v>218</v>
      </c>
      <c r="AG12" s="51" t="s">
        <v>218</v>
      </c>
      <c r="AH12" s="6" t="s">
        <v>218</v>
      </c>
      <c r="AI12" s="5" t="s">
        <v>218</v>
      </c>
      <c r="AJ12" s="6" t="s">
        <v>218</v>
      </c>
      <c r="AK12" s="6" t="s">
        <v>218</v>
      </c>
      <c r="AL12" s="6" t="s">
        <v>218</v>
      </c>
      <c r="AM12" s="5" t="s">
        <v>218</v>
      </c>
      <c r="AN12" s="6" t="s">
        <v>218</v>
      </c>
      <c r="AO12" s="6" t="s">
        <v>218</v>
      </c>
      <c r="AP12" s="6" t="s">
        <v>218</v>
      </c>
      <c r="AQ12" s="6">
        <v>45382</v>
      </c>
      <c r="AR12" s="5" t="s">
        <v>218</v>
      </c>
      <c r="AS12" s="51" t="s">
        <v>218</v>
      </c>
      <c r="AT12" s="6" t="s">
        <v>218</v>
      </c>
      <c r="AU12" s="6">
        <f t="shared" si="1"/>
        <v>45502</v>
      </c>
      <c r="AV12" s="28">
        <f t="shared" si="2"/>
        <v>46232</v>
      </c>
      <c r="AW12" s="11"/>
      <c r="AX12" s="11"/>
      <c r="AY12" s="11"/>
      <c r="AZ12" s="11"/>
      <c r="BA12" s="11"/>
      <c r="BI12" s="9" t="s">
        <v>72</v>
      </c>
      <c r="BJ12" s="10"/>
      <c r="BK12" s="10"/>
      <c r="BL12" s="10"/>
      <c r="BM12" s="10"/>
      <c r="BN12" s="10"/>
    </row>
    <row r="13" spans="1:66" s="8" customFormat="1" ht="16.350000000000001" hidden="1" customHeight="1">
      <c r="A13" s="73" t="s">
        <v>883</v>
      </c>
      <c r="B13" s="21"/>
      <c r="C13" s="4" t="b">
        <v>1</v>
      </c>
      <c r="D13" s="1" t="s">
        <v>73</v>
      </c>
      <c r="E13" s="2" t="s">
        <v>74</v>
      </c>
      <c r="F13" s="5" t="s">
        <v>24</v>
      </c>
      <c r="G13" s="5" t="s">
        <v>18</v>
      </c>
      <c r="H13" s="6">
        <v>45306</v>
      </c>
      <c r="I13" s="6" t="s">
        <v>48</v>
      </c>
      <c r="J13" s="6" t="str">
        <f t="shared" ca="1" si="0"/>
        <v>EJECUTADO</v>
      </c>
      <c r="K13" s="96" t="s">
        <v>918</v>
      </c>
      <c r="L13" s="5" t="s">
        <v>54</v>
      </c>
      <c r="M13" s="445" t="s">
        <v>919</v>
      </c>
      <c r="N13" s="119">
        <v>1026277867</v>
      </c>
      <c r="O13" s="122">
        <v>10944000</v>
      </c>
      <c r="P13" s="109">
        <v>20240024</v>
      </c>
      <c r="Q13" s="105">
        <v>10950000</v>
      </c>
      <c r="R13" s="112">
        <v>45306</v>
      </c>
      <c r="S13" s="444">
        <v>45306</v>
      </c>
      <c r="T13" s="6">
        <v>45382</v>
      </c>
      <c r="U13" s="109">
        <v>20240014</v>
      </c>
      <c r="V13" s="126">
        <v>10944000</v>
      </c>
      <c r="W13" s="444">
        <v>45306</v>
      </c>
      <c r="X13" s="6" t="s">
        <v>75</v>
      </c>
      <c r="Y13" s="6" t="s">
        <v>76</v>
      </c>
      <c r="Z13" s="6" t="s">
        <v>59</v>
      </c>
      <c r="AA13" s="6" t="s">
        <v>218</v>
      </c>
      <c r="AB13" s="6" t="s">
        <v>218</v>
      </c>
      <c r="AC13" s="6" t="s">
        <v>218</v>
      </c>
      <c r="AD13" s="6" t="s">
        <v>920</v>
      </c>
      <c r="AE13" s="51" t="s">
        <v>218</v>
      </c>
      <c r="AF13" s="5" t="s">
        <v>218</v>
      </c>
      <c r="AG13" s="51" t="s">
        <v>218</v>
      </c>
      <c r="AH13" s="6" t="s">
        <v>218</v>
      </c>
      <c r="AI13" s="5" t="s">
        <v>218</v>
      </c>
      <c r="AJ13" s="6" t="s">
        <v>218</v>
      </c>
      <c r="AK13" s="6" t="s">
        <v>218</v>
      </c>
      <c r="AL13" s="6" t="s">
        <v>218</v>
      </c>
      <c r="AM13" s="5" t="s">
        <v>218</v>
      </c>
      <c r="AN13" s="6" t="s">
        <v>218</v>
      </c>
      <c r="AO13" s="6" t="s">
        <v>218</v>
      </c>
      <c r="AP13" s="6" t="s">
        <v>218</v>
      </c>
      <c r="AQ13" s="6">
        <v>45382</v>
      </c>
      <c r="AR13" s="5" t="s">
        <v>218</v>
      </c>
      <c r="AS13" s="51" t="s">
        <v>218</v>
      </c>
      <c r="AT13" s="6" t="s">
        <v>218</v>
      </c>
      <c r="AU13" s="6">
        <f t="shared" si="1"/>
        <v>45502</v>
      </c>
      <c r="AV13" s="28">
        <f t="shared" si="2"/>
        <v>46232</v>
      </c>
      <c r="AW13" s="11"/>
      <c r="AX13" s="11"/>
      <c r="AY13" s="11"/>
      <c r="AZ13" s="11"/>
      <c r="BA13" s="11"/>
      <c r="BI13" s="9" t="s">
        <v>7</v>
      </c>
      <c r="BJ13" s="10"/>
      <c r="BK13" s="10"/>
      <c r="BL13" s="10"/>
      <c r="BM13" s="10"/>
      <c r="BN13" s="10"/>
    </row>
    <row r="14" spans="1:66" s="8" customFormat="1" ht="16.350000000000001" hidden="1" customHeight="1">
      <c r="A14" s="73" t="s">
        <v>883</v>
      </c>
      <c r="B14" s="21"/>
      <c r="C14" s="4" t="b">
        <v>1</v>
      </c>
      <c r="D14" s="1" t="s">
        <v>77</v>
      </c>
      <c r="E14" s="2" t="s">
        <v>74</v>
      </c>
      <c r="F14" s="5" t="s">
        <v>24</v>
      </c>
      <c r="G14" s="5" t="s">
        <v>18</v>
      </c>
      <c r="H14" s="6">
        <v>45306</v>
      </c>
      <c r="I14" s="6" t="s">
        <v>48</v>
      </c>
      <c r="J14" s="6" t="str">
        <f t="shared" ca="1" si="0"/>
        <v>EJECUTADO</v>
      </c>
      <c r="K14" s="96" t="s">
        <v>921</v>
      </c>
      <c r="L14" s="5" t="s">
        <v>54</v>
      </c>
      <c r="M14" s="445" t="s">
        <v>922</v>
      </c>
      <c r="N14" s="119">
        <v>1030676640</v>
      </c>
      <c r="O14" s="122">
        <v>11400000</v>
      </c>
      <c r="P14" s="109">
        <v>20240023</v>
      </c>
      <c r="Q14" s="105">
        <v>11400000</v>
      </c>
      <c r="R14" s="112">
        <v>45306</v>
      </c>
      <c r="S14" s="444">
        <v>45306</v>
      </c>
      <c r="T14" s="6">
        <v>45382</v>
      </c>
      <c r="U14" s="109">
        <v>20240015</v>
      </c>
      <c r="V14" s="126">
        <v>11400000</v>
      </c>
      <c r="W14" s="444">
        <v>45306</v>
      </c>
      <c r="X14" s="6" t="s">
        <v>75</v>
      </c>
      <c r="Y14" s="6" t="s">
        <v>76</v>
      </c>
      <c r="Z14" s="6" t="s">
        <v>59</v>
      </c>
      <c r="AA14" s="6" t="s">
        <v>218</v>
      </c>
      <c r="AB14" s="6" t="s">
        <v>218</v>
      </c>
      <c r="AC14" s="6" t="s">
        <v>218</v>
      </c>
      <c r="AD14" s="6" t="s">
        <v>923</v>
      </c>
      <c r="AE14" s="51">
        <v>5700000</v>
      </c>
      <c r="AF14" s="5">
        <v>20240210</v>
      </c>
      <c r="AG14" s="51">
        <v>5700000</v>
      </c>
      <c r="AH14" s="6">
        <v>45365</v>
      </c>
      <c r="AI14" s="5" t="s">
        <v>218</v>
      </c>
      <c r="AJ14" s="6" t="s">
        <v>218</v>
      </c>
      <c r="AK14" s="6" t="s">
        <v>218</v>
      </c>
      <c r="AL14" s="6" t="s">
        <v>218</v>
      </c>
      <c r="AM14" s="5" t="s">
        <v>218</v>
      </c>
      <c r="AN14" s="6" t="s">
        <v>218</v>
      </c>
      <c r="AO14" s="6" t="s">
        <v>218</v>
      </c>
      <c r="AP14" s="6" t="s">
        <v>218</v>
      </c>
      <c r="AQ14" s="6">
        <v>45382</v>
      </c>
      <c r="AR14" s="5">
        <v>20240247</v>
      </c>
      <c r="AS14" s="51">
        <v>5700000</v>
      </c>
      <c r="AT14" s="6">
        <v>45377</v>
      </c>
      <c r="AU14" s="6">
        <f t="shared" si="1"/>
        <v>45502</v>
      </c>
      <c r="AV14" s="28">
        <f t="shared" si="2"/>
        <v>46232</v>
      </c>
      <c r="AW14" s="11"/>
      <c r="AX14" s="11"/>
      <c r="AY14" s="11"/>
      <c r="AZ14" s="11"/>
      <c r="BA14" s="11"/>
      <c r="BI14" s="9" t="s">
        <v>11</v>
      </c>
      <c r="BJ14" s="10"/>
      <c r="BK14" s="10"/>
      <c r="BL14" s="10"/>
      <c r="BM14" s="10"/>
      <c r="BN14" s="10"/>
    </row>
    <row r="15" spans="1:66" s="8" customFormat="1" ht="16.350000000000001" hidden="1" customHeight="1">
      <c r="A15" s="73" t="s">
        <v>883</v>
      </c>
      <c r="B15" s="21"/>
      <c r="C15" s="4" t="b">
        <v>1</v>
      </c>
      <c r="D15" s="1" t="s">
        <v>78</v>
      </c>
      <c r="E15" s="2" t="s">
        <v>74</v>
      </c>
      <c r="F15" s="5" t="s">
        <v>24</v>
      </c>
      <c r="G15" s="5" t="s">
        <v>18</v>
      </c>
      <c r="H15" s="6">
        <v>45306</v>
      </c>
      <c r="I15" s="6" t="s">
        <v>48</v>
      </c>
      <c r="J15" s="6" t="str">
        <f t="shared" ca="1" si="0"/>
        <v>EJECUTADO</v>
      </c>
      <c r="K15" s="96" t="s">
        <v>924</v>
      </c>
      <c r="L15" s="5" t="s">
        <v>54</v>
      </c>
      <c r="M15" s="445" t="s">
        <v>925</v>
      </c>
      <c r="N15" s="119">
        <v>1018477291</v>
      </c>
      <c r="O15" s="122">
        <v>11400000</v>
      </c>
      <c r="P15" s="109">
        <v>20240022</v>
      </c>
      <c r="Q15" s="105">
        <v>11400000</v>
      </c>
      <c r="R15" s="112">
        <v>45306</v>
      </c>
      <c r="S15" s="444">
        <v>45306</v>
      </c>
      <c r="T15" s="6">
        <v>45382</v>
      </c>
      <c r="U15" s="109">
        <v>20240016</v>
      </c>
      <c r="V15" s="126">
        <v>11400000</v>
      </c>
      <c r="W15" s="444">
        <v>45306</v>
      </c>
      <c r="X15" s="6" t="s">
        <v>75</v>
      </c>
      <c r="Y15" s="6" t="s">
        <v>76</v>
      </c>
      <c r="Z15" s="6" t="s">
        <v>59</v>
      </c>
      <c r="AA15" s="6" t="s">
        <v>218</v>
      </c>
      <c r="AB15" s="6" t="s">
        <v>218</v>
      </c>
      <c r="AC15" s="6" t="s">
        <v>218</v>
      </c>
      <c r="AD15" s="6" t="s">
        <v>926</v>
      </c>
      <c r="AE15" s="51">
        <v>5700000</v>
      </c>
      <c r="AF15" s="5">
        <v>20240208</v>
      </c>
      <c r="AG15" s="51">
        <v>5700000</v>
      </c>
      <c r="AH15" s="6">
        <v>45365</v>
      </c>
      <c r="AI15" s="5" t="s">
        <v>218</v>
      </c>
      <c r="AJ15" s="6" t="s">
        <v>218</v>
      </c>
      <c r="AK15" s="6" t="s">
        <v>218</v>
      </c>
      <c r="AL15" s="6" t="s">
        <v>218</v>
      </c>
      <c r="AM15" s="5" t="s">
        <v>218</v>
      </c>
      <c r="AN15" s="6" t="s">
        <v>218</v>
      </c>
      <c r="AO15" s="6" t="s">
        <v>218</v>
      </c>
      <c r="AP15" s="6" t="s">
        <v>218</v>
      </c>
      <c r="AQ15" s="6">
        <v>45382</v>
      </c>
      <c r="AR15" s="5">
        <v>20240248</v>
      </c>
      <c r="AS15" s="51">
        <v>5700000</v>
      </c>
      <c r="AT15" s="6">
        <v>45377</v>
      </c>
      <c r="AU15" s="6">
        <f t="shared" si="1"/>
        <v>45502</v>
      </c>
      <c r="AV15" s="28">
        <f t="shared" si="2"/>
        <v>46232</v>
      </c>
      <c r="AW15" s="11"/>
      <c r="AX15" s="11"/>
      <c r="AY15" s="11"/>
      <c r="AZ15" s="11"/>
      <c r="BA15" s="11"/>
      <c r="BI15" s="9" t="s">
        <v>16</v>
      </c>
      <c r="BJ15" s="10"/>
      <c r="BK15" s="10"/>
      <c r="BL15" s="10"/>
      <c r="BM15" s="10"/>
      <c r="BN15" s="10"/>
    </row>
    <row r="16" spans="1:66" s="8" customFormat="1" ht="16.350000000000001" hidden="1" customHeight="1">
      <c r="A16" s="74" t="s">
        <v>883</v>
      </c>
      <c r="B16" s="21"/>
      <c r="C16" s="59" t="b">
        <v>1</v>
      </c>
      <c r="D16" s="97" t="s">
        <v>79</v>
      </c>
      <c r="E16" s="60" t="s">
        <v>74</v>
      </c>
      <c r="F16" s="61" t="s">
        <v>24</v>
      </c>
      <c r="G16" s="61" t="s">
        <v>3</v>
      </c>
      <c r="H16" s="62">
        <v>45306</v>
      </c>
      <c r="I16" s="62" t="s">
        <v>48</v>
      </c>
      <c r="J16" s="62" t="str">
        <f t="shared" ca="1" si="0"/>
        <v>EJECUTADO</v>
      </c>
      <c r="K16" s="98" t="s">
        <v>927</v>
      </c>
      <c r="L16" s="61" t="s">
        <v>54</v>
      </c>
      <c r="M16" s="446" t="s">
        <v>928</v>
      </c>
      <c r="N16" s="120">
        <v>1098612710</v>
      </c>
      <c r="O16" s="123">
        <v>10000000</v>
      </c>
      <c r="P16" s="110">
        <v>20240026</v>
      </c>
      <c r="Q16" s="106">
        <v>10000000</v>
      </c>
      <c r="R16" s="113">
        <v>45306</v>
      </c>
      <c r="S16" s="444">
        <v>45306</v>
      </c>
      <c r="T16" s="62">
        <v>45382</v>
      </c>
      <c r="U16" s="110">
        <v>20240017</v>
      </c>
      <c r="V16" s="127">
        <v>10000000</v>
      </c>
      <c r="W16" s="444">
        <v>45306</v>
      </c>
      <c r="X16" s="6" t="s">
        <v>51</v>
      </c>
      <c r="Y16" s="6" t="s">
        <v>80</v>
      </c>
      <c r="Z16" s="6" t="s">
        <v>59</v>
      </c>
      <c r="AA16" s="6" t="s">
        <v>218</v>
      </c>
      <c r="AB16" s="6" t="s">
        <v>218</v>
      </c>
      <c r="AC16" s="6" t="s">
        <v>218</v>
      </c>
      <c r="AD16" s="6" t="s">
        <v>929</v>
      </c>
      <c r="AE16" s="51" t="s">
        <v>218</v>
      </c>
      <c r="AF16" s="5" t="s">
        <v>218</v>
      </c>
      <c r="AG16" s="51" t="s">
        <v>218</v>
      </c>
      <c r="AH16" s="6" t="s">
        <v>218</v>
      </c>
      <c r="AI16" s="5" t="s">
        <v>218</v>
      </c>
      <c r="AJ16" s="6" t="s">
        <v>218</v>
      </c>
      <c r="AK16" s="6" t="s">
        <v>218</v>
      </c>
      <c r="AL16" s="6" t="s">
        <v>218</v>
      </c>
      <c r="AM16" s="5" t="s">
        <v>218</v>
      </c>
      <c r="AN16" s="6" t="s">
        <v>218</v>
      </c>
      <c r="AO16" s="6" t="s">
        <v>218</v>
      </c>
      <c r="AP16" s="6" t="s">
        <v>218</v>
      </c>
      <c r="AQ16" s="6">
        <v>45382</v>
      </c>
      <c r="AR16" s="5" t="s">
        <v>218</v>
      </c>
      <c r="AS16" s="51" t="s">
        <v>218</v>
      </c>
      <c r="AT16" s="6" t="s">
        <v>218</v>
      </c>
      <c r="AU16" s="6">
        <f t="shared" si="1"/>
        <v>45502</v>
      </c>
      <c r="AV16" s="28">
        <f t="shared" si="2"/>
        <v>46232</v>
      </c>
      <c r="AW16" s="11"/>
      <c r="AX16" s="11"/>
      <c r="AY16" s="11"/>
      <c r="AZ16" s="11"/>
      <c r="BA16" s="11"/>
      <c r="BI16" s="9" t="s">
        <v>81</v>
      </c>
      <c r="BJ16" s="10"/>
      <c r="BK16" s="10"/>
      <c r="BL16" s="10"/>
      <c r="BM16" s="10"/>
      <c r="BN16" s="10"/>
    </row>
    <row r="17" spans="1:61" s="11" customFormat="1" ht="16.350000000000001" hidden="1" customHeight="1">
      <c r="A17" s="447" t="s">
        <v>883</v>
      </c>
      <c r="B17" s="21" t="s">
        <v>930</v>
      </c>
      <c r="C17" s="448" t="b">
        <v>1</v>
      </c>
      <c r="D17" s="449" t="s">
        <v>82</v>
      </c>
      <c r="E17" s="449" t="s">
        <v>74</v>
      </c>
      <c r="F17" s="445" t="s">
        <v>24</v>
      </c>
      <c r="G17" s="445" t="s">
        <v>18</v>
      </c>
      <c r="H17" s="444">
        <v>45307</v>
      </c>
      <c r="I17" s="444" t="s">
        <v>48</v>
      </c>
      <c r="J17" s="444" t="str">
        <f t="shared" ca="1" si="0"/>
        <v>EJECUTADO</v>
      </c>
      <c r="K17" s="445" t="s">
        <v>931</v>
      </c>
      <c r="L17" s="445" t="s">
        <v>50</v>
      </c>
      <c r="M17" s="445" t="s">
        <v>932</v>
      </c>
      <c r="N17" s="450">
        <v>901233734</v>
      </c>
      <c r="O17" s="451">
        <v>20000000</v>
      </c>
      <c r="P17" s="452">
        <v>20240025</v>
      </c>
      <c r="Q17" s="453">
        <v>20000000</v>
      </c>
      <c r="R17" s="454">
        <v>45306</v>
      </c>
      <c r="S17" s="444">
        <v>45307</v>
      </c>
      <c r="T17" s="444">
        <v>45381</v>
      </c>
      <c r="U17" s="452">
        <v>20240022</v>
      </c>
      <c r="V17" s="455">
        <v>20000000</v>
      </c>
      <c r="W17" s="444">
        <v>45307</v>
      </c>
      <c r="X17" s="63" t="s">
        <v>75</v>
      </c>
      <c r="Y17" s="6" t="s">
        <v>83</v>
      </c>
      <c r="Z17" s="6" t="s">
        <v>53</v>
      </c>
      <c r="AA17" s="6" t="s">
        <v>933</v>
      </c>
      <c r="AB17" s="6" t="s">
        <v>934</v>
      </c>
      <c r="AC17" s="6">
        <v>45314</v>
      </c>
      <c r="AD17" s="57" t="s">
        <v>935</v>
      </c>
      <c r="AE17" s="51" t="s">
        <v>218</v>
      </c>
      <c r="AF17" s="5" t="s">
        <v>218</v>
      </c>
      <c r="AG17" s="51" t="s">
        <v>218</v>
      </c>
      <c r="AH17" s="6" t="s">
        <v>218</v>
      </c>
      <c r="AI17" s="5" t="s">
        <v>218</v>
      </c>
      <c r="AJ17" s="6" t="s">
        <v>218</v>
      </c>
      <c r="AK17" s="6" t="s">
        <v>218</v>
      </c>
      <c r="AL17" s="6" t="s">
        <v>218</v>
      </c>
      <c r="AM17" s="5" t="s">
        <v>218</v>
      </c>
      <c r="AN17" s="6" t="s">
        <v>218</v>
      </c>
      <c r="AO17" s="6" t="s">
        <v>218</v>
      </c>
      <c r="AP17" s="6" t="s">
        <v>218</v>
      </c>
      <c r="AQ17" s="6">
        <v>45381</v>
      </c>
      <c r="AR17" s="5" t="s">
        <v>218</v>
      </c>
      <c r="AS17" s="51" t="s">
        <v>218</v>
      </c>
      <c r="AT17" s="6" t="s">
        <v>218</v>
      </c>
      <c r="AU17" s="6">
        <f t="shared" si="1"/>
        <v>45501</v>
      </c>
      <c r="AV17" s="28">
        <f t="shared" si="2"/>
        <v>46231</v>
      </c>
      <c r="BI17" s="12" t="s">
        <v>84</v>
      </c>
    </row>
    <row r="18" spans="1:61" s="11" customFormat="1" ht="16.350000000000001" hidden="1" customHeight="1">
      <c r="A18" s="447" t="s">
        <v>883</v>
      </c>
      <c r="B18" s="21"/>
      <c r="C18" s="448" t="b">
        <v>1</v>
      </c>
      <c r="D18" s="449" t="s">
        <v>85</v>
      </c>
      <c r="E18" s="449" t="s">
        <v>86</v>
      </c>
      <c r="F18" s="445" t="s">
        <v>24</v>
      </c>
      <c r="G18" s="445" t="s">
        <v>8</v>
      </c>
      <c r="H18" s="444">
        <v>45308</v>
      </c>
      <c r="I18" s="444" t="s">
        <v>48</v>
      </c>
      <c r="J18" s="444" t="str">
        <f t="shared" ca="1" si="0"/>
        <v>EJECUTADO</v>
      </c>
      <c r="K18" s="445" t="s">
        <v>936</v>
      </c>
      <c r="L18" s="445" t="s">
        <v>50</v>
      </c>
      <c r="M18" s="445" t="s">
        <v>937</v>
      </c>
      <c r="N18" s="450">
        <v>900139747</v>
      </c>
      <c r="O18" s="451">
        <v>111932940</v>
      </c>
      <c r="P18" s="452">
        <v>20240015</v>
      </c>
      <c r="Q18" s="453">
        <v>111932940</v>
      </c>
      <c r="R18" s="454">
        <v>45303</v>
      </c>
      <c r="S18" s="444">
        <v>45313</v>
      </c>
      <c r="T18" s="444">
        <v>45404</v>
      </c>
      <c r="U18" s="452">
        <v>20240026</v>
      </c>
      <c r="V18" s="455">
        <v>111932940</v>
      </c>
      <c r="W18" s="444">
        <v>45308</v>
      </c>
      <c r="X18" s="63" t="s">
        <v>51</v>
      </c>
      <c r="Y18" s="6" t="s">
        <v>87</v>
      </c>
      <c r="Z18" s="6" t="s">
        <v>53</v>
      </c>
      <c r="AA18" s="6" t="s">
        <v>938</v>
      </c>
      <c r="AB18" s="6" t="s">
        <v>939</v>
      </c>
      <c r="AC18" s="6">
        <v>45313</v>
      </c>
      <c r="AD18" s="57" t="s">
        <v>940</v>
      </c>
      <c r="AE18" s="51">
        <v>55966470</v>
      </c>
      <c r="AF18" s="5">
        <v>20240267</v>
      </c>
      <c r="AG18" s="51">
        <v>55966470</v>
      </c>
      <c r="AH18" s="6">
        <v>45385</v>
      </c>
      <c r="AI18" s="5">
        <v>3</v>
      </c>
      <c r="AJ18" s="6" t="s">
        <v>60</v>
      </c>
      <c r="AK18" s="6" t="s">
        <v>218</v>
      </c>
      <c r="AL18" s="6" t="s">
        <v>218</v>
      </c>
      <c r="AM18" s="6" t="s">
        <v>218</v>
      </c>
      <c r="AN18" s="6" t="s">
        <v>218</v>
      </c>
      <c r="AO18" s="6" t="s">
        <v>218</v>
      </c>
      <c r="AP18" s="6" t="s">
        <v>218</v>
      </c>
      <c r="AQ18" s="6">
        <v>45494</v>
      </c>
      <c r="AR18" s="5">
        <v>20240365</v>
      </c>
      <c r="AS18" s="51">
        <v>55966470</v>
      </c>
      <c r="AT18" s="6">
        <v>45399</v>
      </c>
      <c r="AU18" s="6">
        <f t="shared" si="1"/>
        <v>45614</v>
      </c>
      <c r="AV18" s="28">
        <f t="shared" si="2"/>
        <v>46344</v>
      </c>
      <c r="BI18" s="12" t="s">
        <v>88</v>
      </c>
    </row>
    <row r="19" spans="1:61" s="11" customFormat="1" ht="16.350000000000001" hidden="1" customHeight="1">
      <c r="A19" s="447" t="s">
        <v>883</v>
      </c>
      <c r="B19" s="21"/>
      <c r="C19" s="448" t="b">
        <v>1</v>
      </c>
      <c r="D19" s="449" t="s">
        <v>89</v>
      </c>
      <c r="E19" s="449" t="s">
        <v>90</v>
      </c>
      <c r="F19" s="445" t="s">
        <v>24</v>
      </c>
      <c r="G19" s="445" t="s">
        <v>18</v>
      </c>
      <c r="H19" s="444">
        <v>45308</v>
      </c>
      <c r="I19" s="444" t="s">
        <v>48</v>
      </c>
      <c r="J19" s="444" t="str">
        <f t="shared" ca="1" si="0"/>
        <v>EJECUTADO</v>
      </c>
      <c r="K19" s="445" t="s">
        <v>941</v>
      </c>
      <c r="L19" s="445" t="s">
        <v>54</v>
      </c>
      <c r="M19" s="445" t="s">
        <v>942</v>
      </c>
      <c r="N19" s="450">
        <v>1077082222</v>
      </c>
      <c r="O19" s="451">
        <v>9166666</v>
      </c>
      <c r="P19" s="452">
        <v>20240036</v>
      </c>
      <c r="Q19" s="453">
        <v>9800000</v>
      </c>
      <c r="R19" s="454">
        <v>45307</v>
      </c>
      <c r="S19" s="444">
        <v>45309</v>
      </c>
      <c r="T19" s="444">
        <v>45358</v>
      </c>
      <c r="U19" s="452">
        <v>20240037</v>
      </c>
      <c r="V19" s="455">
        <v>9166666</v>
      </c>
      <c r="W19" s="444">
        <v>45308</v>
      </c>
      <c r="X19" s="63" t="s">
        <v>51</v>
      </c>
      <c r="Y19" s="6" t="s">
        <v>91</v>
      </c>
      <c r="Z19" s="6" t="s">
        <v>53</v>
      </c>
      <c r="AA19" s="6" t="s">
        <v>943</v>
      </c>
      <c r="AB19" s="6" t="s">
        <v>916</v>
      </c>
      <c r="AC19" s="6">
        <v>45309</v>
      </c>
      <c r="AD19" s="6" t="s">
        <v>944</v>
      </c>
      <c r="AE19" s="51" t="s">
        <v>218</v>
      </c>
      <c r="AF19" s="5" t="s">
        <v>218</v>
      </c>
      <c r="AG19" s="51" t="s">
        <v>218</v>
      </c>
      <c r="AH19" s="6" t="s">
        <v>218</v>
      </c>
      <c r="AI19" s="5" t="s">
        <v>218</v>
      </c>
      <c r="AJ19" s="6" t="s">
        <v>218</v>
      </c>
      <c r="AK19" s="6" t="s">
        <v>218</v>
      </c>
      <c r="AL19" s="6" t="s">
        <v>218</v>
      </c>
      <c r="AM19" s="5" t="s">
        <v>218</v>
      </c>
      <c r="AN19" s="6" t="s">
        <v>218</v>
      </c>
      <c r="AO19" s="6" t="s">
        <v>218</v>
      </c>
      <c r="AP19" s="6" t="s">
        <v>218</v>
      </c>
      <c r="AQ19" s="6">
        <v>45358</v>
      </c>
      <c r="AR19" s="5" t="s">
        <v>218</v>
      </c>
      <c r="AS19" s="51" t="s">
        <v>218</v>
      </c>
      <c r="AT19" s="6" t="s">
        <v>218</v>
      </c>
      <c r="AU19" s="6">
        <f t="shared" si="1"/>
        <v>45478</v>
      </c>
      <c r="AV19" s="28">
        <f t="shared" si="2"/>
        <v>46208</v>
      </c>
      <c r="BI19" s="12"/>
    </row>
    <row r="20" spans="1:61" s="11" customFormat="1" ht="16.350000000000001" hidden="1" customHeight="1">
      <c r="A20" s="447" t="s">
        <v>883</v>
      </c>
      <c r="B20" s="21"/>
      <c r="C20" s="448" t="b">
        <v>1</v>
      </c>
      <c r="D20" s="449" t="s">
        <v>92</v>
      </c>
      <c r="E20" s="449" t="s">
        <v>93</v>
      </c>
      <c r="F20" s="445" t="s">
        <v>24</v>
      </c>
      <c r="G20" s="445" t="s">
        <v>18</v>
      </c>
      <c r="H20" s="444">
        <v>45308</v>
      </c>
      <c r="I20" s="444" t="s">
        <v>48</v>
      </c>
      <c r="J20" s="444" t="str">
        <f t="shared" ca="1" si="0"/>
        <v>EJECUTADO</v>
      </c>
      <c r="K20" s="445" t="s">
        <v>945</v>
      </c>
      <c r="L20" s="445" t="s">
        <v>54</v>
      </c>
      <c r="M20" s="445" t="s">
        <v>946</v>
      </c>
      <c r="N20" s="450">
        <v>1026288830</v>
      </c>
      <c r="O20" s="451">
        <v>13566667</v>
      </c>
      <c r="P20" s="452">
        <v>20240035</v>
      </c>
      <c r="Q20" s="453">
        <v>13750000</v>
      </c>
      <c r="R20" s="454">
        <v>45307</v>
      </c>
      <c r="S20" s="444">
        <v>45308</v>
      </c>
      <c r="T20" s="444">
        <v>45382</v>
      </c>
      <c r="U20" s="452">
        <v>20240025</v>
      </c>
      <c r="V20" s="455">
        <v>13566667</v>
      </c>
      <c r="W20" s="444">
        <v>45308</v>
      </c>
      <c r="X20" s="63" t="s">
        <v>51</v>
      </c>
      <c r="Y20" s="6" t="s">
        <v>94</v>
      </c>
      <c r="Z20" s="6" t="s">
        <v>53</v>
      </c>
      <c r="AA20" s="6" t="s">
        <v>947</v>
      </c>
      <c r="AB20" s="6" t="s">
        <v>948</v>
      </c>
      <c r="AC20" s="6">
        <v>45308</v>
      </c>
      <c r="AD20" s="6" t="s">
        <v>949</v>
      </c>
      <c r="AE20" s="51" t="s">
        <v>218</v>
      </c>
      <c r="AF20" s="5" t="s">
        <v>218</v>
      </c>
      <c r="AG20" s="51" t="s">
        <v>218</v>
      </c>
      <c r="AH20" s="6" t="s">
        <v>218</v>
      </c>
      <c r="AI20" s="5" t="s">
        <v>218</v>
      </c>
      <c r="AJ20" s="6" t="s">
        <v>218</v>
      </c>
      <c r="AK20" s="6" t="s">
        <v>218</v>
      </c>
      <c r="AL20" s="6" t="s">
        <v>218</v>
      </c>
      <c r="AM20" s="5" t="s">
        <v>218</v>
      </c>
      <c r="AN20" s="6" t="s">
        <v>218</v>
      </c>
      <c r="AO20" s="6" t="s">
        <v>218</v>
      </c>
      <c r="AP20" s="6" t="s">
        <v>218</v>
      </c>
      <c r="AQ20" s="6">
        <v>45382</v>
      </c>
      <c r="AR20" s="5" t="s">
        <v>218</v>
      </c>
      <c r="AS20" s="51" t="s">
        <v>218</v>
      </c>
      <c r="AT20" s="6" t="s">
        <v>218</v>
      </c>
      <c r="AU20" s="6">
        <f t="shared" si="1"/>
        <v>45502</v>
      </c>
      <c r="AV20" s="28">
        <f t="shared" si="2"/>
        <v>46232</v>
      </c>
      <c r="BI20" s="12"/>
    </row>
    <row r="21" spans="1:61" s="11" customFormat="1" ht="16.350000000000001" hidden="1" customHeight="1">
      <c r="A21" s="447" t="s">
        <v>883</v>
      </c>
      <c r="B21" s="21"/>
      <c r="C21" s="448" t="b">
        <v>1</v>
      </c>
      <c r="D21" s="449" t="s">
        <v>95</v>
      </c>
      <c r="E21" s="449" t="s">
        <v>74</v>
      </c>
      <c r="F21" s="445" t="s">
        <v>24</v>
      </c>
      <c r="G21" s="445" t="s">
        <v>18</v>
      </c>
      <c r="H21" s="444">
        <v>45308</v>
      </c>
      <c r="I21" s="444" t="s">
        <v>48</v>
      </c>
      <c r="J21" s="444" t="str">
        <f t="shared" ca="1" si="0"/>
        <v>EJECUTADO</v>
      </c>
      <c r="K21" s="445" t="s">
        <v>950</v>
      </c>
      <c r="L21" s="445" t="s">
        <v>54</v>
      </c>
      <c r="M21" s="445" t="s">
        <v>951</v>
      </c>
      <c r="N21" s="450">
        <v>1030596080</v>
      </c>
      <c r="O21" s="451">
        <v>9866666</v>
      </c>
      <c r="P21" s="452">
        <v>20240031</v>
      </c>
      <c r="Q21" s="453">
        <v>10000000</v>
      </c>
      <c r="R21" s="454">
        <v>45306</v>
      </c>
      <c r="S21" s="444">
        <v>45308</v>
      </c>
      <c r="T21" s="444">
        <v>45382</v>
      </c>
      <c r="U21" s="452">
        <v>20240031</v>
      </c>
      <c r="V21" s="455">
        <v>9866666</v>
      </c>
      <c r="W21" s="444">
        <v>45308</v>
      </c>
      <c r="X21" s="63" t="s">
        <v>51</v>
      </c>
      <c r="Y21" s="6" t="s">
        <v>94</v>
      </c>
      <c r="Z21" s="6" t="s">
        <v>59</v>
      </c>
      <c r="AA21" s="6" t="s">
        <v>218</v>
      </c>
      <c r="AB21" s="6" t="s">
        <v>218</v>
      </c>
      <c r="AC21" s="6" t="s">
        <v>218</v>
      </c>
      <c r="AD21" s="6" t="s">
        <v>952</v>
      </c>
      <c r="AE21" s="51" t="s">
        <v>218</v>
      </c>
      <c r="AF21" s="5" t="s">
        <v>218</v>
      </c>
      <c r="AG21" s="51" t="s">
        <v>218</v>
      </c>
      <c r="AH21" s="6" t="s">
        <v>218</v>
      </c>
      <c r="AI21" s="5" t="s">
        <v>218</v>
      </c>
      <c r="AJ21" s="6" t="s">
        <v>218</v>
      </c>
      <c r="AK21" s="6" t="s">
        <v>218</v>
      </c>
      <c r="AL21" s="6" t="s">
        <v>218</v>
      </c>
      <c r="AM21" s="5" t="s">
        <v>218</v>
      </c>
      <c r="AN21" s="6" t="s">
        <v>218</v>
      </c>
      <c r="AO21" s="6" t="s">
        <v>218</v>
      </c>
      <c r="AP21" s="6" t="s">
        <v>218</v>
      </c>
      <c r="AQ21" s="6">
        <v>45382</v>
      </c>
      <c r="AR21" s="5" t="s">
        <v>218</v>
      </c>
      <c r="AS21" s="51" t="s">
        <v>218</v>
      </c>
      <c r="AT21" s="6" t="s">
        <v>218</v>
      </c>
      <c r="AU21" s="6">
        <f t="shared" si="1"/>
        <v>45502</v>
      </c>
      <c r="AV21" s="28">
        <f t="shared" si="2"/>
        <v>46232</v>
      </c>
      <c r="BI21" s="12"/>
    </row>
    <row r="22" spans="1:61" s="11" customFormat="1" ht="16.350000000000001" hidden="1" customHeight="1">
      <c r="A22" s="447" t="s">
        <v>883</v>
      </c>
      <c r="B22" s="21"/>
      <c r="C22" s="448" t="b">
        <v>1</v>
      </c>
      <c r="D22" s="449" t="s">
        <v>96</v>
      </c>
      <c r="E22" s="449" t="s">
        <v>97</v>
      </c>
      <c r="F22" s="445" t="s">
        <v>24</v>
      </c>
      <c r="G22" s="445" t="s">
        <v>18</v>
      </c>
      <c r="H22" s="444">
        <v>45308</v>
      </c>
      <c r="I22" s="444" t="s">
        <v>48</v>
      </c>
      <c r="J22" s="444" t="str">
        <f t="shared" ca="1" si="0"/>
        <v>EJECUTADO</v>
      </c>
      <c r="K22" s="445" t="s">
        <v>953</v>
      </c>
      <c r="L22" s="445" t="s">
        <v>54</v>
      </c>
      <c r="M22" s="445" t="s">
        <v>954</v>
      </c>
      <c r="N22" s="450">
        <v>1023976385</v>
      </c>
      <c r="O22" s="451">
        <v>14666666</v>
      </c>
      <c r="P22" s="452">
        <v>20240037</v>
      </c>
      <c r="Q22" s="453">
        <v>29333332</v>
      </c>
      <c r="R22" s="454">
        <v>45307</v>
      </c>
      <c r="S22" s="444">
        <v>45308</v>
      </c>
      <c r="T22" s="444">
        <v>45396</v>
      </c>
      <c r="U22" s="452">
        <v>20240033</v>
      </c>
      <c r="V22" s="455">
        <v>14666666</v>
      </c>
      <c r="W22" s="444">
        <v>45308</v>
      </c>
      <c r="X22" s="63" t="s">
        <v>51</v>
      </c>
      <c r="Y22" s="6" t="s">
        <v>98</v>
      </c>
      <c r="Z22" s="6" t="s">
        <v>59</v>
      </c>
      <c r="AA22" s="6" t="s">
        <v>218</v>
      </c>
      <c r="AB22" s="6" t="s">
        <v>218</v>
      </c>
      <c r="AC22" s="6" t="s">
        <v>218</v>
      </c>
      <c r="AD22" s="6" t="s">
        <v>955</v>
      </c>
      <c r="AE22" s="51" t="s">
        <v>218</v>
      </c>
      <c r="AF22" s="5" t="s">
        <v>218</v>
      </c>
      <c r="AG22" s="51" t="s">
        <v>218</v>
      </c>
      <c r="AH22" s="6" t="s">
        <v>218</v>
      </c>
      <c r="AI22" s="5" t="s">
        <v>218</v>
      </c>
      <c r="AJ22" s="6" t="s">
        <v>218</v>
      </c>
      <c r="AK22" s="6" t="s">
        <v>218</v>
      </c>
      <c r="AL22" s="6" t="s">
        <v>218</v>
      </c>
      <c r="AM22" s="5" t="s">
        <v>218</v>
      </c>
      <c r="AN22" s="6" t="s">
        <v>218</v>
      </c>
      <c r="AO22" s="6" t="s">
        <v>218</v>
      </c>
      <c r="AP22" s="6" t="s">
        <v>218</v>
      </c>
      <c r="AQ22" s="6">
        <v>45396</v>
      </c>
      <c r="AR22" s="5" t="s">
        <v>218</v>
      </c>
      <c r="AS22" s="51" t="s">
        <v>218</v>
      </c>
      <c r="AT22" s="6" t="s">
        <v>218</v>
      </c>
      <c r="AU22" s="6">
        <f t="shared" si="1"/>
        <v>45516</v>
      </c>
      <c r="AV22" s="28">
        <f t="shared" si="2"/>
        <v>46246</v>
      </c>
      <c r="BI22" s="12"/>
    </row>
    <row r="23" spans="1:61" s="11" customFormat="1" ht="16.350000000000001" hidden="1" customHeight="1">
      <c r="A23" s="447" t="s">
        <v>883</v>
      </c>
      <c r="B23" s="21"/>
      <c r="C23" s="448" t="b">
        <v>1</v>
      </c>
      <c r="D23" s="449" t="s">
        <v>99</v>
      </c>
      <c r="E23" s="449" t="s">
        <v>74</v>
      </c>
      <c r="F23" s="445" t="s">
        <v>24</v>
      </c>
      <c r="G23" s="445" t="s">
        <v>18</v>
      </c>
      <c r="H23" s="444">
        <v>45308</v>
      </c>
      <c r="I23" s="444" t="s">
        <v>48</v>
      </c>
      <c r="J23" s="444" t="str">
        <f t="shared" ca="1" si="0"/>
        <v>EJECUTADO</v>
      </c>
      <c r="K23" s="445" t="s">
        <v>956</v>
      </c>
      <c r="L23" s="445" t="s">
        <v>54</v>
      </c>
      <c r="M23" s="445" t="s">
        <v>957</v>
      </c>
      <c r="N23" s="450">
        <v>1093775306</v>
      </c>
      <c r="O23" s="451">
        <v>12333333</v>
      </c>
      <c r="P23" s="452">
        <v>20240038</v>
      </c>
      <c r="Q23" s="453">
        <v>12500000</v>
      </c>
      <c r="R23" s="454">
        <v>45307</v>
      </c>
      <c r="S23" s="444">
        <v>45308</v>
      </c>
      <c r="T23" s="444">
        <v>45382</v>
      </c>
      <c r="U23" s="452">
        <v>20240027</v>
      </c>
      <c r="V23" s="455">
        <v>12333333</v>
      </c>
      <c r="W23" s="444">
        <v>45308</v>
      </c>
      <c r="X23" s="63" t="s">
        <v>75</v>
      </c>
      <c r="Y23" s="6" t="s">
        <v>100</v>
      </c>
      <c r="Z23" s="6" t="s">
        <v>59</v>
      </c>
      <c r="AA23" s="6" t="s">
        <v>218</v>
      </c>
      <c r="AB23" s="6" t="s">
        <v>218</v>
      </c>
      <c r="AC23" s="6" t="s">
        <v>218</v>
      </c>
      <c r="AD23" s="6" t="s">
        <v>958</v>
      </c>
      <c r="AE23" s="51">
        <v>6166667</v>
      </c>
      <c r="AF23" s="5">
        <v>20240209</v>
      </c>
      <c r="AG23" s="51">
        <v>6166667</v>
      </c>
      <c r="AH23" s="6" t="s">
        <v>959</v>
      </c>
      <c r="AI23" s="5" t="s">
        <v>960</v>
      </c>
      <c r="AJ23" s="6" t="s">
        <v>218</v>
      </c>
      <c r="AK23" s="6" t="s">
        <v>218</v>
      </c>
      <c r="AL23" s="6" t="s">
        <v>218</v>
      </c>
      <c r="AM23" s="6" t="s">
        <v>218</v>
      </c>
      <c r="AN23" s="6" t="s">
        <v>218</v>
      </c>
      <c r="AO23" s="6" t="s">
        <v>218</v>
      </c>
      <c r="AP23" s="6" t="s">
        <v>218</v>
      </c>
      <c r="AQ23" s="6">
        <v>45382</v>
      </c>
      <c r="AR23" s="5">
        <v>20240249</v>
      </c>
      <c r="AS23" s="51">
        <v>6166667</v>
      </c>
      <c r="AT23" s="6" t="s">
        <v>961</v>
      </c>
      <c r="AU23" s="6">
        <f t="shared" si="1"/>
        <v>45502</v>
      </c>
      <c r="AV23" s="28">
        <f t="shared" si="2"/>
        <v>46232</v>
      </c>
      <c r="BI23" s="12"/>
    </row>
    <row r="24" spans="1:61" s="11" customFormat="1" ht="16.350000000000001" hidden="1" customHeight="1">
      <c r="A24" s="447" t="s">
        <v>883</v>
      </c>
      <c r="B24" s="21"/>
      <c r="C24" s="448" t="b">
        <v>1</v>
      </c>
      <c r="D24" s="449" t="s">
        <v>101</v>
      </c>
      <c r="E24" s="449" t="s">
        <v>74</v>
      </c>
      <c r="F24" s="445" t="s">
        <v>24</v>
      </c>
      <c r="G24" s="445" t="s">
        <v>3</v>
      </c>
      <c r="H24" s="444">
        <v>45308</v>
      </c>
      <c r="I24" s="444" t="s">
        <v>48</v>
      </c>
      <c r="J24" s="444" t="str">
        <f t="shared" ca="1" si="0"/>
        <v>EJECUTADO</v>
      </c>
      <c r="K24" s="445" t="s">
        <v>962</v>
      </c>
      <c r="L24" s="445" t="s">
        <v>54</v>
      </c>
      <c r="M24" s="445" t="s">
        <v>963</v>
      </c>
      <c r="N24" s="450">
        <v>1072395700</v>
      </c>
      <c r="O24" s="451">
        <v>7400000</v>
      </c>
      <c r="P24" s="452">
        <v>20240029</v>
      </c>
      <c r="Q24" s="453">
        <v>7500000</v>
      </c>
      <c r="R24" s="454">
        <v>45306</v>
      </c>
      <c r="S24" s="444">
        <v>45308</v>
      </c>
      <c r="T24" s="444">
        <v>45382</v>
      </c>
      <c r="U24" s="452">
        <v>20240030</v>
      </c>
      <c r="V24" s="455">
        <v>7400000</v>
      </c>
      <c r="W24" s="444">
        <v>45308</v>
      </c>
      <c r="X24" s="63" t="s">
        <v>51</v>
      </c>
      <c r="Y24" s="6" t="s">
        <v>102</v>
      </c>
      <c r="Z24" s="6" t="s">
        <v>59</v>
      </c>
      <c r="AA24" s="6" t="s">
        <v>218</v>
      </c>
      <c r="AB24" s="6" t="s">
        <v>218</v>
      </c>
      <c r="AC24" s="6" t="s">
        <v>218</v>
      </c>
      <c r="AD24" s="57" t="s">
        <v>964</v>
      </c>
      <c r="AE24" s="51" t="s">
        <v>218</v>
      </c>
      <c r="AF24" s="5" t="s">
        <v>218</v>
      </c>
      <c r="AG24" s="51" t="s">
        <v>218</v>
      </c>
      <c r="AH24" s="6" t="s">
        <v>218</v>
      </c>
      <c r="AI24" s="5" t="s">
        <v>218</v>
      </c>
      <c r="AJ24" s="6" t="s">
        <v>218</v>
      </c>
      <c r="AK24" s="6" t="s">
        <v>218</v>
      </c>
      <c r="AL24" s="6" t="s">
        <v>218</v>
      </c>
      <c r="AM24" s="5" t="s">
        <v>218</v>
      </c>
      <c r="AN24" s="6" t="s">
        <v>218</v>
      </c>
      <c r="AO24" s="6" t="s">
        <v>218</v>
      </c>
      <c r="AP24" s="6" t="s">
        <v>218</v>
      </c>
      <c r="AQ24" s="6">
        <v>45382</v>
      </c>
      <c r="AR24" s="5" t="s">
        <v>218</v>
      </c>
      <c r="AS24" s="51" t="s">
        <v>218</v>
      </c>
      <c r="AT24" s="6" t="s">
        <v>218</v>
      </c>
      <c r="AU24" s="6">
        <f t="shared" si="1"/>
        <v>45502</v>
      </c>
      <c r="AV24" s="28">
        <f t="shared" si="2"/>
        <v>46232</v>
      </c>
      <c r="BI24" s="12"/>
    </row>
    <row r="25" spans="1:61" s="11" customFormat="1" ht="16.350000000000001" hidden="1" customHeight="1">
      <c r="A25" s="447" t="s">
        <v>883</v>
      </c>
      <c r="B25" s="21"/>
      <c r="C25" s="448" t="b">
        <v>1</v>
      </c>
      <c r="D25" s="449" t="s">
        <v>103</v>
      </c>
      <c r="E25" s="449" t="s">
        <v>74</v>
      </c>
      <c r="F25" s="445" t="s">
        <v>24</v>
      </c>
      <c r="G25" s="445" t="s">
        <v>18</v>
      </c>
      <c r="H25" s="444">
        <v>45308</v>
      </c>
      <c r="I25" s="444" t="s">
        <v>48</v>
      </c>
      <c r="J25" s="444" t="str">
        <f t="shared" ca="1" si="0"/>
        <v>EJECUTADO</v>
      </c>
      <c r="K25" s="445" t="s">
        <v>965</v>
      </c>
      <c r="L25" s="445" t="s">
        <v>54</v>
      </c>
      <c r="M25" s="445" t="s">
        <v>966</v>
      </c>
      <c r="N25" s="450">
        <v>1076653757</v>
      </c>
      <c r="O25" s="451">
        <v>13566666</v>
      </c>
      <c r="P25" s="452">
        <v>20240028</v>
      </c>
      <c r="Q25" s="453">
        <v>13750000</v>
      </c>
      <c r="R25" s="454">
        <v>45306</v>
      </c>
      <c r="S25" s="444">
        <v>45308</v>
      </c>
      <c r="T25" s="444">
        <v>45382</v>
      </c>
      <c r="U25" s="452">
        <v>20240036</v>
      </c>
      <c r="V25" s="455">
        <v>13566666</v>
      </c>
      <c r="W25" s="444">
        <v>45308</v>
      </c>
      <c r="X25" s="63" t="s">
        <v>51</v>
      </c>
      <c r="Y25" s="6" t="s">
        <v>102</v>
      </c>
      <c r="Z25" s="6" t="s">
        <v>59</v>
      </c>
      <c r="AA25" s="6" t="s">
        <v>218</v>
      </c>
      <c r="AB25" s="6" t="s">
        <v>218</v>
      </c>
      <c r="AC25" s="6" t="s">
        <v>218</v>
      </c>
      <c r="AD25" s="6" t="s">
        <v>967</v>
      </c>
      <c r="AE25" s="51" t="s">
        <v>218</v>
      </c>
      <c r="AF25" s="5" t="s">
        <v>218</v>
      </c>
      <c r="AG25" s="51" t="s">
        <v>218</v>
      </c>
      <c r="AH25" s="6" t="s">
        <v>218</v>
      </c>
      <c r="AI25" s="5" t="s">
        <v>218</v>
      </c>
      <c r="AJ25" s="6" t="s">
        <v>218</v>
      </c>
      <c r="AK25" s="6" t="s">
        <v>218</v>
      </c>
      <c r="AL25" s="6" t="s">
        <v>218</v>
      </c>
      <c r="AM25" s="5" t="s">
        <v>218</v>
      </c>
      <c r="AN25" s="6" t="s">
        <v>218</v>
      </c>
      <c r="AO25" s="6" t="s">
        <v>218</v>
      </c>
      <c r="AP25" s="6" t="s">
        <v>218</v>
      </c>
      <c r="AQ25" s="6">
        <v>45382</v>
      </c>
      <c r="AR25" s="5" t="s">
        <v>218</v>
      </c>
      <c r="AS25" s="51" t="s">
        <v>218</v>
      </c>
      <c r="AT25" s="6" t="s">
        <v>218</v>
      </c>
      <c r="AU25" s="6">
        <f t="shared" si="1"/>
        <v>45502</v>
      </c>
      <c r="AV25" s="28">
        <f t="shared" si="2"/>
        <v>46232</v>
      </c>
      <c r="BI25" s="12"/>
    </row>
    <row r="26" spans="1:61" s="11" customFormat="1" ht="16.350000000000001" hidden="1" customHeight="1">
      <c r="A26" s="447" t="s">
        <v>883</v>
      </c>
      <c r="B26" s="21"/>
      <c r="C26" s="448" t="b">
        <v>1</v>
      </c>
      <c r="D26" s="449" t="s">
        <v>104</v>
      </c>
      <c r="E26" s="449" t="s">
        <v>74</v>
      </c>
      <c r="F26" s="445" t="s">
        <v>24</v>
      </c>
      <c r="G26" s="445" t="s">
        <v>18</v>
      </c>
      <c r="H26" s="444">
        <v>45308</v>
      </c>
      <c r="I26" s="444" t="s">
        <v>48</v>
      </c>
      <c r="J26" s="444" t="str">
        <f t="shared" ca="1" si="0"/>
        <v>EJECUTADO</v>
      </c>
      <c r="K26" s="445" t="s">
        <v>968</v>
      </c>
      <c r="L26" s="445" t="s">
        <v>54</v>
      </c>
      <c r="M26" s="445" t="s">
        <v>969</v>
      </c>
      <c r="N26" s="450">
        <v>80664743</v>
      </c>
      <c r="O26" s="451">
        <v>9866666</v>
      </c>
      <c r="P26" s="452">
        <v>20240030</v>
      </c>
      <c r="Q26" s="453">
        <v>10000000</v>
      </c>
      <c r="R26" s="454">
        <v>45306</v>
      </c>
      <c r="S26" s="444">
        <v>45308</v>
      </c>
      <c r="T26" s="444">
        <v>45382</v>
      </c>
      <c r="U26" s="452">
        <v>20240035</v>
      </c>
      <c r="V26" s="455">
        <v>9866666</v>
      </c>
      <c r="W26" s="444">
        <v>45308</v>
      </c>
      <c r="X26" s="63" t="s">
        <v>51</v>
      </c>
      <c r="Y26" s="6" t="s">
        <v>102</v>
      </c>
      <c r="Z26" s="6" t="s">
        <v>59</v>
      </c>
      <c r="AA26" s="6" t="s">
        <v>218</v>
      </c>
      <c r="AB26" s="6" t="s">
        <v>218</v>
      </c>
      <c r="AC26" s="6" t="s">
        <v>218</v>
      </c>
      <c r="AD26" s="6" t="s">
        <v>970</v>
      </c>
      <c r="AE26" s="51" t="s">
        <v>218</v>
      </c>
      <c r="AF26" s="5" t="s">
        <v>218</v>
      </c>
      <c r="AG26" s="51" t="s">
        <v>218</v>
      </c>
      <c r="AH26" s="6" t="s">
        <v>218</v>
      </c>
      <c r="AI26" s="5" t="s">
        <v>218</v>
      </c>
      <c r="AJ26" s="6" t="s">
        <v>218</v>
      </c>
      <c r="AK26" s="6" t="s">
        <v>218</v>
      </c>
      <c r="AL26" s="6" t="s">
        <v>218</v>
      </c>
      <c r="AM26" s="5" t="s">
        <v>218</v>
      </c>
      <c r="AN26" s="6" t="s">
        <v>218</v>
      </c>
      <c r="AO26" s="6" t="s">
        <v>218</v>
      </c>
      <c r="AP26" s="6" t="s">
        <v>218</v>
      </c>
      <c r="AQ26" s="6">
        <v>45382</v>
      </c>
      <c r="AR26" s="5" t="s">
        <v>218</v>
      </c>
      <c r="AS26" s="51" t="s">
        <v>218</v>
      </c>
      <c r="AT26" s="6" t="s">
        <v>218</v>
      </c>
      <c r="AU26" s="6">
        <f t="shared" si="1"/>
        <v>45502</v>
      </c>
      <c r="AV26" s="28">
        <f t="shared" si="2"/>
        <v>46232</v>
      </c>
      <c r="BI26" s="12"/>
    </row>
    <row r="27" spans="1:61" s="11" customFormat="1" ht="16.350000000000001" hidden="1" customHeight="1">
      <c r="A27" s="447" t="s">
        <v>883</v>
      </c>
      <c r="B27" s="21"/>
      <c r="C27" s="448" t="b">
        <v>1</v>
      </c>
      <c r="D27" s="449" t="s">
        <v>105</v>
      </c>
      <c r="E27" s="449" t="s">
        <v>74</v>
      </c>
      <c r="F27" s="445" t="s">
        <v>24</v>
      </c>
      <c r="G27" s="445" t="s">
        <v>18</v>
      </c>
      <c r="H27" s="444">
        <v>45308</v>
      </c>
      <c r="I27" s="444" t="s">
        <v>48</v>
      </c>
      <c r="J27" s="444" t="str">
        <f t="shared" ca="1" si="0"/>
        <v>EJECUTADO</v>
      </c>
      <c r="K27" s="445" t="s">
        <v>971</v>
      </c>
      <c r="L27" s="445" t="s">
        <v>54</v>
      </c>
      <c r="M27" s="445" t="s">
        <v>972</v>
      </c>
      <c r="N27" s="450">
        <v>1014226187</v>
      </c>
      <c r="O27" s="451">
        <v>8633333</v>
      </c>
      <c r="P27" s="452">
        <v>20240034</v>
      </c>
      <c r="Q27" s="453">
        <v>8633333</v>
      </c>
      <c r="R27" s="454">
        <v>45307</v>
      </c>
      <c r="S27" s="444">
        <v>45308</v>
      </c>
      <c r="T27" s="444">
        <v>45382</v>
      </c>
      <c r="U27" s="452">
        <v>20240032</v>
      </c>
      <c r="V27" s="455">
        <v>8633333</v>
      </c>
      <c r="W27" s="444">
        <v>45308</v>
      </c>
      <c r="X27" s="63" t="s">
        <v>106</v>
      </c>
      <c r="Y27" s="6" t="s">
        <v>107</v>
      </c>
      <c r="Z27" s="6" t="s">
        <v>59</v>
      </c>
      <c r="AA27" s="6" t="s">
        <v>218</v>
      </c>
      <c r="AB27" s="6" t="s">
        <v>218</v>
      </c>
      <c r="AC27" s="6" t="s">
        <v>218</v>
      </c>
      <c r="AD27" s="6" t="s">
        <v>973</v>
      </c>
      <c r="AE27" s="51" t="s">
        <v>218</v>
      </c>
      <c r="AF27" s="5" t="s">
        <v>218</v>
      </c>
      <c r="AG27" s="51" t="s">
        <v>218</v>
      </c>
      <c r="AH27" s="6" t="s">
        <v>218</v>
      </c>
      <c r="AI27" s="5" t="s">
        <v>218</v>
      </c>
      <c r="AJ27" s="6" t="s">
        <v>218</v>
      </c>
      <c r="AK27" s="6" t="s">
        <v>218</v>
      </c>
      <c r="AL27" s="6" t="s">
        <v>218</v>
      </c>
      <c r="AM27" s="5" t="s">
        <v>218</v>
      </c>
      <c r="AN27" s="6" t="s">
        <v>218</v>
      </c>
      <c r="AO27" s="6" t="s">
        <v>218</v>
      </c>
      <c r="AP27" s="6" t="s">
        <v>218</v>
      </c>
      <c r="AQ27" s="6">
        <v>45382</v>
      </c>
      <c r="AR27" s="5" t="s">
        <v>218</v>
      </c>
      <c r="AS27" s="51" t="s">
        <v>218</v>
      </c>
      <c r="AT27" s="6" t="s">
        <v>218</v>
      </c>
      <c r="AU27" s="6">
        <f t="shared" si="1"/>
        <v>45502</v>
      </c>
      <c r="AV27" s="28">
        <f t="shared" si="2"/>
        <v>46232</v>
      </c>
      <c r="BI27" s="12"/>
    </row>
    <row r="28" spans="1:61" s="11" customFormat="1" ht="16.350000000000001" hidden="1" customHeight="1">
      <c r="A28" s="447" t="s">
        <v>883</v>
      </c>
      <c r="B28" s="21"/>
      <c r="C28" s="448" t="b">
        <v>1</v>
      </c>
      <c r="D28" s="449" t="s">
        <v>108</v>
      </c>
      <c r="E28" s="449" t="s">
        <v>74</v>
      </c>
      <c r="F28" s="445" t="s">
        <v>24</v>
      </c>
      <c r="G28" s="445" t="s">
        <v>3</v>
      </c>
      <c r="H28" s="444">
        <v>45310</v>
      </c>
      <c r="I28" s="444" t="s">
        <v>48</v>
      </c>
      <c r="J28" s="444" t="str">
        <f t="shared" ca="1" si="0"/>
        <v>EJECUTADO</v>
      </c>
      <c r="K28" s="445" t="s">
        <v>974</v>
      </c>
      <c r="L28" s="445" t="s">
        <v>54</v>
      </c>
      <c r="M28" s="445" t="s">
        <v>975</v>
      </c>
      <c r="N28" s="450">
        <v>1000724062</v>
      </c>
      <c r="O28" s="451">
        <v>6413334</v>
      </c>
      <c r="P28" s="452">
        <v>20240047</v>
      </c>
      <c r="Q28" s="453">
        <v>6413334</v>
      </c>
      <c r="R28" s="454">
        <v>45309</v>
      </c>
      <c r="S28" s="444">
        <v>45310</v>
      </c>
      <c r="T28" s="444">
        <v>45382</v>
      </c>
      <c r="U28" s="452">
        <v>20240047</v>
      </c>
      <c r="V28" s="455">
        <v>6413334</v>
      </c>
      <c r="W28" s="444">
        <v>45310</v>
      </c>
      <c r="X28" s="63" t="s">
        <v>106</v>
      </c>
      <c r="Y28" s="6" t="s">
        <v>107</v>
      </c>
      <c r="Z28" s="6" t="s">
        <v>59</v>
      </c>
      <c r="AA28" s="6" t="s">
        <v>218</v>
      </c>
      <c r="AB28" s="6" t="s">
        <v>218</v>
      </c>
      <c r="AC28" s="6" t="s">
        <v>218</v>
      </c>
      <c r="AD28" s="6" t="s">
        <v>976</v>
      </c>
      <c r="AE28" s="51" t="s">
        <v>218</v>
      </c>
      <c r="AF28" s="5" t="s">
        <v>218</v>
      </c>
      <c r="AG28" s="51" t="s">
        <v>218</v>
      </c>
      <c r="AH28" s="6" t="s">
        <v>218</v>
      </c>
      <c r="AI28" s="5" t="s">
        <v>218</v>
      </c>
      <c r="AJ28" s="6" t="s">
        <v>218</v>
      </c>
      <c r="AK28" s="6" t="s">
        <v>218</v>
      </c>
      <c r="AL28" s="6" t="s">
        <v>218</v>
      </c>
      <c r="AM28" s="5" t="s">
        <v>218</v>
      </c>
      <c r="AN28" s="6" t="s">
        <v>218</v>
      </c>
      <c r="AO28" s="6" t="s">
        <v>218</v>
      </c>
      <c r="AP28" s="6" t="s">
        <v>218</v>
      </c>
      <c r="AQ28" s="6">
        <v>45382</v>
      </c>
      <c r="AR28" s="5" t="s">
        <v>218</v>
      </c>
      <c r="AS28" s="51" t="s">
        <v>218</v>
      </c>
      <c r="AT28" s="6" t="s">
        <v>218</v>
      </c>
      <c r="AU28" s="6">
        <f t="shared" si="1"/>
        <v>45502</v>
      </c>
      <c r="AV28" s="28">
        <f t="shared" si="2"/>
        <v>46232</v>
      </c>
      <c r="BI28" s="12"/>
    </row>
    <row r="29" spans="1:61" s="11" customFormat="1" ht="16.350000000000001" hidden="1" customHeight="1">
      <c r="A29" s="447" t="s">
        <v>883</v>
      </c>
      <c r="B29" s="21"/>
      <c r="C29" s="448" t="b">
        <v>1</v>
      </c>
      <c r="D29" s="449" t="s">
        <v>109</v>
      </c>
      <c r="E29" s="449" t="s">
        <v>110</v>
      </c>
      <c r="F29" s="445" t="s">
        <v>24</v>
      </c>
      <c r="G29" s="445" t="s">
        <v>18</v>
      </c>
      <c r="H29" s="444">
        <v>45310</v>
      </c>
      <c r="I29" s="444" t="s">
        <v>48</v>
      </c>
      <c r="J29" s="444" t="str">
        <f t="shared" ca="1" si="0"/>
        <v>EJECUTADO</v>
      </c>
      <c r="K29" s="445" t="s">
        <v>977</v>
      </c>
      <c r="L29" s="445" t="s">
        <v>54</v>
      </c>
      <c r="M29" s="445" t="s">
        <v>173</v>
      </c>
      <c r="N29" s="450">
        <v>79596629</v>
      </c>
      <c r="O29" s="451">
        <v>6500000</v>
      </c>
      <c r="P29" s="452">
        <v>20240048</v>
      </c>
      <c r="Q29" s="453">
        <v>8450000</v>
      </c>
      <c r="R29" s="454">
        <v>45309</v>
      </c>
      <c r="S29" s="444">
        <v>45310</v>
      </c>
      <c r="T29" s="444">
        <v>45340</v>
      </c>
      <c r="U29" s="452">
        <v>20240046</v>
      </c>
      <c r="V29" s="455">
        <v>6500000</v>
      </c>
      <c r="W29" s="444">
        <v>45310</v>
      </c>
      <c r="X29" s="63" t="s">
        <v>51</v>
      </c>
      <c r="Y29" s="6" t="s">
        <v>94</v>
      </c>
      <c r="Z29" s="6" t="s">
        <v>53</v>
      </c>
      <c r="AA29" s="6" t="s">
        <v>978</v>
      </c>
      <c r="AB29" s="6" t="s">
        <v>979</v>
      </c>
      <c r="AC29" s="6">
        <v>45313</v>
      </c>
      <c r="AD29" s="6" t="s">
        <v>980</v>
      </c>
      <c r="AE29" s="51">
        <v>1950000</v>
      </c>
      <c r="AF29" s="5">
        <v>20240048</v>
      </c>
      <c r="AG29" s="51" t="s">
        <v>981</v>
      </c>
      <c r="AH29" s="6">
        <v>45309</v>
      </c>
      <c r="AI29" s="5">
        <v>9</v>
      </c>
      <c r="AJ29" s="6" t="s">
        <v>55</v>
      </c>
      <c r="AK29" s="6" t="s">
        <v>218</v>
      </c>
      <c r="AL29" s="6" t="s">
        <v>218</v>
      </c>
      <c r="AM29" s="6" t="s">
        <v>218</v>
      </c>
      <c r="AN29" s="6" t="s">
        <v>218</v>
      </c>
      <c r="AO29" s="6" t="s">
        <v>218</v>
      </c>
      <c r="AP29" s="6" t="s">
        <v>218</v>
      </c>
      <c r="AQ29" s="6">
        <v>45340</v>
      </c>
      <c r="AR29" s="5">
        <v>20240118</v>
      </c>
      <c r="AS29" s="51">
        <v>1950000</v>
      </c>
      <c r="AT29" s="6">
        <v>45341</v>
      </c>
      <c r="AU29" s="6">
        <f t="shared" si="1"/>
        <v>45460</v>
      </c>
      <c r="AV29" s="28">
        <f t="shared" si="2"/>
        <v>46190</v>
      </c>
      <c r="BI29" s="12"/>
    </row>
    <row r="30" spans="1:61" s="11" customFormat="1" ht="16.350000000000001" hidden="1" customHeight="1">
      <c r="A30" s="447" t="s">
        <v>883</v>
      </c>
      <c r="B30" s="21"/>
      <c r="C30" s="448" t="b">
        <v>1</v>
      </c>
      <c r="D30" s="449" t="s">
        <v>111</v>
      </c>
      <c r="E30" s="449" t="s">
        <v>74</v>
      </c>
      <c r="F30" s="445" t="s">
        <v>24</v>
      </c>
      <c r="G30" s="445" t="s">
        <v>18</v>
      </c>
      <c r="H30" s="444">
        <v>45313</v>
      </c>
      <c r="I30" s="444" t="s">
        <v>48</v>
      </c>
      <c r="J30" s="444" t="str">
        <f t="shared" ca="1" si="0"/>
        <v>EJECUTADO</v>
      </c>
      <c r="K30" s="445" t="s">
        <v>982</v>
      </c>
      <c r="L30" s="445" t="s">
        <v>54</v>
      </c>
      <c r="M30" s="445" t="s">
        <v>983</v>
      </c>
      <c r="N30" s="450">
        <v>1018419967</v>
      </c>
      <c r="O30" s="451">
        <v>11500000</v>
      </c>
      <c r="P30" s="452">
        <v>20240057</v>
      </c>
      <c r="Q30" s="453">
        <v>12000000</v>
      </c>
      <c r="R30" s="454">
        <v>45310</v>
      </c>
      <c r="S30" s="444">
        <v>45313</v>
      </c>
      <c r="T30" s="444">
        <v>45382</v>
      </c>
      <c r="U30" s="452">
        <v>20240053</v>
      </c>
      <c r="V30" s="455">
        <v>11500000</v>
      </c>
      <c r="W30" s="444">
        <v>45313</v>
      </c>
      <c r="X30" s="63" t="s">
        <v>106</v>
      </c>
      <c r="Y30" s="6" t="s">
        <v>112</v>
      </c>
      <c r="Z30" s="6" t="s">
        <v>59</v>
      </c>
      <c r="AA30" s="6" t="s">
        <v>218</v>
      </c>
      <c r="AB30" s="6" t="s">
        <v>218</v>
      </c>
      <c r="AC30" s="6" t="s">
        <v>218</v>
      </c>
      <c r="AD30" s="6" t="s">
        <v>984</v>
      </c>
      <c r="AE30" s="51" t="s">
        <v>218</v>
      </c>
      <c r="AF30" s="5" t="s">
        <v>218</v>
      </c>
      <c r="AG30" s="51" t="s">
        <v>218</v>
      </c>
      <c r="AH30" s="6" t="s">
        <v>218</v>
      </c>
      <c r="AI30" s="5" t="s">
        <v>218</v>
      </c>
      <c r="AJ30" s="6" t="s">
        <v>218</v>
      </c>
      <c r="AK30" s="6" t="s">
        <v>218</v>
      </c>
      <c r="AL30" s="6" t="s">
        <v>218</v>
      </c>
      <c r="AM30" s="5" t="s">
        <v>218</v>
      </c>
      <c r="AN30" s="6" t="s">
        <v>218</v>
      </c>
      <c r="AO30" s="6" t="s">
        <v>218</v>
      </c>
      <c r="AP30" s="6" t="s">
        <v>218</v>
      </c>
      <c r="AQ30" s="6">
        <v>45382</v>
      </c>
      <c r="AR30" s="5" t="s">
        <v>218</v>
      </c>
      <c r="AS30" s="51" t="s">
        <v>218</v>
      </c>
      <c r="AT30" s="6" t="s">
        <v>218</v>
      </c>
      <c r="AU30" s="6">
        <f t="shared" si="1"/>
        <v>45502</v>
      </c>
      <c r="AV30" s="28">
        <f t="shared" si="2"/>
        <v>46232</v>
      </c>
      <c r="BI30" s="12"/>
    </row>
    <row r="31" spans="1:61" s="8" customFormat="1" ht="16.350000000000001" hidden="1" customHeight="1">
      <c r="A31" s="447" t="s">
        <v>883</v>
      </c>
      <c r="B31" s="21"/>
      <c r="C31" s="448" t="b">
        <v>1</v>
      </c>
      <c r="D31" s="449" t="s">
        <v>113</v>
      </c>
      <c r="E31" s="449" t="s">
        <v>74</v>
      </c>
      <c r="F31" s="445" t="s">
        <v>24</v>
      </c>
      <c r="G31" s="445" t="s">
        <v>3</v>
      </c>
      <c r="H31" s="456" t="s">
        <v>985</v>
      </c>
      <c r="I31" s="444" t="s">
        <v>48</v>
      </c>
      <c r="J31" s="444" t="str">
        <f t="shared" ca="1" si="0"/>
        <v>EJECUTADO</v>
      </c>
      <c r="K31" s="457" t="s">
        <v>986</v>
      </c>
      <c r="L31" s="457"/>
      <c r="M31" s="457" t="s">
        <v>987</v>
      </c>
      <c r="N31" s="458"/>
      <c r="O31" s="458"/>
      <c r="P31" s="458"/>
      <c r="Q31" s="459"/>
      <c r="R31" s="460"/>
      <c r="S31" s="444"/>
      <c r="T31" s="444"/>
      <c r="U31" s="452"/>
      <c r="V31" s="455"/>
      <c r="W31" s="444"/>
      <c r="X31" s="63"/>
      <c r="Y31" s="6"/>
      <c r="Z31" s="6" t="s">
        <v>59</v>
      </c>
      <c r="AA31" s="6" t="s">
        <v>218</v>
      </c>
      <c r="AB31" s="6" t="s">
        <v>218</v>
      </c>
      <c r="AC31" s="6" t="s">
        <v>218</v>
      </c>
      <c r="AD31" s="57" t="s">
        <v>988</v>
      </c>
      <c r="AE31" s="51"/>
      <c r="AF31" s="5"/>
      <c r="AG31" s="51"/>
      <c r="AH31" s="6"/>
      <c r="AI31" s="5"/>
      <c r="AJ31" s="6"/>
      <c r="AK31" s="6" t="s">
        <v>218</v>
      </c>
      <c r="AL31" s="6" t="s">
        <v>218</v>
      </c>
      <c r="AM31" s="6" t="s">
        <v>218</v>
      </c>
      <c r="AN31" s="6" t="s">
        <v>218</v>
      </c>
      <c r="AO31" s="6" t="s">
        <v>218</v>
      </c>
      <c r="AP31" s="6" t="s">
        <v>218</v>
      </c>
      <c r="AQ31" s="6"/>
      <c r="AR31" s="5"/>
      <c r="AS31" s="51"/>
      <c r="AT31" s="6"/>
      <c r="AU31" s="6">
        <f t="shared" si="1"/>
        <v>120</v>
      </c>
      <c r="AV31" s="28">
        <f t="shared" si="2"/>
        <v>850</v>
      </c>
      <c r="AW31" s="11"/>
      <c r="AX31" s="11"/>
      <c r="AY31" s="11"/>
      <c r="AZ31" s="11"/>
      <c r="BA31" s="11"/>
      <c r="BI31" s="13"/>
    </row>
    <row r="32" spans="1:61" s="11" customFormat="1" ht="16.350000000000001" hidden="1" customHeight="1">
      <c r="A32" s="447" t="s">
        <v>883</v>
      </c>
      <c r="B32" s="21"/>
      <c r="C32" s="448" t="b">
        <v>1</v>
      </c>
      <c r="D32" s="449" t="s">
        <v>115</v>
      </c>
      <c r="E32" s="449" t="s">
        <v>57</v>
      </c>
      <c r="F32" s="445" t="s">
        <v>24</v>
      </c>
      <c r="G32" s="445" t="s">
        <v>18</v>
      </c>
      <c r="H32" s="444">
        <v>45313</v>
      </c>
      <c r="I32" s="444" t="s">
        <v>48</v>
      </c>
      <c r="J32" s="444" t="str">
        <f t="shared" ca="1" si="0"/>
        <v>EJECUTADO</v>
      </c>
      <c r="K32" s="445" t="s">
        <v>989</v>
      </c>
      <c r="L32" s="445" t="s">
        <v>54</v>
      </c>
      <c r="M32" s="445" t="s">
        <v>990</v>
      </c>
      <c r="N32" s="450">
        <v>1136883951</v>
      </c>
      <c r="O32" s="451">
        <v>12650000</v>
      </c>
      <c r="P32" s="452">
        <v>20240060</v>
      </c>
      <c r="Q32" s="453">
        <v>12650000</v>
      </c>
      <c r="R32" s="454">
        <v>45310</v>
      </c>
      <c r="S32" s="444">
        <v>45313</v>
      </c>
      <c r="T32" s="444">
        <v>45382</v>
      </c>
      <c r="U32" s="452">
        <v>20240051</v>
      </c>
      <c r="V32" s="455">
        <v>12650000</v>
      </c>
      <c r="W32" s="444">
        <v>45313</v>
      </c>
      <c r="X32" s="63" t="s">
        <v>106</v>
      </c>
      <c r="Y32" s="6" t="s">
        <v>116</v>
      </c>
      <c r="Z32" s="6" t="s">
        <v>59</v>
      </c>
      <c r="AA32" s="6" t="s">
        <v>218</v>
      </c>
      <c r="AB32" s="6" t="s">
        <v>218</v>
      </c>
      <c r="AC32" s="6" t="s">
        <v>218</v>
      </c>
      <c r="AD32" s="6" t="s">
        <v>991</v>
      </c>
      <c r="AE32" s="51" t="s">
        <v>218</v>
      </c>
      <c r="AF32" s="5" t="s">
        <v>218</v>
      </c>
      <c r="AG32" s="51" t="s">
        <v>218</v>
      </c>
      <c r="AH32" s="6" t="s">
        <v>218</v>
      </c>
      <c r="AI32" s="5" t="s">
        <v>218</v>
      </c>
      <c r="AJ32" s="6" t="s">
        <v>218</v>
      </c>
      <c r="AK32" s="6" t="s">
        <v>218</v>
      </c>
      <c r="AL32" s="6" t="s">
        <v>218</v>
      </c>
      <c r="AM32" s="5" t="s">
        <v>218</v>
      </c>
      <c r="AN32" s="6" t="s">
        <v>218</v>
      </c>
      <c r="AO32" s="6" t="s">
        <v>218</v>
      </c>
      <c r="AP32" s="6" t="s">
        <v>218</v>
      </c>
      <c r="AQ32" s="6">
        <v>45382</v>
      </c>
      <c r="AR32" s="5" t="s">
        <v>218</v>
      </c>
      <c r="AS32" s="51" t="s">
        <v>218</v>
      </c>
      <c r="AT32" s="6" t="s">
        <v>218</v>
      </c>
      <c r="AU32" s="6">
        <f t="shared" si="1"/>
        <v>45502</v>
      </c>
      <c r="AV32" s="28">
        <f t="shared" si="2"/>
        <v>46232</v>
      </c>
      <c r="BI32" s="12"/>
    </row>
    <row r="33" spans="1:61" s="11" customFormat="1" ht="16.350000000000001" hidden="1" customHeight="1">
      <c r="A33" s="447" t="s">
        <v>883</v>
      </c>
      <c r="B33" s="21"/>
      <c r="C33" s="448" t="b">
        <v>1</v>
      </c>
      <c r="D33" s="449" t="s">
        <v>117</v>
      </c>
      <c r="E33" s="449" t="s">
        <v>57</v>
      </c>
      <c r="F33" s="445" t="s">
        <v>24</v>
      </c>
      <c r="G33" s="445" t="s">
        <v>5</v>
      </c>
      <c r="H33" s="444">
        <v>45313</v>
      </c>
      <c r="I33" s="444" t="s">
        <v>48</v>
      </c>
      <c r="J33" s="444" t="str">
        <f t="shared" ca="1" si="0"/>
        <v>EJECUTADO</v>
      </c>
      <c r="K33" s="445" t="s">
        <v>992</v>
      </c>
      <c r="L33" s="445" t="s">
        <v>50</v>
      </c>
      <c r="M33" s="445" t="s">
        <v>902</v>
      </c>
      <c r="N33" s="450">
        <v>900190963</v>
      </c>
      <c r="O33" s="451">
        <v>31504000</v>
      </c>
      <c r="P33" s="452">
        <v>20240043</v>
      </c>
      <c r="Q33" s="453">
        <v>31504000</v>
      </c>
      <c r="R33" s="454">
        <v>45308</v>
      </c>
      <c r="S33" s="444">
        <v>45313</v>
      </c>
      <c r="T33" s="444">
        <v>45313</v>
      </c>
      <c r="U33" s="452">
        <v>20240050</v>
      </c>
      <c r="V33" s="455">
        <v>31504000</v>
      </c>
      <c r="W33" s="444">
        <v>45313</v>
      </c>
      <c r="X33" s="63" t="s">
        <v>51</v>
      </c>
      <c r="Y33" s="6" t="s">
        <v>58</v>
      </c>
      <c r="Z33" s="6" t="s">
        <v>59</v>
      </c>
      <c r="AA33" s="6" t="s">
        <v>218</v>
      </c>
      <c r="AB33" s="6" t="s">
        <v>218</v>
      </c>
      <c r="AC33" s="6" t="s">
        <v>218</v>
      </c>
      <c r="AD33" s="6" t="s">
        <v>993</v>
      </c>
      <c r="AE33" s="51" t="s">
        <v>218</v>
      </c>
      <c r="AF33" s="5" t="s">
        <v>218</v>
      </c>
      <c r="AG33" s="51" t="s">
        <v>218</v>
      </c>
      <c r="AH33" s="6" t="s">
        <v>218</v>
      </c>
      <c r="AI33" s="5" t="s">
        <v>218</v>
      </c>
      <c r="AJ33" s="6" t="s">
        <v>218</v>
      </c>
      <c r="AK33" s="6" t="s">
        <v>218</v>
      </c>
      <c r="AL33" s="6" t="s">
        <v>218</v>
      </c>
      <c r="AM33" s="5" t="s">
        <v>218</v>
      </c>
      <c r="AN33" s="6" t="s">
        <v>218</v>
      </c>
      <c r="AO33" s="6" t="s">
        <v>218</v>
      </c>
      <c r="AP33" s="6" t="s">
        <v>218</v>
      </c>
      <c r="AQ33" s="6">
        <v>45313</v>
      </c>
      <c r="AR33" s="5" t="s">
        <v>218</v>
      </c>
      <c r="AS33" s="51" t="s">
        <v>218</v>
      </c>
      <c r="AT33" s="6" t="s">
        <v>218</v>
      </c>
      <c r="AU33" s="6">
        <f t="shared" si="1"/>
        <v>45433</v>
      </c>
      <c r="AV33" s="28">
        <f t="shared" si="2"/>
        <v>46163</v>
      </c>
      <c r="BI33" s="12"/>
    </row>
    <row r="34" spans="1:61" s="11" customFormat="1" ht="16.350000000000001" hidden="1" customHeight="1">
      <c r="A34" s="447" t="s">
        <v>883</v>
      </c>
      <c r="B34" s="21"/>
      <c r="C34" s="448" t="b">
        <v>1</v>
      </c>
      <c r="D34" s="449" t="s">
        <v>118</v>
      </c>
      <c r="E34" s="449" t="s">
        <v>57</v>
      </c>
      <c r="F34" s="445" t="s">
        <v>24</v>
      </c>
      <c r="G34" s="445" t="s">
        <v>19</v>
      </c>
      <c r="H34" s="444">
        <v>45313</v>
      </c>
      <c r="I34" s="444" t="s">
        <v>48</v>
      </c>
      <c r="J34" s="444" t="str">
        <f t="shared" ca="1" si="0"/>
        <v>EJECUTADO</v>
      </c>
      <c r="K34" s="445" t="s">
        <v>994</v>
      </c>
      <c r="L34" s="445" t="s">
        <v>50</v>
      </c>
      <c r="M34" s="445" t="s">
        <v>995</v>
      </c>
      <c r="N34" s="450">
        <v>901758201</v>
      </c>
      <c r="O34" s="451">
        <v>10000000</v>
      </c>
      <c r="P34" s="452">
        <v>20240011</v>
      </c>
      <c r="Q34" s="453">
        <v>10000000</v>
      </c>
      <c r="R34" s="454">
        <v>45303</v>
      </c>
      <c r="S34" s="444">
        <v>45313</v>
      </c>
      <c r="T34" s="444">
        <v>45351</v>
      </c>
      <c r="U34" s="452">
        <v>20240049</v>
      </c>
      <c r="V34" s="455">
        <v>10000000</v>
      </c>
      <c r="W34" s="444">
        <v>45313</v>
      </c>
      <c r="X34" s="63" t="s">
        <v>51</v>
      </c>
      <c r="Y34" s="6" t="s">
        <v>58</v>
      </c>
      <c r="Z34" s="6" t="s">
        <v>59</v>
      </c>
      <c r="AA34" s="6" t="s">
        <v>218</v>
      </c>
      <c r="AB34" s="6" t="s">
        <v>218</v>
      </c>
      <c r="AC34" s="6" t="s">
        <v>218</v>
      </c>
      <c r="AD34" s="6" t="s">
        <v>996</v>
      </c>
      <c r="AE34" s="51" t="s">
        <v>218</v>
      </c>
      <c r="AF34" s="5" t="s">
        <v>218</v>
      </c>
      <c r="AG34" s="51" t="s">
        <v>218</v>
      </c>
      <c r="AH34" s="6" t="s">
        <v>218</v>
      </c>
      <c r="AI34" s="5" t="s">
        <v>218</v>
      </c>
      <c r="AJ34" s="6" t="s">
        <v>218</v>
      </c>
      <c r="AK34" s="6" t="s">
        <v>218</v>
      </c>
      <c r="AL34" s="6" t="s">
        <v>218</v>
      </c>
      <c r="AM34" s="5" t="s">
        <v>218</v>
      </c>
      <c r="AN34" s="6" t="s">
        <v>218</v>
      </c>
      <c r="AO34" s="6" t="s">
        <v>218</v>
      </c>
      <c r="AP34" s="6" t="s">
        <v>218</v>
      </c>
      <c r="AQ34" s="6">
        <v>45351</v>
      </c>
      <c r="AR34" s="5" t="s">
        <v>218</v>
      </c>
      <c r="AS34" s="51" t="s">
        <v>218</v>
      </c>
      <c r="AT34" s="6" t="s">
        <v>218</v>
      </c>
      <c r="AU34" s="6">
        <f t="shared" si="1"/>
        <v>45471</v>
      </c>
      <c r="AV34" s="28">
        <f t="shared" si="2"/>
        <v>46201</v>
      </c>
      <c r="BI34" s="12"/>
    </row>
    <row r="35" spans="1:61" s="11" customFormat="1" ht="16.350000000000001" hidden="1" customHeight="1">
      <c r="A35" s="447" t="s">
        <v>883</v>
      </c>
      <c r="B35" s="21"/>
      <c r="C35" s="448" t="b">
        <v>1</v>
      </c>
      <c r="D35" s="449" t="s">
        <v>119</v>
      </c>
      <c r="E35" s="449" t="s">
        <v>74</v>
      </c>
      <c r="F35" s="445" t="s">
        <v>24</v>
      </c>
      <c r="G35" s="445" t="s">
        <v>3</v>
      </c>
      <c r="H35" s="444">
        <v>45315</v>
      </c>
      <c r="I35" s="444" t="s">
        <v>48</v>
      </c>
      <c r="J35" s="444" t="str">
        <f t="shared" ca="1" si="0"/>
        <v>EJECUTADO</v>
      </c>
      <c r="K35" s="445" t="s">
        <v>986</v>
      </c>
      <c r="L35" s="445" t="s">
        <v>54</v>
      </c>
      <c r="M35" s="445" t="s">
        <v>997</v>
      </c>
      <c r="N35" s="450">
        <v>1073325224</v>
      </c>
      <c r="O35" s="451">
        <v>6800000</v>
      </c>
      <c r="P35" s="452">
        <v>20240056</v>
      </c>
      <c r="Q35" s="453">
        <v>7200000</v>
      </c>
      <c r="R35" s="454">
        <v>45309</v>
      </c>
      <c r="S35" s="444">
        <v>45315</v>
      </c>
      <c r="T35" s="444">
        <v>45382</v>
      </c>
      <c r="U35" s="452">
        <v>20240055</v>
      </c>
      <c r="V35" s="455">
        <v>6800000</v>
      </c>
      <c r="W35" s="444">
        <v>45316</v>
      </c>
      <c r="X35" s="63" t="s">
        <v>106</v>
      </c>
      <c r="Y35" s="6" t="s">
        <v>120</v>
      </c>
      <c r="Z35" s="6" t="s">
        <v>59</v>
      </c>
      <c r="AA35" s="6" t="s">
        <v>218</v>
      </c>
      <c r="AB35" s="6" t="s">
        <v>218</v>
      </c>
      <c r="AC35" s="6" t="s">
        <v>218</v>
      </c>
      <c r="AD35" s="6" t="s">
        <v>998</v>
      </c>
      <c r="AE35" s="51" t="s">
        <v>218</v>
      </c>
      <c r="AF35" s="5" t="s">
        <v>218</v>
      </c>
      <c r="AG35" s="51" t="s">
        <v>218</v>
      </c>
      <c r="AH35" s="6" t="s">
        <v>218</v>
      </c>
      <c r="AI35" s="5" t="s">
        <v>218</v>
      </c>
      <c r="AJ35" s="6" t="s">
        <v>218</v>
      </c>
      <c r="AK35" s="6" t="s">
        <v>218</v>
      </c>
      <c r="AL35" s="6" t="s">
        <v>218</v>
      </c>
      <c r="AM35" s="5" t="s">
        <v>218</v>
      </c>
      <c r="AN35" s="6" t="s">
        <v>218</v>
      </c>
      <c r="AO35" s="6" t="s">
        <v>218</v>
      </c>
      <c r="AP35" s="6" t="s">
        <v>218</v>
      </c>
      <c r="AQ35" s="6">
        <v>45382</v>
      </c>
      <c r="AR35" s="5" t="s">
        <v>218</v>
      </c>
      <c r="AS35" s="51" t="s">
        <v>218</v>
      </c>
      <c r="AT35" s="6" t="s">
        <v>218</v>
      </c>
      <c r="AU35" s="6">
        <f t="shared" si="1"/>
        <v>45502</v>
      </c>
      <c r="AV35" s="28">
        <f t="shared" si="2"/>
        <v>46232</v>
      </c>
      <c r="BI35" s="12"/>
    </row>
    <row r="36" spans="1:61" s="11" customFormat="1" ht="16.350000000000001" hidden="1" customHeight="1">
      <c r="A36" s="447" t="s">
        <v>883</v>
      </c>
      <c r="B36" s="21"/>
      <c r="C36" s="448" t="b">
        <v>1</v>
      </c>
      <c r="D36" s="449" t="s">
        <v>121</v>
      </c>
      <c r="E36" s="449" t="s">
        <v>74</v>
      </c>
      <c r="F36" s="445" t="s">
        <v>24</v>
      </c>
      <c r="G36" s="445" t="s">
        <v>18</v>
      </c>
      <c r="H36" s="444">
        <v>45315</v>
      </c>
      <c r="I36" s="444" t="s">
        <v>48</v>
      </c>
      <c r="J36" s="444" t="str">
        <f t="shared" ca="1" si="0"/>
        <v>EJECUTADO</v>
      </c>
      <c r="K36" s="445" t="s">
        <v>999</v>
      </c>
      <c r="L36" s="445" t="s">
        <v>54</v>
      </c>
      <c r="M36" s="445" t="s">
        <v>1000</v>
      </c>
      <c r="N36" s="450">
        <v>80764801</v>
      </c>
      <c r="O36" s="451">
        <v>45120000</v>
      </c>
      <c r="P36" s="452">
        <v>20240061</v>
      </c>
      <c r="Q36" s="453">
        <v>45120000</v>
      </c>
      <c r="R36" s="454">
        <v>45310</v>
      </c>
      <c r="S36" s="444">
        <v>45315</v>
      </c>
      <c r="T36" s="444">
        <v>45473</v>
      </c>
      <c r="U36" s="452">
        <v>20240056</v>
      </c>
      <c r="V36" s="455">
        <v>45120000</v>
      </c>
      <c r="W36" s="444">
        <v>45316</v>
      </c>
      <c r="X36" s="63" t="s">
        <v>51</v>
      </c>
      <c r="Y36" s="6" t="s">
        <v>94</v>
      </c>
      <c r="Z36" s="6" t="s">
        <v>53</v>
      </c>
      <c r="AA36" s="6" t="s">
        <v>1001</v>
      </c>
      <c r="AB36" s="6" t="s">
        <v>916</v>
      </c>
      <c r="AC36" s="6">
        <v>45316</v>
      </c>
      <c r="AD36" s="6" t="s">
        <v>1002</v>
      </c>
      <c r="AE36" s="51" t="s">
        <v>218</v>
      </c>
      <c r="AF36" s="5" t="s">
        <v>218</v>
      </c>
      <c r="AG36" s="51" t="s">
        <v>218</v>
      </c>
      <c r="AH36" s="6" t="s">
        <v>218</v>
      </c>
      <c r="AI36" s="5" t="s">
        <v>218</v>
      </c>
      <c r="AJ36" s="6" t="s">
        <v>218</v>
      </c>
      <c r="AK36" s="6" t="s">
        <v>218</v>
      </c>
      <c r="AL36" s="6" t="s">
        <v>218</v>
      </c>
      <c r="AM36" s="5" t="s">
        <v>218</v>
      </c>
      <c r="AN36" s="6" t="s">
        <v>218</v>
      </c>
      <c r="AO36" s="6" t="s">
        <v>218</v>
      </c>
      <c r="AP36" s="6" t="s">
        <v>218</v>
      </c>
      <c r="AQ36" s="6">
        <v>45473</v>
      </c>
      <c r="AR36" s="5" t="s">
        <v>218</v>
      </c>
      <c r="AS36" s="51" t="s">
        <v>218</v>
      </c>
      <c r="AT36" s="6" t="s">
        <v>218</v>
      </c>
      <c r="AU36" s="6">
        <f t="shared" si="1"/>
        <v>45593</v>
      </c>
      <c r="AV36" s="28">
        <f t="shared" si="2"/>
        <v>46323</v>
      </c>
      <c r="BI36" s="12"/>
    </row>
    <row r="37" spans="1:61" s="11" customFormat="1" ht="16.350000000000001" hidden="1" customHeight="1">
      <c r="A37" s="447" t="s">
        <v>883</v>
      </c>
      <c r="B37" s="21"/>
      <c r="C37" s="448" t="b">
        <v>1</v>
      </c>
      <c r="D37" s="449" t="s">
        <v>122</v>
      </c>
      <c r="E37" s="449" t="s">
        <v>57</v>
      </c>
      <c r="F37" s="445" t="s">
        <v>24</v>
      </c>
      <c r="G37" s="445" t="s">
        <v>5</v>
      </c>
      <c r="H37" s="444">
        <v>45317</v>
      </c>
      <c r="I37" s="444" t="s">
        <v>48</v>
      </c>
      <c r="J37" s="444" t="str">
        <f t="shared" ca="1" si="0"/>
        <v>EJECUTADO</v>
      </c>
      <c r="K37" s="445" t="s">
        <v>1003</v>
      </c>
      <c r="L37" s="445" t="s">
        <v>50</v>
      </c>
      <c r="M37" s="445" t="s">
        <v>1004</v>
      </c>
      <c r="N37" s="450">
        <v>900729400</v>
      </c>
      <c r="O37" s="451">
        <v>90000000</v>
      </c>
      <c r="P37" s="452">
        <v>20240014</v>
      </c>
      <c r="Q37" s="453">
        <v>90000000</v>
      </c>
      <c r="R37" s="454">
        <v>45303</v>
      </c>
      <c r="S37" s="444">
        <v>45317</v>
      </c>
      <c r="T37" s="444">
        <v>45351</v>
      </c>
      <c r="U37" s="452">
        <v>20240059</v>
      </c>
      <c r="V37" s="455">
        <v>90000000</v>
      </c>
      <c r="W37" s="444">
        <v>45317</v>
      </c>
      <c r="X37" s="63" t="s">
        <v>51</v>
      </c>
      <c r="Y37" s="6" t="s">
        <v>123</v>
      </c>
      <c r="Z37" s="6" t="s">
        <v>59</v>
      </c>
      <c r="AA37" s="6" t="s">
        <v>218</v>
      </c>
      <c r="AB37" s="6" t="s">
        <v>218</v>
      </c>
      <c r="AC37" s="6" t="s">
        <v>218</v>
      </c>
      <c r="AD37" s="6" t="s">
        <v>1005</v>
      </c>
      <c r="AE37" s="51" t="s">
        <v>218</v>
      </c>
      <c r="AF37" s="5" t="s">
        <v>218</v>
      </c>
      <c r="AG37" s="51" t="s">
        <v>218</v>
      </c>
      <c r="AH37" s="6" t="s">
        <v>218</v>
      </c>
      <c r="AI37" s="5" t="s">
        <v>218</v>
      </c>
      <c r="AJ37" s="6" t="s">
        <v>218</v>
      </c>
      <c r="AK37" s="6" t="s">
        <v>218</v>
      </c>
      <c r="AL37" s="6" t="s">
        <v>218</v>
      </c>
      <c r="AM37" s="5" t="s">
        <v>218</v>
      </c>
      <c r="AN37" s="6" t="s">
        <v>218</v>
      </c>
      <c r="AO37" s="6" t="s">
        <v>218</v>
      </c>
      <c r="AP37" s="6" t="s">
        <v>218</v>
      </c>
      <c r="AQ37" s="6">
        <v>45351</v>
      </c>
      <c r="AR37" s="5" t="s">
        <v>218</v>
      </c>
      <c r="AS37" s="51" t="s">
        <v>218</v>
      </c>
      <c r="AT37" s="6" t="s">
        <v>218</v>
      </c>
      <c r="AU37" s="6">
        <f t="shared" si="1"/>
        <v>45471</v>
      </c>
      <c r="AV37" s="28">
        <f t="shared" si="2"/>
        <v>46201</v>
      </c>
      <c r="BI37" s="12"/>
    </row>
    <row r="38" spans="1:61" s="11" customFormat="1" ht="16.350000000000001" hidden="1" customHeight="1">
      <c r="A38" s="447" t="s">
        <v>883</v>
      </c>
      <c r="B38" s="21"/>
      <c r="C38" s="448" t="b">
        <v>1</v>
      </c>
      <c r="D38" s="449" t="s">
        <v>124</v>
      </c>
      <c r="E38" s="449" t="s">
        <v>1006</v>
      </c>
      <c r="F38" s="445" t="s">
        <v>24</v>
      </c>
      <c r="G38" s="445" t="s">
        <v>3</v>
      </c>
      <c r="H38" s="444">
        <v>45323</v>
      </c>
      <c r="I38" s="444" t="s">
        <v>125</v>
      </c>
      <c r="J38" s="444" t="str">
        <f t="shared" ca="1" si="0"/>
        <v>EJECUTADO</v>
      </c>
      <c r="K38" s="445" t="s">
        <v>1007</v>
      </c>
      <c r="L38" s="445" t="s">
        <v>54</v>
      </c>
      <c r="M38" s="445" t="s">
        <v>1008</v>
      </c>
      <c r="N38" s="450">
        <v>1030665069</v>
      </c>
      <c r="O38" s="451">
        <v>16100000</v>
      </c>
      <c r="P38" s="452">
        <v>20240066</v>
      </c>
      <c r="Q38" s="453">
        <v>16100000</v>
      </c>
      <c r="R38" s="454">
        <v>45320</v>
      </c>
      <c r="S38" s="444">
        <v>45323</v>
      </c>
      <c r="T38" s="444">
        <v>45535</v>
      </c>
      <c r="U38" s="452">
        <v>20240069</v>
      </c>
      <c r="V38" s="455">
        <v>16100000</v>
      </c>
      <c r="W38" s="444">
        <v>45323</v>
      </c>
      <c r="X38" s="63" t="s">
        <v>51</v>
      </c>
      <c r="Y38" s="6" t="s">
        <v>94</v>
      </c>
      <c r="Z38" s="6" t="s">
        <v>59</v>
      </c>
      <c r="AA38" s="6" t="s">
        <v>218</v>
      </c>
      <c r="AB38" s="6" t="s">
        <v>218</v>
      </c>
      <c r="AC38" s="6" t="s">
        <v>218</v>
      </c>
      <c r="AD38" s="6" t="s">
        <v>1009</v>
      </c>
      <c r="AE38" s="51" t="s">
        <v>218</v>
      </c>
      <c r="AF38" s="5" t="s">
        <v>218</v>
      </c>
      <c r="AG38" s="51" t="s">
        <v>218</v>
      </c>
      <c r="AH38" s="6" t="s">
        <v>218</v>
      </c>
      <c r="AI38" s="5" t="s">
        <v>218</v>
      </c>
      <c r="AJ38" s="6" t="s">
        <v>218</v>
      </c>
      <c r="AK38" s="6" t="s">
        <v>218</v>
      </c>
      <c r="AL38" s="6" t="s">
        <v>218</v>
      </c>
      <c r="AM38" s="5" t="s">
        <v>218</v>
      </c>
      <c r="AN38" s="6" t="s">
        <v>218</v>
      </c>
      <c r="AO38" s="6" t="s">
        <v>218</v>
      </c>
      <c r="AP38" s="6" t="s">
        <v>218</v>
      </c>
      <c r="AQ38" s="6">
        <v>45535</v>
      </c>
      <c r="AR38" s="5" t="s">
        <v>218</v>
      </c>
      <c r="AS38" s="51" t="s">
        <v>218</v>
      </c>
      <c r="AT38" s="6" t="s">
        <v>218</v>
      </c>
      <c r="AU38" s="6">
        <f t="shared" si="1"/>
        <v>45655</v>
      </c>
      <c r="AV38" s="28">
        <f t="shared" si="2"/>
        <v>46385</v>
      </c>
      <c r="BI38" s="12"/>
    </row>
    <row r="39" spans="1:61" s="11" customFormat="1" ht="16.350000000000001" hidden="1" customHeight="1">
      <c r="A39" s="447" t="s">
        <v>883</v>
      </c>
      <c r="B39" s="21"/>
      <c r="C39" s="448" t="b">
        <v>1</v>
      </c>
      <c r="D39" s="449" t="s">
        <v>126</v>
      </c>
      <c r="E39" s="449" t="s">
        <v>1006</v>
      </c>
      <c r="F39" s="445" t="s">
        <v>24</v>
      </c>
      <c r="G39" s="445" t="s">
        <v>18</v>
      </c>
      <c r="H39" s="444">
        <v>45324</v>
      </c>
      <c r="I39" s="444" t="s">
        <v>125</v>
      </c>
      <c r="J39" s="444" t="str">
        <f t="shared" ca="1" si="0"/>
        <v>EJECUTADO</v>
      </c>
      <c r="K39" s="445" t="s">
        <v>1010</v>
      </c>
      <c r="L39" s="445" t="s">
        <v>54</v>
      </c>
      <c r="M39" s="445" t="s">
        <v>1011</v>
      </c>
      <c r="N39" s="450">
        <v>53107318</v>
      </c>
      <c r="O39" s="451">
        <v>107868133</v>
      </c>
      <c r="P39" s="452">
        <v>20240069</v>
      </c>
      <c r="Q39" s="453">
        <v>108196000</v>
      </c>
      <c r="R39" s="454">
        <v>45321</v>
      </c>
      <c r="S39" s="444">
        <v>45324</v>
      </c>
      <c r="T39" s="444">
        <v>45657</v>
      </c>
      <c r="U39" s="452">
        <v>20240071</v>
      </c>
      <c r="V39" s="455">
        <v>107868133</v>
      </c>
      <c r="W39" s="444">
        <v>45324</v>
      </c>
      <c r="X39" s="63" t="s">
        <v>51</v>
      </c>
      <c r="Y39" s="6" t="s">
        <v>94</v>
      </c>
      <c r="Z39" s="6" t="s">
        <v>53</v>
      </c>
      <c r="AA39" s="6" t="s">
        <v>1012</v>
      </c>
      <c r="AB39" s="6" t="s">
        <v>1013</v>
      </c>
      <c r="AC39" s="6">
        <v>45327</v>
      </c>
      <c r="AD39" s="57" t="s">
        <v>1014</v>
      </c>
      <c r="AE39" s="51" t="s">
        <v>218</v>
      </c>
      <c r="AF39" s="5" t="s">
        <v>218</v>
      </c>
      <c r="AG39" s="51" t="s">
        <v>218</v>
      </c>
      <c r="AH39" s="6" t="s">
        <v>218</v>
      </c>
      <c r="AI39" s="5" t="s">
        <v>218</v>
      </c>
      <c r="AJ39" s="6" t="s">
        <v>218</v>
      </c>
      <c r="AK39" s="6" t="s">
        <v>218</v>
      </c>
      <c r="AL39" s="6" t="s">
        <v>218</v>
      </c>
      <c r="AM39" s="5" t="s">
        <v>218</v>
      </c>
      <c r="AN39" s="6" t="s">
        <v>218</v>
      </c>
      <c r="AO39" s="6" t="s">
        <v>218</v>
      </c>
      <c r="AP39" s="6" t="s">
        <v>218</v>
      </c>
      <c r="AQ39" s="6">
        <v>45467</v>
      </c>
      <c r="AR39" s="5" t="s">
        <v>218</v>
      </c>
      <c r="AS39" s="51" t="s">
        <v>218</v>
      </c>
      <c r="AT39" s="6" t="s">
        <v>218</v>
      </c>
      <c r="AU39" s="6">
        <f t="shared" si="1"/>
        <v>45587</v>
      </c>
      <c r="AV39" s="28">
        <f t="shared" si="2"/>
        <v>46317</v>
      </c>
      <c r="BI39" s="12"/>
    </row>
    <row r="40" spans="1:61" s="11" customFormat="1" ht="16.350000000000001" hidden="1" customHeight="1">
      <c r="A40" s="447" t="s">
        <v>883</v>
      </c>
      <c r="B40" s="21"/>
      <c r="C40" s="448" t="b">
        <v>1</v>
      </c>
      <c r="D40" s="449" t="s">
        <v>127</v>
      </c>
      <c r="E40" s="449" t="s">
        <v>1006</v>
      </c>
      <c r="F40" s="445" t="s">
        <v>24</v>
      </c>
      <c r="G40" s="445" t="s">
        <v>18</v>
      </c>
      <c r="H40" s="444">
        <v>45324</v>
      </c>
      <c r="I40" s="444" t="s">
        <v>125</v>
      </c>
      <c r="J40" s="444" t="str">
        <f t="shared" ca="1" si="0"/>
        <v>EJECUTADO</v>
      </c>
      <c r="K40" s="445" t="s">
        <v>1015</v>
      </c>
      <c r="L40" s="445" t="s">
        <v>54</v>
      </c>
      <c r="M40" s="445" t="s">
        <v>1016</v>
      </c>
      <c r="N40" s="450">
        <v>46682256</v>
      </c>
      <c r="O40" s="451">
        <v>53700000</v>
      </c>
      <c r="P40" s="452">
        <v>20240070</v>
      </c>
      <c r="Q40" s="453">
        <v>54000000</v>
      </c>
      <c r="R40" s="454">
        <v>45321</v>
      </c>
      <c r="S40" s="444">
        <v>45324</v>
      </c>
      <c r="T40" s="444">
        <v>45510</v>
      </c>
      <c r="U40" s="452">
        <v>20240070</v>
      </c>
      <c r="V40" s="455">
        <v>53700000</v>
      </c>
      <c r="W40" s="444">
        <v>45324</v>
      </c>
      <c r="X40" s="63" t="s">
        <v>51</v>
      </c>
      <c r="Y40" s="6" t="s">
        <v>94</v>
      </c>
      <c r="Z40" s="6" t="s">
        <v>59</v>
      </c>
      <c r="AA40" s="6" t="s">
        <v>218</v>
      </c>
      <c r="AB40" s="6" t="s">
        <v>218</v>
      </c>
      <c r="AC40" s="6" t="s">
        <v>218</v>
      </c>
      <c r="AD40" s="57" t="s">
        <v>1017</v>
      </c>
      <c r="AE40" s="51" t="s">
        <v>218</v>
      </c>
      <c r="AF40" s="5" t="s">
        <v>218</v>
      </c>
      <c r="AG40" s="51" t="s">
        <v>218</v>
      </c>
      <c r="AH40" s="6" t="s">
        <v>218</v>
      </c>
      <c r="AI40" s="5" t="s">
        <v>218</v>
      </c>
      <c r="AJ40" s="6" t="s">
        <v>218</v>
      </c>
      <c r="AK40" s="6" t="s">
        <v>218</v>
      </c>
      <c r="AL40" s="6" t="s">
        <v>218</v>
      </c>
      <c r="AM40" s="5" t="s">
        <v>218</v>
      </c>
      <c r="AN40" s="6" t="s">
        <v>218</v>
      </c>
      <c r="AO40" s="6" t="s">
        <v>218</v>
      </c>
      <c r="AP40" s="6" t="s">
        <v>218</v>
      </c>
      <c r="AQ40" s="6">
        <v>45510</v>
      </c>
      <c r="AR40" s="5" t="s">
        <v>218</v>
      </c>
      <c r="AS40" s="51" t="s">
        <v>218</v>
      </c>
      <c r="AT40" s="6" t="s">
        <v>218</v>
      </c>
      <c r="AU40" s="6">
        <f t="shared" si="1"/>
        <v>45630</v>
      </c>
      <c r="AV40" s="28">
        <f t="shared" si="2"/>
        <v>46360</v>
      </c>
      <c r="BI40" s="12"/>
    </row>
    <row r="41" spans="1:61" s="11" customFormat="1" ht="16.350000000000001" hidden="1" customHeight="1">
      <c r="A41" s="447" t="s">
        <v>883</v>
      </c>
      <c r="B41" s="21"/>
      <c r="C41" s="448" t="b">
        <v>1</v>
      </c>
      <c r="D41" s="449" t="s">
        <v>128</v>
      </c>
      <c r="E41" s="449" t="s">
        <v>129</v>
      </c>
      <c r="F41" s="445" t="s">
        <v>24</v>
      </c>
      <c r="G41" s="445" t="s">
        <v>18</v>
      </c>
      <c r="H41" s="444">
        <v>45327</v>
      </c>
      <c r="I41" s="444" t="s">
        <v>125</v>
      </c>
      <c r="J41" s="444" t="str">
        <f t="shared" ca="1" si="0"/>
        <v>EJECUTADO</v>
      </c>
      <c r="K41" s="445" t="s">
        <v>1018</v>
      </c>
      <c r="L41" s="445" t="s">
        <v>54</v>
      </c>
      <c r="M41" s="445" t="s">
        <v>1019</v>
      </c>
      <c r="N41" s="450">
        <v>1065592649</v>
      </c>
      <c r="O41" s="451">
        <v>13554443</v>
      </c>
      <c r="P41" s="452">
        <v>20240072</v>
      </c>
      <c r="Q41" s="453">
        <v>22500000</v>
      </c>
      <c r="R41" s="454">
        <v>45321</v>
      </c>
      <c r="S41" s="444">
        <v>45327</v>
      </c>
      <c r="T41" s="444">
        <v>45373</v>
      </c>
      <c r="U41" s="452">
        <v>20240072</v>
      </c>
      <c r="V41" s="455">
        <v>13554443</v>
      </c>
      <c r="W41" s="444">
        <v>45327</v>
      </c>
      <c r="X41" s="63" t="s">
        <v>51</v>
      </c>
      <c r="Y41" s="6" t="s">
        <v>130</v>
      </c>
      <c r="Z41" s="6" t="s">
        <v>53</v>
      </c>
      <c r="AA41" s="6" t="s">
        <v>1020</v>
      </c>
      <c r="AB41" s="6" t="s">
        <v>1021</v>
      </c>
      <c r="AC41" s="6">
        <v>45327</v>
      </c>
      <c r="AD41" s="57" t="s">
        <v>1022</v>
      </c>
      <c r="AE41" s="51" t="s">
        <v>218</v>
      </c>
      <c r="AF41" s="5" t="s">
        <v>218</v>
      </c>
      <c r="AG41" s="51" t="s">
        <v>218</v>
      </c>
      <c r="AH41" s="6" t="s">
        <v>218</v>
      </c>
      <c r="AI41" s="5" t="s">
        <v>218</v>
      </c>
      <c r="AJ41" s="6" t="s">
        <v>218</v>
      </c>
      <c r="AK41" s="6" t="s">
        <v>218</v>
      </c>
      <c r="AL41" s="6" t="s">
        <v>218</v>
      </c>
      <c r="AM41" s="5" t="s">
        <v>218</v>
      </c>
      <c r="AN41" s="6" t="s">
        <v>218</v>
      </c>
      <c r="AO41" s="6" t="s">
        <v>218</v>
      </c>
      <c r="AP41" s="6" t="s">
        <v>218</v>
      </c>
      <c r="AQ41" s="6">
        <v>45373</v>
      </c>
      <c r="AR41" s="5" t="s">
        <v>218</v>
      </c>
      <c r="AS41" s="51" t="s">
        <v>218</v>
      </c>
      <c r="AT41" s="6" t="s">
        <v>218</v>
      </c>
      <c r="AU41" s="6">
        <f t="shared" si="1"/>
        <v>45493</v>
      </c>
      <c r="AV41" s="28">
        <f t="shared" si="2"/>
        <v>46223</v>
      </c>
      <c r="BI41" s="12"/>
    </row>
    <row r="42" spans="1:61" s="11" customFormat="1" ht="16.350000000000001" hidden="1" customHeight="1">
      <c r="A42" s="447" t="s">
        <v>883</v>
      </c>
      <c r="B42" s="21"/>
      <c r="C42" s="448" t="b">
        <v>1</v>
      </c>
      <c r="D42" s="449" t="s">
        <v>131</v>
      </c>
      <c r="E42" s="449" t="s">
        <v>1006</v>
      </c>
      <c r="F42" s="445" t="s">
        <v>24</v>
      </c>
      <c r="G42" s="445" t="s">
        <v>18</v>
      </c>
      <c r="H42" s="444">
        <v>45327</v>
      </c>
      <c r="I42" s="444" t="s">
        <v>125</v>
      </c>
      <c r="J42" s="444" t="str">
        <f t="shared" ca="1" si="0"/>
        <v>EJECUTADO</v>
      </c>
      <c r="K42" s="445" t="s">
        <v>1023</v>
      </c>
      <c r="L42" s="445" t="s">
        <v>54</v>
      </c>
      <c r="M42" s="445" t="s">
        <v>1024</v>
      </c>
      <c r="N42" s="450">
        <v>80764834</v>
      </c>
      <c r="O42" s="451">
        <v>12000000</v>
      </c>
      <c r="P42" s="452">
        <v>20240081</v>
      </c>
      <c r="Q42" s="453">
        <v>12000000</v>
      </c>
      <c r="R42" s="454">
        <v>45323</v>
      </c>
      <c r="S42" s="444">
        <v>45327</v>
      </c>
      <c r="T42" s="444">
        <v>45387</v>
      </c>
      <c r="U42" s="452">
        <v>20240074</v>
      </c>
      <c r="V42" s="455">
        <v>12000000</v>
      </c>
      <c r="W42" s="444">
        <v>45327</v>
      </c>
      <c r="X42" s="63" t="s">
        <v>75</v>
      </c>
      <c r="Y42" s="63" t="s">
        <v>132</v>
      </c>
      <c r="Z42" s="6" t="s">
        <v>53</v>
      </c>
      <c r="AA42" s="6" t="s">
        <v>1025</v>
      </c>
      <c r="AB42" s="6" t="s">
        <v>218</v>
      </c>
      <c r="AC42" s="6" t="s">
        <v>218</v>
      </c>
      <c r="AD42" s="57" t="s">
        <v>1026</v>
      </c>
      <c r="AE42" s="51" t="s">
        <v>218</v>
      </c>
      <c r="AF42" s="5" t="s">
        <v>218</v>
      </c>
      <c r="AG42" s="51" t="s">
        <v>218</v>
      </c>
      <c r="AH42" s="6" t="s">
        <v>218</v>
      </c>
      <c r="AI42" s="5" t="s">
        <v>218</v>
      </c>
      <c r="AJ42" s="6" t="s">
        <v>218</v>
      </c>
      <c r="AK42" s="6" t="s">
        <v>218</v>
      </c>
      <c r="AL42" s="6" t="s">
        <v>218</v>
      </c>
      <c r="AM42" s="5" t="s">
        <v>218</v>
      </c>
      <c r="AN42" s="6" t="s">
        <v>218</v>
      </c>
      <c r="AO42" s="6" t="s">
        <v>218</v>
      </c>
      <c r="AP42" s="6" t="s">
        <v>218</v>
      </c>
      <c r="AQ42" s="6">
        <v>45387</v>
      </c>
      <c r="AR42" s="5" t="s">
        <v>218</v>
      </c>
      <c r="AS42" s="51" t="s">
        <v>218</v>
      </c>
      <c r="AT42" s="6" t="s">
        <v>218</v>
      </c>
      <c r="AU42" s="6">
        <f t="shared" si="1"/>
        <v>45507</v>
      </c>
      <c r="AV42" s="28">
        <f t="shared" si="2"/>
        <v>46237</v>
      </c>
      <c r="BI42" s="12"/>
    </row>
    <row r="43" spans="1:61" s="11" customFormat="1" ht="16.350000000000001" hidden="1" customHeight="1">
      <c r="A43" s="447" t="s">
        <v>883</v>
      </c>
      <c r="B43" s="21"/>
      <c r="C43" s="448" t="b">
        <v>1</v>
      </c>
      <c r="D43" s="449" t="s">
        <v>133</v>
      </c>
      <c r="E43" s="449" t="s">
        <v>57</v>
      </c>
      <c r="F43" s="445" t="s">
        <v>24</v>
      </c>
      <c r="G43" s="445" t="s">
        <v>18</v>
      </c>
      <c r="H43" s="444">
        <v>45327</v>
      </c>
      <c r="I43" s="444" t="s">
        <v>125</v>
      </c>
      <c r="J43" s="444" t="str">
        <f t="shared" ca="1" si="0"/>
        <v>EJECUTADO</v>
      </c>
      <c r="K43" s="445" t="s">
        <v>1027</v>
      </c>
      <c r="L43" s="445" t="s">
        <v>54</v>
      </c>
      <c r="M43" s="445" t="s">
        <v>346</v>
      </c>
      <c r="N43" s="450">
        <v>1077144183</v>
      </c>
      <c r="O43" s="451">
        <v>18666667</v>
      </c>
      <c r="P43" s="452">
        <v>20240076</v>
      </c>
      <c r="Q43" s="453">
        <v>20000000</v>
      </c>
      <c r="R43" s="454">
        <v>45323</v>
      </c>
      <c r="S43" s="444">
        <v>45327</v>
      </c>
      <c r="T43" s="444">
        <v>45382</v>
      </c>
      <c r="U43" s="452">
        <v>20240073</v>
      </c>
      <c r="V43" s="455">
        <v>18666667</v>
      </c>
      <c r="W43" s="444">
        <v>45327</v>
      </c>
      <c r="X43" s="63" t="s">
        <v>51</v>
      </c>
      <c r="Y43" s="6" t="s">
        <v>94</v>
      </c>
      <c r="Z43" s="6" t="s">
        <v>53</v>
      </c>
      <c r="AA43" s="6" t="s">
        <v>1028</v>
      </c>
      <c r="AB43" s="6" t="s">
        <v>1029</v>
      </c>
      <c r="AC43" s="6">
        <v>45327</v>
      </c>
      <c r="AD43" s="57" t="s">
        <v>1030</v>
      </c>
      <c r="AE43" s="51" t="s">
        <v>218</v>
      </c>
      <c r="AF43" s="5" t="s">
        <v>218</v>
      </c>
      <c r="AG43" s="51" t="s">
        <v>218</v>
      </c>
      <c r="AH43" s="6" t="s">
        <v>218</v>
      </c>
      <c r="AI43" s="5" t="s">
        <v>218</v>
      </c>
      <c r="AJ43" s="6" t="s">
        <v>218</v>
      </c>
      <c r="AK43" s="6" t="s">
        <v>218</v>
      </c>
      <c r="AL43" s="6" t="s">
        <v>218</v>
      </c>
      <c r="AM43" s="5" t="s">
        <v>218</v>
      </c>
      <c r="AN43" s="6" t="s">
        <v>218</v>
      </c>
      <c r="AO43" s="6" t="s">
        <v>218</v>
      </c>
      <c r="AP43" s="6" t="s">
        <v>218</v>
      </c>
      <c r="AQ43" s="6">
        <v>45382</v>
      </c>
      <c r="AR43" s="5" t="s">
        <v>218</v>
      </c>
      <c r="AS43" s="51" t="s">
        <v>218</v>
      </c>
      <c r="AT43" s="6" t="s">
        <v>218</v>
      </c>
      <c r="AU43" s="6">
        <f t="shared" si="1"/>
        <v>45502</v>
      </c>
      <c r="AV43" s="28">
        <f t="shared" si="2"/>
        <v>46232</v>
      </c>
      <c r="BI43" s="12"/>
    </row>
    <row r="44" spans="1:61" s="11" customFormat="1" ht="16.350000000000001" hidden="1" customHeight="1">
      <c r="A44" s="447" t="s">
        <v>883</v>
      </c>
      <c r="B44" s="21"/>
      <c r="C44" s="448" t="b">
        <v>1</v>
      </c>
      <c r="D44" s="449" t="s">
        <v>134</v>
      </c>
      <c r="E44" s="449" t="s">
        <v>57</v>
      </c>
      <c r="F44" s="445" t="s">
        <v>24</v>
      </c>
      <c r="G44" s="445" t="s">
        <v>18</v>
      </c>
      <c r="H44" s="444">
        <v>45328</v>
      </c>
      <c r="I44" s="444" t="s">
        <v>125</v>
      </c>
      <c r="J44" s="444" t="str">
        <f t="shared" ca="1" si="0"/>
        <v>EJECUTADO</v>
      </c>
      <c r="K44" s="445" t="s">
        <v>1031</v>
      </c>
      <c r="L44" s="445" t="s">
        <v>54</v>
      </c>
      <c r="M44" s="445" t="s">
        <v>169</v>
      </c>
      <c r="N44" s="450">
        <v>1020767911</v>
      </c>
      <c r="O44" s="451">
        <v>18666666</v>
      </c>
      <c r="P44" s="452">
        <v>20240075</v>
      </c>
      <c r="Q44" s="453">
        <v>20000000</v>
      </c>
      <c r="R44" s="454">
        <v>45323</v>
      </c>
      <c r="S44" s="444">
        <v>45328</v>
      </c>
      <c r="T44" s="444">
        <v>45382</v>
      </c>
      <c r="U44" s="452">
        <v>20240075</v>
      </c>
      <c r="V44" s="455">
        <v>18666666</v>
      </c>
      <c r="W44" s="444">
        <v>45328</v>
      </c>
      <c r="X44" s="63" t="s">
        <v>51</v>
      </c>
      <c r="Y44" s="6" t="s">
        <v>94</v>
      </c>
      <c r="Z44" s="6" t="s">
        <v>53</v>
      </c>
      <c r="AA44" s="6" t="s">
        <v>1032</v>
      </c>
      <c r="AB44" s="6" t="s">
        <v>1029</v>
      </c>
      <c r="AC44" s="6">
        <v>45328</v>
      </c>
      <c r="AD44" s="57" t="s">
        <v>1033</v>
      </c>
      <c r="AE44" s="51" t="s">
        <v>218</v>
      </c>
      <c r="AF44" s="5" t="s">
        <v>218</v>
      </c>
      <c r="AG44" s="51" t="s">
        <v>218</v>
      </c>
      <c r="AH44" s="6" t="s">
        <v>218</v>
      </c>
      <c r="AI44" s="5" t="s">
        <v>218</v>
      </c>
      <c r="AJ44" s="6" t="s">
        <v>218</v>
      </c>
      <c r="AK44" s="6" t="s">
        <v>218</v>
      </c>
      <c r="AL44" s="6" t="s">
        <v>218</v>
      </c>
      <c r="AM44" s="5" t="s">
        <v>218</v>
      </c>
      <c r="AN44" s="6" t="s">
        <v>218</v>
      </c>
      <c r="AO44" s="6" t="s">
        <v>218</v>
      </c>
      <c r="AP44" s="6" t="s">
        <v>218</v>
      </c>
      <c r="AQ44" s="6">
        <v>45382</v>
      </c>
      <c r="AR44" s="5" t="s">
        <v>218</v>
      </c>
      <c r="AS44" s="51" t="s">
        <v>218</v>
      </c>
      <c r="AT44" s="6" t="s">
        <v>218</v>
      </c>
      <c r="AU44" s="6">
        <f t="shared" si="1"/>
        <v>45502</v>
      </c>
      <c r="AV44" s="28">
        <f t="shared" si="2"/>
        <v>46232</v>
      </c>
      <c r="BI44" s="12"/>
    </row>
    <row r="45" spans="1:61" s="15" customFormat="1" ht="37.35" hidden="1" customHeight="1">
      <c r="A45" s="461" t="s">
        <v>883</v>
      </c>
      <c r="B45" s="99" t="s">
        <v>1034</v>
      </c>
      <c r="C45" s="462" t="b">
        <v>1</v>
      </c>
      <c r="D45" s="463" t="s">
        <v>135</v>
      </c>
      <c r="E45" s="463" t="s">
        <v>1006</v>
      </c>
      <c r="F45" s="464" t="s">
        <v>24</v>
      </c>
      <c r="G45" s="464" t="s">
        <v>18</v>
      </c>
      <c r="H45" s="465">
        <v>45328</v>
      </c>
      <c r="I45" s="465" t="s">
        <v>125</v>
      </c>
      <c r="J45" s="465" t="str">
        <f t="shared" ca="1" si="0"/>
        <v>EJECUTADO</v>
      </c>
      <c r="K45" s="464" t="s">
        <v>1035</v>
      </c>
      <c r="L45" s="464" t="s">
        <v>54</v>
      </c>
      <c r="M45" s="464" t="s">
        <v>1036</v>
      </c>
      <c r="N45" s="466">
        <v>1119890144</v>
      </c>
      <c r="O45" s="467">
        <v>68000000</v>
      </c>
      <c r="P45" s="468">
        <v>20240071</v>
      </c>
      <c r="Q45" s="469">
        <v>68200000</v>
      </c>
      <c r="R45" s="470">
        <v>45321</v>
      </c>
      <c r="S45" s="465">
        <v>45328</v>
      </c>
      <c r="T45" s="465">
        <v>45498</v>
      </c>
      <c r="U45" s="468">
        <v>20240076</v>
      </c>
      <c r="V45" s="471">
        <v>68000000</v>
      </c>
      <c r="W45" s="465">
        <v>45328</v>
      </c>
      <c r="X45" s="78" t="s">
        <v>51</v>
      </c>
      <c r="Y45" s="79" t="s">
        <v>94</v>
      </c>
      <c r="Z45" s="79" t="s">
        <v>53</v>
      </c>
      <c r="AA45" s="87" t="s">
        <v>1037</v>
      </c>
      <c r="AB45" s="87" t="s">
        <v>925</v>
      </c>
      <c r="AC45" s="79">
        <v>45329</v>
      </c>
      <c r="AD45" s="80" t="s">
        <v>1038</v>
      </c>
      <c r="AE45" s="81" t="s">
        <v>218</v>
      </c>
      <c r="AF45" s="81" t="s">
        <v>218</v>
      </c>
      <c r="AG45" s="81" t="s">
        <v>218</v>
      </c>
      <c r="AH45" s="81" t="s">
        <v>218</v>
      </c>
      <c r="AI45" s="82" t="s">
        <v>218</v>
      </c>
      <c r="AJ45" s="81" t="s">
        <v>218</v>
      </c>
      <c r="AK45" s="79" t="s">
        <v>218</v>
      </c>
      <c r="AL45" s="79" t="s">
        <v>218</v>
      </c>
      <c r="AM45" s="82" t="s">
        <v>218</v>
      </c>
      <c r="AN45" s="81" t="s">
        <v>218</v>
      </c>
      <c r="AO45" s="79" t="s">
        <v>218</v>
      </c>
      <c r="AP45" s="79" t="s">
        <v>218</v>
      </c>
      <c r="AQ45" s="79">
        <v>45348</v>
      </c>
      <c r="AR45" s="82" t="s">
        <v>218</v>
      </c>
      <c r="AS45" s="82" t="s">
        <v>218</v>
      </c>
      <c r="AT45" s="82" t="s">
        <v>218</v>
      </c>
      <c r="AU45" s="79">
        <f t="shared" si="1"/>
        <v>45468</v>
      </c>
      <c r="AV45" s="30">
        <f t="shared" si="2"/>
        <v>46198</v>
      </c>
      <c r="BI45" s="16"/>
    </row>
    <row r="46" spans="1:61" s="11" customFormat="1" ht="16.350000000000001" hidden="1" customHeight="1">
      <c r="A46" s="447" t="s">
        <v>883</v>
      </c>
      <c r="B46" s="21"/>
      <c r="C46" s="448" t="b">
        <v>1</v>
      </c>
      <c r="D46" s="449" t="s">
        <v>136</v>
      </c>
      <c r="E46" s="449" t="s">
        <v>1006</v>
      </c>
      <c r="F46" s="445" t="s">
        <v>24</v>
      </c>
      <c r="G46" s="445" t="s">
        <v>18</v>
      </c>
      <c r="H46" s="444">
        <v>45329</v>
      </c>
      <c r="I46" s="444" t="s">
        <v>125</v>
      </c>
      <c r="J46" s="444" t="str">
        <f t="shared" ca="1" si="0"/>
        <v>EJECUTADO</v>
      </c>
      <c r="K46" s="445" t="s">
        <v>1039</v>
      </c>
      <c r="L46" s="445" t="s">
        <v>54</v>
      </c>
      <c r="M46" s="445" t="s">
        <v>1040</v>
      </c>
      <c r="N46" s="450">
        <v>80424822</v>
      </c>
      <c r="O46" s="451">
        <v>91200000</v>
      </c>
      <c r="P46" s="452">
        <v>20240089</v>
      </c>
      <c r="Q46" s="453">
        <v>91200000</v>
      </c>
      <c r="R46" s="454">
        <v>45327</v>
      </c>
      <c r="S46" s="444">
        <v>45329</v>
      </c>
      <c r="T46" s="444">
        <v>45510</v>
      </c>
      <c r="U46" s="452">
        <v>20240080</v>
      </c>
      <c r="V46" s="455">
        <v>91200000</v>
      </c>
      <c r="W46" s="444">
        <v>45330</v>
      </c>
      <c r="X46" s="63" t="s">
        <v>51</v>
      </c>
      <c r="Y46" s="6" t="s">
        <v>94</v>
      </c>
      <c r="Z46" s="6" t="s">
        <v>53</v>
      </c>
      <c r="AA46" s="6" t="s">
        <v>1041</v>
      </c>
      <c r="AB46" s="6" t="s">
        <v>218</v>
      </c>
      <c r="AC46" s="6"/>
      <c r="AD46" s="57" t="s">
        <v>1042</v>
      </c>
      <c r="AE46" s="51" t="s">
        <v>218</v>
      </c>
      <c r="AF46" s="5" t="s">
        <v>218</v>
      </c>
      <c r="AG46" s="51" t="s">
        <v>218</v>
      </c>
      <c r="AH46" s="6" t="s">
        <v>218</v>
      </c>
      <c r="AI46" s="5" t="s">
        <v>218</v>
      </c>
      <c r="AJ46" s="6" t="s">
        <v>218</v>
      </c>
      <c r="AK46" s="6" t="s">
        <v>218</v>
      </c>
      <c r="AL46" s="6" t="s">
        <v>218</v>
      </c>
      <c r="AM46" s="5" t="s">
        <v>218</v>
      </c>
      <c r="AN46" s="6" t="s">
        <v>218</v>
      </c>
      <c r="AO46" s="6" t="s">
        <v>218</v>
      </c>
      <c r="AP46" s="6" t="s">
        <v>218</v>
      </c>
      <c r="AQ46" s="6">
        <v>45510</v>
      </c>
      <c r="AR46" s="5" t="s">
        <v>218</v>
      </c>
      <c r="AS46" s="51" t="s">
        <v>218</v>
      </c>
      <c r="AT46" s="6" t="s">
        <v>218</v>
      </c>
      <c r="AU46" s="6">
        <f t="shared" si="1"/>
        <v>45630</v>
      </c>
      <c r="AV46" s="28">
        <f t="shared" si="2"/>
        <v>46360</v>
      </c>
      <c r="BI46" s="12"/>
    </row>
    <row r="47" spans="1:61" s="11" customFormat="1" ht="16.350000000000001" hidden="1" customHeight="1">
      <c r="A47" s="447" t="s">
        <v>883</v>
      </c>
      <c r="B47" s="21"/>
      <c r="C47" s="448" t="b">
        <v>1</v>
      </c>
      <c r="D47" s="449" t="s">
        <v>137</v>
      </c>
      <c r="E47" s="449" t="s">
        <v>138</v>
      </c>
      <c r="F47" s="445" t="s">
        <v>24</v>
      </c>
      <c r="G47" s="445" t="s">
        <v>18</v>
      </c>
      <c r="H47" s="444">
        <v>45330</v>
      </c>
      <c r="I47" s="444" t="s">
        <v>125</v>
      </c>
      <c r="J47" s="444" t="str">
        <f t="shared" ca="1" si="0"/>
        <v>EJECUTADO</v>
      </c>
      <c r="K47" s="445" t="s">
        <v>1043</v>
      </c>
      <c r="L47" s="445" t="s">
        <v>54</v>
      </c>
      <c r="M47" s="445" t="s">
        <v>1044</v>
      </c>
      <c r="N47" s="450">
        <v>1023980180</v>
      </c>
      <c r="O47" s="451">
        <v>3850000</v>
      </c>
      <c r="P47" s="452">
        <v>20240078</v>
      </c>
      <c r="Q47" s="453">
        <v>15400000</v>
      </c>
      <c r="R47" s="454">
        <v>45323</v>
      </c>
      <c r="S47" s="444">
        <v>45331</v>
      </c>
      <c r="T47" s="444">
        <v>45359</v>
      </c>
      <c r="U47" s="452">
        <v>20240081</v>
      </c>
      <c r="V47" s="455">
        <v>3850000</v>
      </c>
      <c r="W47" s="444">
        <v>45330</v>
      </c>
      <c r="X47" s="63" t="s">
        <v>51</v>
      </c>
      <c r="Y47" s="6" t="s">
        <v>94</v>
      </c>
      <c r="Z47" s="6" t="s">
        <v>59</v>
      </c>
      <c r="AA47" s="6" t="s">
        <v>218</v>
      </c>
      <c r="AB47" s="6" t="s">
        <v>218</v>
      </c>
      <c r="AC47" s="6" t="s">
        <v>218</v>
      </c>
      <c r="AD47" s="6" t="s">
        <v>1045</v>
      </c>
      <c r="AE47" s="51">
        <v>1283333</v>
      </c>
      <c r="AF47" s="5">
        <v>20240158</v>
      </c>
      <c r="AG47" s="51">
        <v>1283333</v>
      </c>
      <c r="AH47" s="6">
        <v>45352</v>
      </c>
      <c r="AI47" s="5">
        <v>10</v>
      </c>
      <c r="AJ47" s="6" t="s">
        <v>55</v>
      </c>
      <c r="AK47" s="6" t="s">
        <v>218</v>
      </c>
      <c r="AL47" s="6" t="s">
        <v>218</v>
      </c>
      <c r="AM47" s="6" t="s">
        <v>218</v>
      </c>
      <c r="AN47" s="6" t="s">
        <v>218</v>
      </c>
      <c r="AO47" s="6" t="s">
        <v>218</v>
      </c>
      <c r="AP47" s="6" t="s">
        <v>218</v>
      </c>
      <c r="AQ47" s="6">
        <v>45369</v>
      </c>
      <c r="AR47" s="5">
        <v>20240179</v>
      </c>
      <c r="AS47" s="51">
        <v>1283333</v>
      </c>
      <c r="AT47" s="6">
        <v>45359</v>
      </c>
      <c r="AU47" s="6">
        <f t="shared" si="1"/>
        <v>45489</v>
      </c>
      <c r="AV47" s="28">
        <f t="shared" si="2"/>
        <v>46219</v>
      </c>
      <c r="BI47" s="12"/>
    </row>
    <row r="48" spans="1:61" s="11" customFormat="1" ht="16.350000000000001" hidden="1" customHeight="1">
      <c r="A48" s="447" t="s">
        <v>883</v>
      </c>
      <c r="B48" s="21"/>
      <c r="C48" s="448" t="b">
        <v>1</v>
      </c>
      <c r="D48" s="449" t="s">
        <v>139</v>
      </c>
      <c r="E48" s="449" t="s">
        <v>138</v>
      </c>
      <c r="F48" s="445" t="s">
        <v>24</v>
      </c>
      <c r="G48" s="445" t="s">
        <v>18</v>
      </c>
      <c r="H48" s="444">
        <v>45330</v>
      </c>
      <c r="I48" s="444" t="s">
        <v>125</v>
      </c>
      <c r="J48" s="444" t="str">
        <f t="shared" ca="1" si="0"/>
        <v>EJECUTADO</v>
      </c>
      <c r="K48" s="445" t="s">
        <v>1043</v>
      </c>
      <c r="L48" s="445" t="s">
        <v>54</v>
      </c>
      <c r="M48" s="445" t="s">
        <v>1046</v>
      </c>
      <c r="N48" s="450">
        <v>4517445</v>
      </c>
      <c r="O48" s="451">
        <v>3850000</v>
      </c>
      <c r="P48" s="452">
        <v>20240078</v>
      </c>
      <c r="Q48" s="453">
        <v>15400000</v>
      </c>
      <c r="R48" s="454">
        <v>45323</v>
      </c>
      <c r="S48" s="444">
        <v>45331</v>
      </c>
      <c r="T48" s="444">
        <v>45359</v>
      </c>
      <c r="U48" s="452">
        <v>20240082</v>
      </c>
      <c r="V48" s="455">
        <v>3850000</v>
      </c>
      <c r="W48" s="444">
        <v>45330</v>
      </c>
      <c r="X48" s="63" t="s">
        <v>51</v>
      </c>
      <c r="Y48" s="6" t="s">
        <v>94</v>
      </c>
      <c r="Z48" s="6" t="s">
        <v>59</v>
      </c>
      <c r="AA48" s="6" t="s">
        <v>218</v>
      </c>
      <c r="AB48" s="6" t="s">
        <v>218</v>
      </c>
      <c r="AC48" s="6" t="s">
        <v>218</v>
      </c>
      <c r="AD48" s="6" t="s">
        <v>1047</v>
      </c>
      <c r="AE48" s="51">
        <v>1283333</v>
      </c>
      <c r="AF48" s="5">
        <v>20240159</v>
      </c>
      <c r="AG48" s="51">
        <v>1283333</v>
      </c>
      <c r="AH48" s="6">
        <v>45352</v>
      </c>
      <c r="AI48" s="5">
        <v>10</v>
      </c>
      <c r="AJ48" s="6" t="s">
        <v>55</v>
      </c>
      <c r="AK48" s="6" t="s">
        <v>218</v>
      </c>
      <c r="AL48" s="6" t="s">
        <v>218</v>
      </c>
      <c r="AM48" s="6" t="s">
        <v>218</v>
      </c>
      <c r="AN48" s="6" t="s">
        <v>218</v>
      </c>
      <c r="AO48" s="6" t="s">
        <v>218</v>
      </c>
      <c r="AP48" s="6" t="s">
        <v>218</v>
      </c>
      <c r="AQ48" s="6">
        <v>45369</v>
      </c>
      <c r="AR48" s="5">
        <v>20240184</v>
      </c>
      <c r="AS48" s="51">
        <v>1283333</v>
      </c>
      <c r="AT48" s="6">
        <v>45359</v>
      </c>
      <c r="AU48" s="6">
        <f t="shared" si="1"/>
        <v>45489</v>
      </c>
      <c r="AV48" s="28">
        <f t="shared" si="2"/>
        <v>46219</v>
      </c>
      <c r="BI48" s="12"/>
    </row>
    <row r="49" spans="1:61" s="11" customFormat="1" ht="16.350000000000001" hidden="1" customHeight="1">
      <c r="A49" s="447" t="s">
        <v>883</v>
      </c>
      <c r="B49" s="21"/>
      <c r="C49" s="448" t="b">
        <v>1</v>
      </c>
      <c r="D49" s="449" t="s">
        <v>140</v>
      </c>
      <c r="E49" s="449" t="s">
        <v>138</v>
      </c>
      <c r="F49" s="445" t="s">
        <v>24</v>
      </c>
      <c r="G49" s="445" t="s">
        <v>18</v>
      </c>
      <c r="H49" s="444">
        <v>45330</v>
      </c>
      <c r="I49" s="444" t="s">
        <v>125</v>
      </c>
      <c r="J49" s="444" t="str">
        <f t="shared" ca="1" si="0"/>
        <v>EJECUTADO</v>
      </c>
      <c r="K49" s="445" t="s">
        <v>1043</v>
      </c>
      <c r="L49" s="445" t="s">
        <v>54</v>
      </c>
      <c r="M49" s="445" t="s">
        <v>1048</v>
      </c>
      <c r="N49" s="450">
        <v>1018491592</v>
      </c>
      <c r="O49" s="451">
        <v>3850000</v>
      </c>
      <c r="P49" s="452">
        <v>20240078</v>
      </c>
      <c r="Q49" s="453">
        <v>15400000</v>
      </c>
      <c r="R49" s="454">
        <v>45323</v>
      </c>
      <c r="S49" s="444">
        <v>45331</v>
      </c>
      <c r="T49" s="444">
        <v>45359</v>
      </c>
      <c r="U49" s="452">
        <v>20240083</v>
      </c>
      <c r="V49" s="455">
        <v>3850000</v>
      </c>
      <c r="W49" s="444">
        <v>45330</v>
      </c>
      <c r="X49" s="63" t="s">
        <v>51</v>
      </c>
      <c r="Y49" s="6" t="s">
        <v>94</v>
      </c>
      <c r="Z49" s="6" t="s">
        <v>59</v>
      </c>
      <c r="AA49" s="6" t="s">
        <v>218</v>
      </c>
      <c r="AB49" s="6" t="s">
        <v>218</v>
      </c>
      <c r="AC49" s="6" t="s">
        <v>218</v>
      </c>
      <c r="AD49" s="6" t="s">
        <v>1049</v>
      </c>
      <c r="AE49" s="51" t="s">
        <v>218</v>
      </c>
      <c r="AF49" s="5" t="s">
        <v>218</v>
      </c>
      <c r="AG49" s="51" t="s">
        <v>218</v>
      </c>
      <c r="AH49" s="6" t="s">
        <v>218</v>
      </c>
      <c r="AI49" s="5" t="s">
        <v>218</v>
      </c>
      <c r="AJ49" s="6" t="s">
        <v>218</v>
      </c>
      <c r="AK49" s="6" t="s">
        <v>218</v>
      </c>
      <c r="AL49" s="6" t="s">
        <v>218</v>
      </c>
      <c r="AM49" s="5" t="s">
        <v>218</v>
      </c>
      <c r="AN49" s="6" t="s">
        <v>218</v>
      </c>
      <c r="AO49" s="6" t="s">
        <v>218</v>
      </c>
      <c r="AP49" s="6" t="s">
        <v>218</v>
      </c>
      <c r="AQ49" s="6">
        <v>45359</v>
      </c>
      <c r="AR49" s="5" t="s">
        <v>218</v>
      </c>
      <c r="AS49" s="51" t="s">
        <v>218</v>
      </c>
      <c r="AT49" s="6" t="s">
        <v>218</v>
      </c>
      <c r="AU49" s="6">
        <f t="shared" si="1"/>
        <v>45479</v>
      </c>
      <c r="AV49" s="28">
        <f t="shared" si="2"/>
        <v>46209</v>
      </c>
      <c r="BI49" s="12"/>
    </row>
    <row r="50" spans="1:61" s="11" customFormat="1" ht="16.350000000000001" hidden="1" customHeight="1">
      <c r="A50" s="447" t="s">
        <v>883</v>
      </c>
      <c r="B50" s="21"/>
      <c r="C50" s="448" t="b">
        <v>1</v>
      </c>
      <c r="D50" s="449" t="s">
        <v>141</v>
      </c>
      <c r="E50" s="449" t="s">
        <v>138</v>
      </c>
      <c r="F50" s="445" t="s">
        <v>24</v>
      </c>
      <c r="G50" s="445" t="s">
        <v>18</v>
      </c>
      <c r="H50" s="444">
        <v>45330</v>
      </c>
      <c r="I50" s="444" t="s">
        <v>125</v>
      </c>
      <c r="J50" s="444" t="str">
        <f t="shared" ca="1" si="0"/>
        <v>EJECUTADO</v>
      </c>
      <c r="K50" s="445" t="s">
        <v>1050</v>
      </c>
      <c r="L50" s="445" t="s">
        <v>54</v>
      </c>
      <c r="M50" s="445" t="s">
        <v>1051</v>
      </c>
      <c r="N50" s="450">
        <v>1018506693</v>
      </c>
      <c r="O50" s="451">
        <v>3850000</v>
      </c>
      <c r="P50" s="452">
        <v>20240077</v>
      </c>
      <c r="Q50" s="453">
        <v>11550000</v>
      </c>
      <c r="R50" s="454">
        <v>45323</v>
      </c>
      <c r="S50" s="444">
        <v>45331</v>
      </c>
      <c r="T50" s="444">
        <v>45359</v>
      </c>
      <c r="U50" s="452">
        <v>20240084</v>
      </c>
      <c r="V50" s="455">
        <v>3850000</v>
      </c>
      <c r="W50" s="444">
        <v>45330</v>
      </c>
      <c r="X50" s="63" t="s">
        <v>51</v>
      </c>
      <c r="Y50" s="6" t="s">
        <v>94</v>
      </c>
      <c r="Z50" s="6" t="s">
        <v>59</v>
      </c>
      <c r="AA50" s="6" t="s">
        <v>218</v>
      </c>
      <c r="AB50" s="6" t="s">
        <v>218</v>
      </c>
      <c r="AC50" s="6" t="s">
        <v>218</v>
      </c>
      <c r="AD50" s="6" t="s">
        <v>1052</v>
      </c>
      <c r="AE50" s="51" t="s">
        <v>218</v>
      </c>
      <c r="AF50" s="5" t="s">
        <v>218</v>
      </c>
      <c r="AG50" s="51" t="s">
        <v>218</v>
      </c>
      <c r="AH50" s="6" t="s">
        <v>218</v>
      </c>
      <c r="AI50" s="5" t="s">
        <v>218</v>
      </c>
      <c r="AJ50" s="6" t="s">
        <v>218</v>
      </c>
      <c r="AK50" s="6" t="s">
        <v>218</v>
      </c>
      <c r="AL50" s="6" t="s">
        <v>218</v>
      </c>
      <c r="AM50" s="5" t="s">
        <v>218</v>
      </c>
      <c r="AN50" s="6" t="s">
        <v>218</v>
      </c>
      <c r="AO50" s="6" t="s">
        <v>218</v>
      </c>
      <c r="AP50" s="6" t="s">
        <v>218</v>
      </c>
      <c r="AQ50" s="6">
        <v>45359</v>
      </c>
      <c r="AR50" s="5" t="s">
        <v>218</v>
      </c>
      <c r="AS50" s="51" t="s">
        <v>218</v>
      </c>
      <c r="AT50" s="6" t="s">
        <v>218</v>
      </c>
      <c r="AU50" s="6">
        <f t="shared" si="1"/>
        <v>45479</v>
      </c>
      <c r="AV50" s="28">
        <f t="shared" si="2"/>
        <v>46209</v>
      </c>
      <c r="BI50" s="12"/>
    </row>
    <row r="51" spans="1:61" s="11" customFormat="1" ht="16.350000000000001" hidden="1" customHeight="1">
      <c r="A51" s="447" t="s">
        <v>883</v>
      </c>
      <c r="B51" s="21"/>
      <c r="C51" s="448" t="b">
        <v>1</v>
      </c>
      <c r="D51" s="449" t="s">
        <v>142</v>
      </c>
      <c r="E51" s="449" t="s">
        <v>138</v>
      </c>
      <c r="F51" s="445" t="s">
        <v>24</v>
      </c>
      <c r="G51" s="445" t="s">
        <v>18</v>
      </c>
      <c r="H51" s="444">
        <v>45330</v>
      </c>
      <c r="I51" s="444" t="s">
        <v>125</v>
      </c>
      <c r="J51" s="444" t="str">
        <f t="shared" ca="1" si="0"/>
        <v>EJECUTADO</v>
      </c>
      <c r="K51" s="445" t="s">
        <v>1050</v>
      </c>
      <c r="L51" s="445" t="s">
        <v>54</v>
      </c>
      <c r="M51" s="445" t="s">
        <v>1053</v>
      </c>
      <c r="N51" s="450">
        <v>1001058608</v>
      </c>
      <c r="O51" s="451">
        <v>3850000</v>
      </c>
      <c r="P51" s="452">
        <v>20240077</v>
      </c>
      <c r="Q51" s="453">
        <v>11550000</v>
      </c>
      <c r="R51" s="454">
        <v>45323</v>
      </c>
      <c r="S51" s="444">
        <v>45331</v>
      </c>
      <c r="T51" s="444">
        <v>45359</v>
      </c>
      <c r="U51" s="452">
        <v>20240085</v>
      </c>
      <c r="V51" s="455">
        <v>3850000</v>
      </c>
      <c r="W51" s="444">
        <v>45330</v>
      </c>
      <c r="X51" s="63" t="s">
        <v>51</v>
      </c>
      <c r="Y51" s="6" t="s">
        <v>94</v>
      </c>
      <c r="Z51" s="6" t="s">
        <v>59</v>
      </c>
      <c r="AA51" s="6" t="s">
        <v>218</v>
      </c>
      <c r="AB51" s="6" t="s">
        <v>218</v>
      </c>
      <c r="AC51" s="6" t="s">
        <v>218</v>
      </c>
      <c r="AD51" s="6" t="s">
        <v>1054</v>
      </c>
      <c r="AE51" s="51" t="s">
        <v>218</v>
      </c>
      <c r="AF51" s="5" t="s">
        <v>218</v>
      </c>
      <c r="AG51" s="51" t="s">
        <v>218</v>
      </c>
      <c r="AH51" s="6" t="s">
        <v>218</v>
      </c>
      <c r="AI51" s="5" t="s">
        <v>218</v>
      </c>
      <c r="AJ51" s="6" t="s">
        <v>218</v>
      </c>
      <c r="AK51" s="6" t="s">
        <v>218</v>
      </c>
      <c r="AL51" s="6" t="s">
        <v>218</v>
      </c>
      <c r="AM51" s="5" t="s">
        <v>218</v>
      </c>
      <c r="AN51" s="6" t="s">
        <v>218</v>
      </c>
      <c r="AO51" s="6" t="s">
        <v>218</v>
      </c>
      <c r="AP51" s="6" t="s">
        <v>218</v>
      </c>
      <c r="AQ51" s="6">
        <v>45359</v>
      </c>
      <c r="AR51" s="5" t="s">
        <v>218</v>
      </c>
      <c r="AS51" s="51" t="s">
        <v>218</v>
      </c>
      <c r="AT51" s="6" t="s">
        <v>218</v>
      </c>
      <c r="AU51" s="6">
        <f t="shared" si="1"/>
        <v>45479</v>
      </c>
      <c r="AV51" s="28">
        <f t="shared" si="2"/>
        <v>46209</v>
      </c>
      <c r="BI51" s="12"/>
    </row>
    <row r="52" spans="1:61" s="11" customFormat="1" ht="16.350000000000001" hidden="1" customHeight="1">
      <c r="A52" s="447" t="s">
        <v>883</v>
      </c>
      <c r="B52" s="21"/>
      <c r="C52" s="448" t="b">
        <v>1</v>
      </c>
      <c r="D52" s="449" t="s">
        <v>143</v>
      </c>
      <c r="E52" s="449" t="s">
        <v>138</v>
      </c>
      <c r="F52" s="445" t="s">
        <v>24</v>
      </c>
      <c r="G52" s="445" t="s">
        <v>18</v>
      </c>
      <c r="H52" s="444">
        <v>45330</v>
      </c>
      <c r="I52" s="444" t="s">
        <v>125</v>
      </c>
      <c r="J52" s="444" t="str">
        <f t="shared" ca="1" si="0"/>
        <v>EJECUTADO</v>
      </c>
      <c r="K52" s="445" t="s">
        <v>1050</v>
      </c>
      <c r="L52" s="445" t="s">
        <v>54</v>
      </c>
      <c r="M52" s="445" t="s">
        <v>1055</v>
      </c>
      <c r="N52" s="450">
        <v>1013658541</v>
      </c>
      <c r="O52" s="451">
        <v>3850000</v>
      </c>
      <c r="P52" s="452">
        <v>20240077</v>
      </c>
      <c r="Q52" s="453">
        <v>11550000</v>
      </c>
      <c r="R52" s="454">
        <v>45323</v>
      </c>
      <c r="S52" s="444">
        <v>45331</v>
      </c>
      <c r="T52" s="444">
        <v>45359</v>
      </c>
      <c r="U52" s="452">
        <v>20240086</v>
      </c>
      <c r="V52" s="455">
        <v>3850000</v>
      </c>
      <c r="W52" s="444">
        <v>45330</v>
      </c>
      <c r="X52" s="63" t="s">
        <v>51</v>
      </c>
      <c r="Y52" s="6" t="s">
        <v>94</v>
      </c>
      <c r="Z52" s="6" t="s">
        <v>59</v>
      </c>
      <c r="AA52" s="6" t="s">
        <v>218</v>
      </c>
      <c r="AB52" s="6" t="s">
        <v>218</v>
      </c>
      <c r="AC52" s="6" t="s">
        <v>218</v>
      </c>
      <c r="AD52" s="6" t="s">
        <v>1056</v>
      </c>
      <c r="AE52" s="51">
        <v>1283333</v>
      </c>
      <c r="AF52" s="5">
        <v>20240157</v>
      </c>
      <c r="AG52" s="51">
        <v>1283333</v>
      </c>
      <c r="AH52" s="6" t="s">
        <v>1057</v>
      </c>
      <c r="AI52" s="5">
        <v>10</v>
      </c>
      <c r="AJ52" s="6" t="s">
        <v>55</v>
      </c>
      <c r="AK52" s="6" t="s">
        <v>218</v>
      </c>
      <c r="AL52" s="6" t="s">
        <v>218</v>
      </c>
      <c r="AM52" s="6" t="s">
        <v>218</v>
      </c>
      <c r="AN52" s="6" t="s">
        <v>218</v>
      </c>
      <c r="AO52" s="6" t="s">
        <v>218</v>
      </c>
      <c r="AP52" s="6" t="s">
        <v>218</v>
      </c>
      <c r="AQ52" s="6">
        <v>45369</v>
      </c>
      <c r="AR52" s="5">
        <v>20240194</v>
      </c>
      <c r="AS52" s="51">
        <v>1283333</v>
      </c>
      <c r="AT52" s="6">
        <v>45359</v>
      </c>
      <c r="AU52" s="6">
        <f t="shared" si="1"/>
        <v>45489</v>
      </c>
      <c r="AV52" s="28">
        <f t="shared" si="2"/>
        <v>46219</v>
      </c>
      <c r="BI52" s="12"/>
    </row>
    <row r="53" spans="1:61" s="11" customFormat="1" ht="16.350000000000001" hidden="1" customHeight="1">
      <c r="A53" s="447" t="s">
        <v>883</v>
      </c>
      <c r="B53" s="21"/>
      <c r="C53" s="448" t="b">
        <v>1</v>
      </c>
      <c r="D53" s="449" t="s">
        <v>144</v>
      </c>
      <c r="E53" s="449" t="s">
        <v>138</v>
      </c>
      <c r="F53" s="445" t="s">
        <v>24</v>
      </c>
      <c r="G53" s="445" t="s">
        <v>3</v>
      </c>
      <c r="H53" s="444">
        <v>45330</v>
      </c>
      <c r="I53" s="444" t="s">
        <v>125</v>
      </c>
      <c r="J53" s="444" t="str">
        <f t="shared" ca="1" si="0"/>
        <v>EJECUTADO</v>
      </c>
      <c r="K53" s="445" t="s">
        <v>1058</v>
      </c>
      <c r="L53" s="445" t="s">
        <v>54</v>
      </c>
      <c r="M53" s="445" t="s">
        <v>1059</v>
      </c>
      <c r="N53" s="450">
        <v>80059328</v>
      </c>
      <c r="O53" s="451">
        <v>2350000</v>
      </c>
      <c r="P53" s="452">
        <v>20240079</v>
      </c>
      <c r="Q53" s="453">
        <v>30550000</v>
      </c>
      <c r="R53" s="454">
        <v>45323</v>
      </c>
      <c r="S53" s="444">
        <v>45331</v>
      </c>
      <c r="T53" s="444">
        <v>45359</v>
      </c>
      <c r="U53" s="452">
        <v>20240087</v>
      </c>
      <c r="V53" s="455">
        <v>2350000</v>
      </c>
      <c r="W53" s="444">
        <v>45330</v>
      </c>
      <c r="X53" s="63" t="s">
        <v>51</v>
      </c>
      <c r="Y53" s="6" t="s">
        <v>94</v>
      </c>
      <c r="Z53" s="6" t="s">
        <v>59</v>
      </c>
      <c r="AA53" s="6" t="s">
        <v>218</v>
      </c>
      <c r="AB53" s="6" t="s">
        <v>218</v>
      </c>
      <c r="AC53" s="6" t="s">
        <v>218</v>
      </c>
      <c r="AD53" s="6" t="s">
        <v>1060</v>
      </c>
      <c r="AE53" s="51">
        <v>783333</v>
      </c>
      <c r="AF53" s="5">
        <v>20240160</v>
      </c>
      <c r="AG53" s="51">
        <v>783333</v>
      </c>
      <c r="AH53" s="6" t="s">
        <v>1057</v>
      </c>
      <c r="AI53" s="5">
        <v>10</v>
      </c>
      <c r="AJ53" s="6" t="s">
        <v>55</v>
      </c>
      <c r="AK53" s="6" t="s">
        <v>218</v>
      </c>
      <c r="AL53" s="6" t="s">
        <v>218</v>
      </c>
      <c r="AM53" s="6" t="s">
        <v>218</v>
      </c>
      <c r="AN53" s="6" t="s">
        <v>218</v>
      </c>
      <c r="AO53" s="6" t="s">
        <v>218</v>
      </c>
      <c r="AP53" s="6" t="s">
        <v>218</v>
      </c>
      <c r="AQ53" s="6">
        <v>45369</v>
      </c>
      <c r="AR53" s="5">
        <v>20240178</v>
      </c>
      <c r="AS53" s="51">
        <v>783333</v>
      </c>
      <c r="AT53" s="6">
        <v>45359</v>
      </c>
      <c r="AU53" s="6">
        <f t="shared" si="1"/>
        <v>45489</v>
      </c>
      <c r="AV53" s="28">
        <f t="shared" si="2"/>
        <v>46219</v>
      </c>
      <c r="BI53" s="12"/>
    </row>
    <row r="54" spans="1:61" s="11" customFormat="1" ht="16.350000000000001" hidden="1" customHeight="1">
      <c r="A54" s="447" t="s">
        <v>883</v>
      </c>
      <c r="B54" s="21"/>
      <c r="C54" s="448" t="b">
        <v>1</v>
      </c>
      <c r="D54" s="449" t="s">
        <v>145</v>
      </c>
      <c r="E54" s="449" t="s">
        <v>138</v>
      </c>
      <c r="F54" s="445" t="s">
        <v>24</v>
      </c>
      <c r="G54" s="445" t="s">
        <v>3</v>
      </c>
      <c r="H54" s="444">
        <v>45330</v>
      </c>
      <c r="I54" s="444" t="s">
        <v>125</v>
      </c>
      <c r="J54" s="444" t="str">
        <f t="shared" ca="1" si="0"/>
        <v>EJECUTADO</v>
      </c>
      <c r="K54" s="445" t="s">
        <v>1058</v>
      </c>
      <c r="L54" s="445" t="s">
        <v>54</v>
      </c>
      <c r="M54" s="445" t="s">
        <v>1061</v>
      </c>
      <c r="N54" s="450">
        <v>1003642582</v>
      </c>
      <c r="O54" s="451">
        <v>2350000</v>
      </c>
      <c r="P54" s="452">
        <v>20240079</v>
      </c>
      <c r="Q54" s="453">
        <v>30550000</v>
      </c>
      <c r="R54" s="454">
        <v>45323</v>
      </c>
      <c r="S54" s="444">
        <v>45331</v>
      </c>
      <c r="T54" s="444">
        <v>45359</v>
      </c>
      <c r="U54" s="452">
        <v>20240088</v>
      </c>
      <c r="V54" s="455">
        <v>2350000</v>
      </c>
      <c r="W54" s="444">
        <v>45330</v>
      </c>
      <c r="X54" s="63" t="s">
        <v>51</v>
      </c>
      <c r="Y54" s="6" t="s">
        <v>94</v>
      </c>
      <c r="Z54" s="6" t="s">
        <v>59</v>
      </c>
      <c r="AA54" s="6" t="s">
        <v>218</v>
      </c>
      <c r="AB54" s="6" t="s">
        <v>218</v>
      </c>
      <c r="AC54" s="6" t="s">
        <v>218</v>
      </c>
      <c r="AD54" s="6" t="s">
        <v>1062</v>
      </c>
      <c r="AE54" s="51" t="s">
        <v>218</v>
      </c>
      <c r="AF54" s="5" t="s">
        <v>218</v>
      </c>
      <c r="AG54" s="51" t="s">
        <v>218</v>
      </c>
      <c r="AH54" s="6" t="s">
        <v>218</v>
      </c>
      <c r="AI54" s="5" t="s">
        <v>218</v>
      </c>
      <c r="AJ54" s="6" t="s">
        <v>218</v>
      </c>
      <c r="AK54" s="6" t="s">
        <v>218</v>
      </c>
      <c r="AL54" s="6" t="s">
        <v>218</v>
      </c>
      <c r="AM54" s="5" t="s">
        <v>218</v>
      </c>
      <c r="AN54" s="6" t="s">
        <v>218</v>
      </c>
      <c r="AO54" s="6" t="s">
        <v>218</v>
      </c>
      <c r="AP54" s="6" t="s">
        <v>218</v>
      </c>
      <c r="AQ54" s="6">
        <v>45359</v>
      </c>
      <c r="AR54" s="5" t="s">
        <v>218</v>
      </c>
      <c r="AS54" s="51" t="s">
        <v>218</v>
      </c>
      <c r="AT54" s="6" t="s">
        <v>218</v>
      </c>
      <c r="AU54" s="6">
        <f t="shared" si="1"/>
        <v>45479</v>
      </c>
      <c r="AV54" s="28">
        <f t="shared" si="2"/>
        <v>46209</v>
      </c>
      <c r="BI54" s="12"/>
    </row>
    <row r="55" spans="1:61" s="11" customFormat="1" ht="16.350000000000001" hidden="1" customHeight="1">
      <c r="A55" s="447" t="s">
        <v>883</v>
      </c>
      <c r="B55" s="21"/>
      <c r="C55" s="448" t="b">
        <v>1</v>
      </c>
      <c r="D55" s="449" t="s">
        <v>146</v>
      </c>
      <c r="E55" s="449" t="s">
        <v>138</v>
      </c>
      <c r="F55" s="445" t="s">
        <v>24</v>
      </c>
      <c r="G55" s="445" t="s">
        <v>3</v>
      </c>
      <c r="H55" s="444">
        <v>45330</v>
      </c>
      <c r="I55" s="444" t="s">
        <v>125</v>
      </c>
      <c r="J55" s="444" t="str">
        <f t="shared" ca="1" si="0"/>
        <v>EJECUTADO</v>
      </c>
      <c r="K55" s="445" t="s">
        <v>1058</v>
      </c>
      <c r="L55" s="445" t="s">
        <v>54</v>
      </c>
      <c r="M55" s="445" t="s">
        <v>1063</v>
      </c>
      <c r="N55" s="450">
        <v>1023880711</v>
      </c>
      <c r="O55" s="451">
        <v>2350000</v>
      </c>
      <c r="P55" s="452">
        <v>20240079</v>
      </c>
      <c r="Q55" s="453">
        <v>30550000</v>
      </c>
      <c r="R55" s="454">
        <v>45323</v>
      </c>
      <c r="S55" s="444">
        <v>45331</v>
      </c>
      <c r="T55" s="444">
        <v>45359</v>
      </c>
      <c r="U55" s="452">
        <v>20240089</v>
      </c>
      <c r="V55" s="455">
        <v>2350000</v>
      </c>
      <c r="W55" s="444">
        <v>45330</v>
      </c>
      <c r="X55" s="63" t="s">
        <v>51</v>
      </c>
      <c r="Y55" s="6" t="s">
        <v>94</v>
      </c>
      <c r="Z55" s="6" t="s">
        <v>59</v>
      </c>
      <c r="AA55" s="6" t="s">
        <v>218</v>
      </c>
      <c r="AB55" s="6" t="s">
        <v>218</v>
      </c>
      <c r="AC55" s="6" t="s">
        <v>218</v>
      </c>
      <c r="AD55" s="6" t="s">
        <v>1064</v>
      </c>
      <c r="AE55" s="51">
        <v>783333</v>
      </c>
      <c r="AF55" s="5">
        <v>20240162</v>
      </c>
      <c r="AG55" s="51">
        <v>783333</v>
      </c>
      <c r="AH55" s="6" t="s">
        <v>1057</v>
      </c>
      <c r="AI55" s="5">
        <v>10</v>
      </c>
      <c r="AJ55" s="6" t="s">
        <v>55</v>
      </c>
      <c r="AK55" s="6" t="s">
        <v>218</v>
      </c>
      <c r="AL55" s="6" t="s">
        <v>218</v>
      </c>
      <c r="AM55" s="6" t="s">
        <v>218</v>
      </c>
      <c r="AN55" s="6" t="s">
        <v>218</v>
      </c>
      <c r="AO55" s="6" t="s">
        <v>218</v>
      </c>
      <c r="AP55" s="6" t="s">
        <v>218</v>
      </c>
      <c r="AQ55" s="6">
        <v>45369</v>
      </c>
      <c r="AR55" s="5">
        <v>20240177</v>
      </c>
      <c r="AS55" s="51">
        <v>783333</v>
      </c>
      <c r="AT55" s="6">
        <v>45359</v>
      </c>
      <c r="AU55" s="6">
        <f t="shared" si="1"/>
        <v>45489</v>
      </c>
      <c r="AV55" s="28">
        <f t="shared" si="2"/>
        <v>46219</v>
      </c>
      <c r="BI55" s="12"/>
    </row>
    <row r="56" spans="1:61" s="11" customFormat="1" ht="16.350000000000001" hidden="1" customHeight="1">
      <c r="A56" s="447" t="s">
        <v>883</v>
      </c>
      <c r="B56" s="21"/>
      <c r="C56" s="448" t="b">
        <v>1</v>
      </c>
      <c r="D56" s="449" t="s">
        <v>147</v>
      </c>
      <c r="E56" s="449" t="s">
        <v>138</v>
      </c>
      <c r="F56" s="445" t="s">
        <v>24</v>
      </c>
      <c r="G56" s="445" t="s">
        <v>3</v>
      </c>
      <c r="H56" s="444">
        <v>45330</v>
      </c>
      <c r="I56" s="444" t="s">
        <v>125</v>
      </c>
      <c r="J56" s="444" t="str">
        <f t="shared" ca="1" si="0"/>
        <v>EJECUTADO</v>
      </c>
      <c r="K56" s="445" t="s">
        <v>1058</v>
      </c>
      <c r="L56" s="445" t="s">
        <v>54</v>
      </c>
      <c r="M56" s="445" t="s">
        <v>1065</v>
      </c>
      <c r="N56" s="450">
        <v>1030676962</v>
      </c>
      <c r="O56" s="451">
        <v>2350000</v>
      </c>
      <c r="P56" s="452">
        <v>20240079</v>
      </c>
      <c r="Q56" s="453">
        <v>30550000</v>
      </c>
      <c r="R56" s="454">
        <v>45323</v>
      </c>
      <c r="S56" s="444">
        <v>45331</v>
      </c>
      <c r="T56" s="444">
        <v>45359</v>
      </c>
      <c r="U56" s="452">
        <v>20240090</v>
      </c>
      <c r="V56" s="455">
        <v>2350000</v>
      </c>
      <c r="W56" s="444">
        <v>45330</v>
      </c>
      <c r="X56" s="63" t="s">
        <v>51</v>
      </c>
      <c r="Y56" s="6" t="s">
        <v>94</v>
      </c>
      <c r="Z56" s="6" t="s">
        <v>59</v>
      </c>
      <c r="AA56" s="6" t="s">
        <v>218</v>
      </c>
      <c r="AB56" s="6" t="s">
        <v>218</v>
      </c>
      <c r="AC56" s="6" t="s">
        <v>218</v>
      </c>
      <c r="AD56" s="6" t="s">
        <v>1066</v>
      </c>
      <c r="AE56" s="51" t="s">
        <v>218</v>
      </c>
      <c r="AF56" s="5" t="s">
        <v>218</v>
      </c>
      <c r="AG56" s="51" t="s">
        <v>218</v>
      </c>
      <c r="AH56" s="6" t="s">
        <v>218</v>
      </c>
      <c r="AI56" s="5" t="s">
        <v>218</v>
      </c>
      <c r="AJ56" s="6" t="s">
        <v>218</v>
      </c>
      <c r="AK56" s="6" t="s">
        <v>218</v>
      </c>
      <c r="AL56" s="6" t="s">
        <v>218</v>
      </c>
      <c r="AM56" s="5" t="s">
        <v>218</v>
      </c>
      <c r="AN56" s="6" t="s">
        <v>218</v>
      </c>
      <c r="AO56" s="6" t="s">
        <v>218</v>
      </c>
      <c r="AP56" s="6" t="s">
        <v>218</v>
      </c>
      <c r="AQ56" s="6">
        <v>45359</v>
      </c>
      <c r="AR56" s="5" t="s">
        <v>218</v>
      </c>
      <c r="AS56" s="51" t="s">
        <v>218</v>
      </c>
      <c r="AT56" s="6" t="s">
        <v>218</v>
      </c>
      <c r="AU56" s="6">
        <f t="shared" si="1"/>
        <v>45479</v>
      </c>
      <c r="AV56" s="28">
        <f t="shared" si="2"/>
        <v>46209</v>
      </c>
      <c r="BI56" s="12"/>
    </row>
    <row r="57" spans="1:61" s="11" customFormat="1" ht="16.350000000000001" hidden="1" customHeight="1">
      <c r="A57" s="447" t="s">
        <v>883</v>
      </c>
      <c r="B57" s="21"/>
      <c r="C57" s="448" t="b">
        <v>1</v>
      </c>
      <c r="D57" s="449" t="s">
        <v>148</v>
      </c>
      <c r="E57" s="449" t="s">
        <v>138</v>
      </c>
      <c r="F57" s="445" t="s">
        <v>24</v>
      </c>
      <c r="G57" s="445" t="s">
        <v>3</v>
      </c>
      <c r="H57" s="444">
        <v>45330</v>
      </c>
      <c r="I57" s="444" t="s">
        <v>125</v>
      </c>
      <c r="J57" s="444" t="str">
        <f t="shared" ca="1" si="0"/>
        <v>EJECUTADO</v>
      </c>
      <c r="K57" s="445" t="s">
        <v>1058</v>
      </c>
      <c r="L57" s="445" t="s">
        <v>54</v>
      </c>
      <c r="M57" s="445" t="s">
        <v>1067</v>
      </c>
      <c r="N57" s="450">
        <v>1007156388</v>
      </c>
      <c r="O57" s="451">
        <v>2350000</v>
      </c>
      <c r="P57" s="452">
        <v>20240079</v>
      </c>
      <c r="Q57" s="453">
        <v>30550000</v>
      </c>
      <c r="R57" s="454">
        <v>45323</v>
      </c>
      <c r="S57" s="444">
        <v>45331</v>
      </c>
      <c r="T57" s="444">
        <v>45359</v>
      </c>
      <c r="U57" s="452">
        <v>20240091</v>
      </c>
      <c r="V57" s="455">
        <v>2350000</v>
      </c>
      <c r="W57" s="444">
        <v>45330</v>
      </c>
      <c r="X57" s="63" t="s">
        <v>51</v>
      </c>
      <c r="Y57" s="6" t="s">
        <v>94</v>
      </c>
      <c r="Z57" s="6" t="s">
        <v>59</v>
      </c>
      <c r="AA57" s="6" t="s">
        <v>218</v>
      </c>
      <c r="AB57" s="6" t="s">
        <v>218</v>
      </c>
      <c r="AC57" s="6" t="s">
        <v>218</v>
      </c>
      <c r="AD57" s="6" t="s">
        <v>1068</v>
      </c>
      <c r="AE57" s="51">
        <v>783333</v>
      </c>
      <c r="AF57" s="5">
        <v>20240164</v>
      </c>
      <c r="AG57" s="51">
        <v>783333</v>
      </c>
      <c r="AH57" s="6">
        <v>45352</v>
      </c>
      <c r="AI57" s="5">
        <v>10</v>
      </c>
      <c r="AJ57" s="6" t="s">
        <v>55</v>
      </c>
      <c r="AK57" s="6" t="s">
        <v>218</v>
      </c>
      <c r="AL57" s="6" t="s">
        <v>218</v>
      </c>
      <c r="AM57" s="6" t="s">
        <v>218</v>
      </c>
      <c r="AN57" s="6" t="s">
        <v>218</v>
      </c>
      <c r="AO57" s="6" t="s">
        <v>218</v>
      </c>
      <c r="AP57" s="6" t="s">
        <v>218</v>
      </c>
      <c r="AQ57" s="6">
        <v>45369</v>
      </c>
      <c r="AR57" s="5">
        <v>20240180</v>
      </c>
      <c r="AS57" s="51">
        <v>783333</v>
      </c>
      <c r="AT57" s="6">
        <v>45359</v>
      </c>
      <c r="AU57" s="6">
        <f t="shared" si="1"/>
        <v>45489</v>
      </c>
      <c r="AV57" s="28">
        <f t="shared" si="2"/>
        <v>46219</v>
      </c>
      <c r="BI57" s="12"/>
    </row>
    <row r="58" spans="1:61" s="11" customFormat="1" ht="16.350000000000001" hidden="1" customHeight="1">
      <c r="A58" s="447" t="s">
        <v>883</v>
      </c>
      <c r="B58" s="21"/>
      <c r="C58" s="448" t="b">
        <v>1</v>
      </c>
      <c r="D58" s="449" t="s">
        <v>149</v>
      </c>
      <c r="E58" s="449" t="s">
        <v>138</v>
      </c>
      <c r="F58" s="445" t="s">
        <v>24</v>
      </c>
      <c r="G58" s="445" t="s">
        <v>3</v>
      </c>
      <c r="H58" s="444">
        <v>45330</v>
      </c>
      <c r="I58" s="444" t="s">
        <v>125</v>
      </c>
      <c r="J58" s="444" t="str">
        <f t="shared" ca="1" si="0"/>
        <v>EJECUTADO</v>
      </c>
      <c r="K58" s="445" t="s">
        <v>1058</v>
      </c>
      <c r="L58" s="445" t="s">
        <v>54</v>
      </c>
      <c r="M58" s="445" t="s">
        <v>1069</v>
      </c>
      <c r="N58" s="450">
        <v>53099715</v>
      </c>
      <c r="O58" s="451">
        <v>2350000</v>
      </c>
      <c r="P58" s="452">
        <v>20240079</v>
      </c>
      <c r="Q58" s="453">
        <v>30550000</v>
      </c>
      <c r="R58" s="454">
        <v>45323</v>
      </c>
      <c r="S58" s="444">
        <v>45331</v>
      </c>
      <c r="T58" s="444">
        <v>45359</v>
      </c>
      <c r="U58" s="452">
        <v>20240092</v>
      </c>
      <c r="V58" s="455">
        <v>2350000</v>
      </c>
      <c r="W58" s="444">
        <v>45330</v>
      </c>
      <c r="X58" s="63" t="s">
        <v>51</v>
      </c>
      <c r="Y58" s="6" t="s">
        <v>94</v>
      </c>
      <c r="Z58" s="6" t="s">
        <v>59</v>
      </c>
      <c r="AA58" s="6" t="s">
        <v>218</v>
      </c>
      <c r="AB58" s="6" t="s">
        <v>218</v>
      </c>
      <c r="AC58" s="6" t="s">
        <v>218</v>
      </c>
      <c r="AD58" s="6" t="s">
        <v>1070</v>
      </c>
      <c r="AE58" s="51">
        <v>783333</v>
      </c>
      <c r="AF58" s="5">
        <v>20240165</v>
      </c>
      <c r="AG58" s="51">
        <v>783333</v>
      </c>
      <c r="AH58" s="6" t="s">
        <v>1057</v>
      </c>
      <c r="AI58" s="5">
        <v>10</v>
      </c>
      <c r="AJ58" s="6" t="s">
        <v>55</v>
      </c>
      <c r="AK58" s="6" t="s">
        <v>218</v>
      </c>
      <c r="AL58" s="6" t="s">
        <v>218</v>
      </c>
      <c r="AM58" s="6" t="s">
        <v>218</v>
      </c>
      <c r="AN58" s="6" t="s">
        <v>218</v>
      </c>
      <c r="AO58" s="6" t="s">
        <v>218</v>
      </c>
      <c r="AP58" s="6" t="s">
        <v>218</v>
      </c>
      <c r="AQ58" s="6">
        <v>45369</v>
      </c>
      <c r="AR58" s="5">
        <v>20240182</v>
      </c>
      <c r="AS58" s="51">
        <v>783333</v>
      </c>
      <c r="AT58" s="6">
        <v>45359</v>
      </c>
      <c r="AU58" s="6">
        <f t="shared" si="1"/>
        <v>45489</v>
      </c>
      <c r="AV58" s="28">
        <f t="shared" si="2"/>
        <v>46219</v>
      </c>
      <c r="BI58" s="12"/>
    </row>
    <row r="59" spans="1:61" s="11" customFormat="1" ht="16.350000000000001" hidden="1" customHeight="1">
      <c r="A59" s="447" t="s">
        <v>883</v>
      </c>
      <c r="B59" s="21"/>
      <c r="C59" s="448" t="b">
        <v>1</v>
      </c>
      <c r="D59" s="449" t="s">
        <v>150</v>
      </c>
      <c r="E59" s="449" t="s">
        <v>138</v>
      </c>
      <c r="F59" s="445" t="s">
        <v>24</v>
      </c>
      <c r="G59" s="445" t="s">
        <v>3</v>
      </c>
      <c r="H59" s="444">
        <v>45330</v>
      </c>
      <c r="I59" s="444" t="s">
        <v>125</v>
      </c>
      <c r="J59" s="444" t="str">
        <f t="shared" ca="1" si="0"/>
        <v>EJECUTADO</v>
      </c>
      <c r="K59" s="445" t="s">
        <v>1058</v>
      </c>
      <c r="L59" s="445" t="s">
        <v>54</v>
      </c>
      <c r="M59" s="445" t="s">
        <v>1071</v>
      </c>
      <c r="N59" s="450">
        <v>1070625060</v>
      </c>
      <c r="O59" s="451">
        <v>2350000</v>
      </c>
      <c r="P59" s="452">
        <v>20240079</v>
      </c>
      <c r="Q59" s="453">
        <v>30550000</v>
      </c>
      <c r="R59" s="454">
        <v>45323</v>
      </c>
      <c r="S59" s="444">
        <v>45331</v>
      </c>
      <c r="T59" s="444">
        <v>45359</v>
      </c>
      <c r="U59" s="452">
        <v>20240093</v>
      </c>
      <c r="V59" s="455">
        <v>2350000</v>
      </c>
      <c r="W59" s="444">
        <v>45330</v>
      </c>
      <c r="X59" s="63" t="s">
        <v>51</v>
      </c>
      <c r="Y59" s="6" t="s">
        <v>94</v>
      </c>
      <c r="Z59" s="6" t="s">
        <v>59</v>
      </c>
      <c r="AA59" s="6" t="s">
        <v>218</v>
      </c>
      <c r="AB59" s="6" t="s">
        <v>218</v>
      </c>
      <c r="AC59" s="6" t="s">
        <v>218</v>
      </c>
      <c r="AD59" s="6" t="s">
        <v>1072</v>
      </c>
      <c r="AE59" s="51">
        <v>783333</v>
      </c>
      <c r="AF59" s="5">
        <v>20240166</v>
      </c>
      <c r="AG59" s="51">
        <v>783333</v>
      </c>
      <c r="AH59" s="6" t="s">
        <v>1057</v>
      </c>
      <c r="AI59" s="5">
        <v>10</v>
      </c>
      <c r="AJ59" s="6" t="s">
        <v>55</v>
      </c>
      <c r="AK59" s="6" t="s">
        <v>218</v>
      </c>
      <c r="AL59" s="6" t="s">
        <v>218</v>
      </c>
      <c r="AM59" s="6" t="s">
        <v>218</v>
      </c>
      <c r="AN59" s="6" t="s">
        <v>218</v>
      </c>
      <c r="AO59" s="6" t="s">
        <v>218</v>
      </c>
      <c r="AP59" s="6" t="s">
        <v>218</v>
      </c>
      <c r="AQ59" s="6">
        <v>45369</v>
      </c>
      <c r="AR59" s="5">
        <v>20240174</v>
      </c>
      <c r="AS59" s="51">
        <v>783333</v>
      </c>
      <c r="AT59" s="6">
        <v>45359</v>
      </c>
      <c r="AU59" s="6">
        <f t="shared" si="1"/>
        <v>45489</v>
      </c>
      <c r="AV59" s="28">
        <f t="shared" si="2"/>
        <v>46219</v>
      </c>
      <c r="BI59" s="12"/>
    </row>
    <row r="60" spans="1:61" s="11" customFormat="1" ht="16.350000000000001" hidden="1" customHeight="1">
      <c r="A60" s="447" t="s">
        <v>883</v>
      </c>
      <c r="B60" s="21"/>
      <c r="C60" s="448" t="b">
        <v>1</v>
      </c>
      <c r="D60" s="449" t="s">
        <v>151</v>
      </c>
      <c r="E60" s="449" t="s">
        <v>138</v>
      </c>
      <c r="F60" s="445" t="s">
        <v>24</v>
      </c>
      <c r="G60" s="445" t="s">
        <v>3</v>
      </c>
      <c r="H60" s="444">
        <v>45330</v>
      </c>
      <c r="I60" s="444" t="s">
        <v>125</v>
      </c>
      <c r="J60" s="444" t="str">
        <f t="shared" ca="1" si="0"/>
        <v>EJECUTADO</v>
      </c>
      <c r="K60" s="445" t="s">
        <v>1058</v>
      </c>
      <c r="L60" s="445" t="s">
        <v>54</v>
      </c>
      <c r="M60" s="445" t="s">
        <v>1073</v>
      </c>
      <c r="N60" s="450">
        <v>1073519597</v>
      </c>
      <c r="O60" s="451">
        <v>2350000</v>
      </c>
      <c r="P60" s="452">
        <v>20240079</v>
      </c>
      <c r="Q60" s="453">
        <v>30550000</v>
      </c>
      <c r="R60" s="454">
        <v>45323</v>
      </c>
      <c r="S60" s="444">
        <v>45331</v>
      </c>
      <c r="T60" s="444">
        <v>45359</v>
      </c>
      <c r="U60" s="452">
        <v>20240094</v>
      </c>
      <c r="V60" s="455">
        <v>2350000</v>
      </c>
      <c r="W60" s="444">
        <v>45330</v>
      </c>
      <c r="X60" s="63" t="s">
        <v>51</v>
      </c>
      <c r="Y60" s="6" t="s">
        <v>94</v>
      </c>
      <c r="Z60" s="6" t="s">
        <v>59</v>
      </c>
      <c r="AA60" s="6" t="s">
        <v>218</v>
      </c>
      <c r="AB60" s="6" t="s">
        <v>218</v>
      </c>
      <c r="AC60" s="6" t="s">
        <v>218</v>
      </c>
      <c r="AD60" s="6" t="s">
        <v>1074</v>
      </c>
      <c r="AE60" s="51">
        <v>783333</v>
      </c>
      <c r="AF60" s="5">
        <v>20240167</v>
      </c>
      <c r="AG60" s="51">
        <v>783333</v>
      </c>
      <c r="AH60" s="6" t="s">
        <v>1057</v>
      </c>
      <c r="AI60" s="5">
        <v>10</v>
      </c>
      <c r="AJ60" s="6" t="s">
        <v>55</v>
      </c>
      <c r="AK60" s="6" t="s">
        <v>218</v>
      </c>
      <c r="AL60" s="6" t="s">
        <v>218</v>
      </c>
      <c r="AM60" s="6" t="s">
        <v>218</v>
      </c>
      <c r="AN60" s="6" t="s">
        <v>218</v>
      </c>
      <c r="AO60" s="6" t="s">
        <v>218</v>
      </c>
      <c r="AP60" s="6" t="s">
        <v>218</v>
      </c>
      <c r="AQ60" s="6">
        <v>45369</v>
      </c>
      <c r="AR60" s="5">
        <v>20240176</v>
      </c>
      <c r="AS60" s="51">
        <v>783333</v>
      </c>
      <c r="AT60" s="6">
        <v>45359</v>
      </c>
      <c r="AU60" s="6">
        <f t="shared" si="1"/>
        <v>45489</v>
      </c>
      <c r="AV60" s="28">
        <f t="shared" si="2"/>
        <v>46219</v>
      </c>
      <c r="BI60" s="12"/>
    </row>
    <row r="61" spans="1:61" s="11" customFormat="1" ht="16.350000000000001" hidden="1" customHeight="1">
      <c r="A61" s="447" t="s">
        <v>883</v>
      </c>
      <c r="B61" s="21"/>
      <c r="C61" s="448" t="b">
        <v>1</v>
      </c>
      <c r="D61" s="449" t="s">
        <v>152</v>
      </c>
      <c r="E61" s="449" t="s">
        <v>138</v>
      </c>
      <c r="F61" s="445" t="s">
        <v>24</v>
      </c>
      <c r="G61" s="445" t="s">
        <v>3</v>
      </c>
      <c r="H61" s="444">
        <v>45330</v>
      </c>
      <c r="I61" s="444" t="s">
        <v>125</v>
      </c>
      <c r="J61" s="444" t="str">
        <f t="shared" ca="1" si="0"/>
        <v>EJECUTADO</v>
      </c>
      <c r="K61" s="445" t="s">
        <v>1058</v>
      </c>
      <c r="L61" s="445" t="s">
        <v>54</v>
      </c>
      <c r="M61" s="445" t="s">
        <v>1075</v>
      </c>
      <c r="N61" s="450">
        <v>1001344748</v>
      </c>
      <c r="O61" s="451">
        <v>2350000</v>
      </c>
      <c r="P61" s="452">
        <v>20240079</v>
      </c>
      <c r="Q61" s="453">
        <v>30550000</v>
      </c>
      <c r="R61" s="454">
        <v>45323</v>
      </c>
      <c r="S61" s="444">
        <v>45331</v>
      </c>
      <c r="T61" s="444">
        <v>45359</v>
      </c>
      <c r="U61" s="452">
        <v>20240095</v>
      </c>
      <c r="V61" s="455">
        <v>2350000</v>
      </c>
      <c r="W61" s="444">
        <v>45330</v>
      </c>
      <c r="X61" s="63" t="s">
        <v>51</v>
      </c>
      <c r="Y61" s="6" t="s">
        <v>94</v>
      </c>
      <c r="Z61" s="6" t="s">
        <v>59</v>
      </c>
      <c r="AA61" s="6" t="s">
        <v>218</v>
      </c>
      <c r="AB61" s="6" t="s">
        <v>218</v>
      </c>
      <c r="AC61" s="6" t="s">
        <v>218</v>
      </c>
      <c r="AD61" s="6" t="s">
        <v>1076</v>
      </c>
      <c r="AE61" s="51" t="s">
        <v>218</v>
      </c>
      <c r="AF61" s="5" t="s">
        <v>218</v>
      </c>
      <c r="AG61" s="51" t="s">
        <v>218</v>
      </c>
      <c r="AH61" s="6" t="s">
        <v>218</v>
      </c>
      <c r="AI61" s="5" t="s">
        <v>218</v>
      </c>
      <c r="AJ61" s="6" t="s">
        <v>218</v>
      </c>
      <c r="AK61" s="6" t="s">
        <v>218</v>
      </c>
      <c r="AL61" s="6" t="s">
        <v>218</v>
      </c>
      <c r="AM61" s="5" t="s">
        <v>218</v>
      </c>
      <c r="AN61" s="6" t="s">
        <v>218</v>
      </c>
      <c r="AO61" s="6" t="s">
        <v>218</v>
      </c>
      <c r="AP61" s="6" t="s">
        <v>218</v>
      </c>
      <c r="AQ61" s="6">
        <v>45359</v>
      </c>
      <c r="AR61" s="5" t="s">
        <v>218</v>
      </c>
      <c r="AS61" s="51" t="s">
        <v>218</v>
      </c>
      <c r="AT61" s="6" t="s">
        <v>218</v>
      </c>
      <c r="AU61" s="6">
        <f t="shared" si="1"/>
        <v>45479</v>
      </c>
      <c r="AV61" s="28">
        <f t="shared" si="2"/>
        <v>46209</v>
      </c>
      <c r="BI61" s="12"/>
    </row>
    <row r="62" spans="1:61" s="11" customFormat="1" ht="16.350000000000001" hidden="1" customHeight="1">
      <c r="A62" s="447" t="s">
        <v>883</v>
      </c>
      <c r="B62" s="21"/>
      <c r="C62" s="448" t="b">
        <v>1</v>
      </c>
      <c r="D62" s="449" t="s">
        <v>153</v>
      </c>
      <c r="E62" s="449" t="s">
        <v>138</v>
      </c>
      <c r="F62" s="445" t="s">
        <v>24</v>
      </c>
      <c r="G62" s="445" t="s">
        <v>3</v>
      </c>
      <c r="H62" s="444">
        <v>45330</v>
      </c>
      <c r="I62" s="444" t="s">
        <v>125</v>
      </c>
      <c r="J62" s="444" t="str">
        <f t="shared" ca="1" si="0"/>
        <v>EJECUTADO</v>
      </c>
      <c r="K62" s="445" t="s">
        <v>1058</v>
      </c>
      <c r="L62" s="445" t="s">
        <v>54</v>
      </c>
      <c r="M62" s="445" t="s">
        <v>1077</v>
      </c>
      <c r="N62" s="450">
        <v>1073243107</v>
      </c>
      <c r="O62" s="451">
        <v>2350000</v>
      </c>
      <c r="P62" s="452">
        <v>20240079</v>
      </c>
      <c r="Q62" s="453">
        <v>30550000</v>
      </c>
      <c r="R62" s="454">
        <v>45323</v>
      </c>
      <c r="S62" s="444">
        <v>45331</v>
      </c>
      <c r="T62" s="444">
        <v>45359</v>
      </c>
      <c r="U62" s="452">
        <v>20240096</v>
      </c>
      <c r="V62" s="455">
        <v>2350000</v>
      </c>
      <c r="W62" s="444">
        <v>45330</v>
      </c>
      <c r="X62" s="63" t="s">
        <v>51</v>
      </c>
      <c r="Y62" s="6" t="s">
        <v>94</v>
      </c>
      <c r="Z62" s="6" t="s">
        <v>59</v>
      </c>
      <c r="AA62" s="6" t="s">
        <v>218</v>
      </c>
      <c r="AB62" s="6" t="s">
        <v>218</v>
      </c>
      <c r="AC62" s="6" t="s">
        <v>218</v>
      </c>
      <c r="AD62" s="6" t="s">
        <v>1078</v>
      </c>
      <c r="AE62" s="51" t="s">
        <v>218</v>
      </c>
      <c r="AF62" s="5" t="s">
        <v>218</v>
      </c>
      <c r="AG62" s="51" t="s">
        <v>218</v>
      </c>
      <c r="AH62" s="6" t="s">
        <v>218</v>
      </c>
      <c r="AI62" s="5" t="s">
        <v>218</v>
      </c>
      <c r="AJ62" s="6" t="s">
        <v>218</v>
      </c>
      <c r="AK62" s="6" t="s">
        <v>218</v>
      </c>
      <c r="AL62" s="6" t="s">
        <v>218</v>
      </c>
      <c r="AM62" s="5" t="s">
        <v>218</v>
      </c>
      <c r="AN62" s="6" t="s">
        <v>218</v>
      </c>
      <c r="AO62" s="6" t="s">
        <v>218</v>
      </c>
      <c r="AP62" s="6" t="s">
        <v>218</v>
      </c>
      <c r="AQ62" s="6">
        <v>45359</v>
      </c>
      <c r="AR62" s="5" t="s">
        <v>218</v>
      </c>
      <c r="AS62" s="51" t="s">
        <v>218</v>
      </c>
      <c r="AT62" s="6" t="s">
        <v>218</v>
      </c>
      <c r="AU62" s="6">
        <f t="shared" si="1"/>
        <v>45479</v>
      </c>
      <c r="AV62" s="28">
        <f t="shared" si="2"/>
        <v>46209</v>
      </c>
      <c r="BI62" s="12"/>
    </row>
    <row r="63" spans="1:61" s="11" customFormat="1" ht="16.350000000000001" hidden="1" customHeight="1">
      <c r="A63" s="447" t="s">
        <v>883</v>
      </c>
      <c r="B63" s="21"/>
      <c r="C63" s="448" t="b">
        <v>1</v>
      </c>
      <c r="D63" s="449" t="s">
        <v>154</v>
      </c>
      <c r="E63" s="449" t="s">
        <v>138</v>
      </c>
      <c r="F63" s="445" t="s">
        <v>24</v>
      </c>
      <c r="G63" s="445" t="s">
        <v>3</v>
      </c>
      <c r="H63" s="444">
        <v>45330</v>
      </c>
      <c r="I63" s="444" t="s">
        <v>125</v>
      </c>
      <c r="J63" s="444" t="str">
        <f t="shared" ca="1" si="0"/>
        <v>EJECUTADO</v>
      </c>
      <c r="K63" s="445" t="s">
        <v>1058</v>
      </c>
      <c r="L63" s="445" t="s">
        <v>54</v>
      </c>
      <c r="M63" s="445" t="s">
        <v>1079</v>
      </c>
      <c r="N63" s="450">
        <v>1003475563</v>
      </c>
      <c r="O63" s="451">
        <v>2350000</v>
      </c>
      <c r="P63" s="452">
        <v>20240079</v>
      </c>
      <c r="Q63" s="453">
        <v>30550000</v>
      </c>
      <c r="R63" s="454">
        <v>45323</v>
      </c>
      <c r="S63" s="444">
        <v>45331</v>
      </c>
      <c r="T63" s="444">
        <v>45359</v>
      </c>
      <c r="U63" s="452">
        <v>20240097</v>
      </c>
      <c r="V63" s="455">
        <v>2350000</v>
      </c>
      <c r="W63" s="444">
        <v>45330</v>
      </c>
      <c r="X63" s="63" t="s">
        <v>51</v>
      </c>
      <c r="Y63" s="6" t="s">
        <v>94</v>
      </c>
      <c r="Z63" s="6" t="s">
        <v>59</v>
      </c>
      <c r="AA63" s="6" t="s">
        <v>218</v>
      </c>
      <c r="AB63" s="6" t="s">
        <v>218</v>
      </c>
      <c r="AC63" s="6" t="s">
        <v>218</v>
      </c>
      <c r="AD63" s="6" t="s">
        <v>1080</v>
      </c>
      <c r="AE63" s="51">
        <v>783333</v>
      </c>
      <c r="AF63" s="5">
        <v>20240170</v>
      </c>
      <c r="AG63" s="51">
        <v>783333</v>
      </c>
      <c r="AH63" s="6" t="s">
        <v>1057</v>
      </c>
      <c r="AI63" s="5">
        <v>10</v>
      </c>
      <c r="AJ63" s="6" t="s">
        <v>55</v>
      </c>
      <c r="AK63" s="6" t="s">
        <v>218</v>
      </c>
      <c r="AL63" s="6" t="s">
        <v>218</v>
      </c>
      <c r="AM63" s="6" t="s">
        <v>218</v>
      </c>
      <c r="AN63" s="6" t="s">
        <v>218</v>
      </c>
      <c r="AO63" s="6" t="s">
        <v>218</v>
      </c>
      <c r="AP63" s="6" t="s">
        <v>218</v>
      </c>
      <c r="AQ63" s="6">
        <v>45369</v>
      </c>
      <c r="AR63" s="5">
        <v>20240183</v>
      </c>
      <c r="AS63" s="51">
        <v>783333</v>
      </c>
      <c r="AT63" s="6">
        <v>45359</v>
      </c>
      <c r="AU63" s="6">
        <f t="shared" si="1"/>
        <v>45489</v>
      </c>
      <c r="AV63" s="28">
        <f t="shared" si="2"/>
        <v>46219</v>
      </c>
      <c r="BI63" s="12"/>
    </row>
    <row r="64" spans="1:61" s="11" customFormat="1" ht="16.350000000000001" hidden="1" customHeight="1">
      <c r="A64" s="447" t="s">
        <v>883</v>
      </c>
      <c r="B64" s="21"/>
      <c r="C64" s="448" t="b">
        <v>1</v>
      </c>
      <c r="D64" s="449" t="s">
        <v>155</v>
      </c>
      <c r="E64" s="449" t="s">
        <v>156</v>
      </c>
      <c r="F64" s="445" t="s">
        <v>24</v>
      </c>
      <c r="G64" s="445" t="s">
        <v>18</v>
      </c>
      <c r="H64" s="444">
        <v>45331</v>
      </c>
      <c r="I64" s="444" t="s">
        <v>125</v>
      </c>
      <c r="J64" s="444" t="str">
        <f t="shared" ca="1" si="0"/>
        <v>EJECUTADO</v>
      </c>
      <c r="K64" s="445" t="s">
        <v>1081</v>
      </c>
      <c r="L64" s="445" t="s">
        <v>54</v>
      </c>
      <c r="M64" s="445" t="s">
        <v>1082</v>
      </c>
      <c r="N64" s="450">
        <v>1014293187</v>
      </c>
      <c r="O64" s="451">
        <v>11520000</v>
      </c>
      <c r="P64" s="452">
        <v>20240059</v>
      </c>
      <c r="Q64" s="453">
        <v>15490000</v>
      </c>
      <c r="R64" s="454">
        <v>45310</v>
      </c>
      <c r="S64" s="444">
        <v>45331</v>
      </c>
      <c r="T64" s="444">
        <v>45378</v>
      </c>
      <c r="U64" s="452">
        <v>20240103</v>
      </c>
      <c r="V64" s="455">
        <v>11520000</v>
      </c>
      <c r="W64" s="444">
        <v>45331</v>
      </c>
      <c r="X64" s="63" t="s">
        <v>51</v>
      </c>
      <c r="Y64" s="6" t="s">
        <v>94</v>
      </c>
      <c r="Z64" s="6" t="s">
        <v>53</v>
      </c>
      <c r="AA64" s="6" t="s">
        <v>1083</v>
      </c>
      <c r="AB64" s="6" t="s">
        <v>1084</v>
      </c>
      <c r="AC64" s="6">
        <v>45331</v>
      </c>
      <c r="AD64" s="6" t="s">
        <v>1085</v>
      </c>
      <c r="AE64" s="51" t="s">
        <v>218</v>
      </c>
      <c r="AF64" s="5" t="s">
        <v>218</v>
      </c>
      <c r="AG64" s="51" t="s">
        <v>218</v>
      </c>
      <c r="AH64" s="6" t="s">
        <v>218</v>
      </c>
      <c r="AI64" s="5" t="s">
        <v>218</v>
      </c>
      <c r="AJ64" s="6" t="s">
        <v>218</v>
      </c>
      <c r="AK64" s="6" t="s">
        <v>218</v>
      </c>
      <c r="AL64" s="6" t="s">
        <v>218</v>
      </c>
      <c r="AM64" s="5" t="s">
        <v>218</v>
      </c>
      <c r="AN64" s="6" t="s">
        <v>218</v>
      </c>
      <c r="AO64" s="6" t="s">
        <v>218</v>
      </c>
      <c r="AP64" s="6" t="s">
        <v>218</v>
      </c>
      <c r="AQ64" s="6">
        <v>45378</v>
      </c>
      <c r="AR64" s="5" t="s">
        <v>218</v>
      </c>
      <c r="AS64" s="51" t="s">
        <v>218</v>
      </c>
      <c r="AT64" s="6" t="s">
        <v>218</v>
      </c>
      <c r="AU64" s="6">
        <f t="shared" si="1"/>
        <v>45498</v>
      </c>
      <c r="AV64" s="28">
        <f t="shared" si="2"/>
        <v>46228</v>
      </c>
      <c r="BI64" s="12"/>
    </row>
    <row r="65" spans="1:66" s="11" customFormat="1" ht="16.350000000000001" hidden="1" customHeight="1">
      <c r="A65" s="447" t="s">
        <v>883</v>
      </c>
      <c r="B65" s="21"/>
      <c r="C65" s="448" t="b">
        <v>1</v>
      </c>
      <c r="D65" s="449" t="s">
        <v>157</v>
      </c>
      <c r="E65" s="449" t="s">
        <v>158</v>
      </c>
      <c r="F65" s="445" t="s">
        <v>24</v>
      </c>
      <c r="G65" s="445" t="s">
        <v>10</v>
      </c>
      <c r="H65" s="444">
        <v>45331</v>
      </c>
      <c r="I65" s="444" t="s">
        <v>125</v>
      </c>
      <c r="J65" s="444" t="str">
        <f t="shared" ca="1" si="0"/>
        <v>EJECUTADO</v>
      </c>
      <c r="K65" s="445" t="s">
        <v>1086</v>
      </c>
      <c r="L65" s="445" t="s">
        <v>50</v>
      </c>
      <c r="M65" s="445" t="s">
        <v>1087</v>
      </c>
      <c r="N65" s="450">
        <v>900934512</v>
      </c>
      <c r="O65" s="451">
        <v>108668891</v>
      </c>
      <c r="P65" s="452">
        <v>20240093</v>
      </c>
      <c r="Q65" s="453">
        <v>108668891</v>
      </c>
      <c r="R65" s="454">
        <v>45331</v>
      </c>
      <c r="S65" s="444">
        <v>45335</v>
      </c>
      <c r="T65" s="444">
        <v>45364</v>
      </c>
      <c r="U65" s="452">
        <v>20240102</v>
      </c>
      <c r="V65" s="455">
        <v>108668891</v>
      </c>
      <c r="W65" s="444">
        <v>45331</v>
      </c>
      <c r="X65" s="63" t="s">
        <v>51</v>
      </c>
      <c r="Y65" s="6" t="s">
        <v>94</v>
      </c>
      <c r="Z65" s="6" t="s">
        <v>53</v>
      </c>
      <c r="AA65" s="6" t="s">
        <v>1088</v>
      </c>
      <c r="AB65" s="6" t="s">
        <v>1089</v>
      </c>
      <c r="AC65" s="6">
        <v>45335</v>
      </c>
      <c r="AD65" s="6" t="s">
        <v>1090</v>
      </c>
      <c r="AE65" s="51">
        <v>4000000</v>
      </c>
      <c r="AF65" s="5">
        <v>20240147</v>
      </c>
      <c r="AG65" s="51">
        <v>4000000</v>
      </c>
      <c r="AH65" s="6">
        <v>45349</v>
      </c>
      <c r="AI65" s="5">
        <v>15</v>
      </c>
      <c r="AJ65" s="6" t="s">
        <v>55</v>
      </c>
      <c r="AK65" s="6" t="s">
        <v>218</v>
      </c>
      <c r="AL65" s="6" t="s">
        <v>218</v>
      </c>
      <c r="AM65" s="6" t="s">
        <v>218</v>
      </c>
      <c r="AN65" s="6" t="s">
        <v>218</v>
      </c>
      <c r="AO65" s="6" t="s">
        <v>218</v>
      </c>
      <c r="AP65" s="6" t="s">
        <v>218</v>
      </c>
      <c r="AQ65" s="6">
        <v>45379</v>
      </c>
      <c r="AR65" s="5">
        <v>20240216</v>
      </c>
      <c r="AS65" s="51">
        <v>4000000</v>
      </c>
      <c r="AT65" s="6">
        <v>45364</v>
      </c>
      <c r="AU65" s="6">
        <f t="shared" si="1"/>
        <v>45499</v>
      </c>
      <c r="AV65" s="28">
        <f t="shared" si="2"/>
        <v>46229</v>
      </c>
      <c r="BI65" s="12"/>
    </row>
    <row r="66" spans="1:66" s="8" customFormat="1" ht="16.350000000000001" hidden="1" customHeight="1">
      <c r="A66" s="447" t="s">
        <v>883</v>
      </c>
      <c r="B66" s="21"/>
      <c r="C66" s="448" t="b">
        <v>1</v>
      </c>
      <c r="D66" s="449" t="s">
        <v>159</v>
      </c>
      <c r="E66" s="449" t="s">
        <v>138</v>
      </c>
      <c r="F66" s="445" t="s">
        <v>24</v>
      </c>
      <c r="G66" s="445" t="s">
        <v>18</v>
      </c>
      <c r="H66" s="444">
        <v>45336</v>
      </c>
      <c r="I66" s="444" t="s">
        <v>125</v>
      </c>
      <c r="J66" s="444" t="str">
        <f t="shared" ca="1" si="0"/>
        <v>EJECUTADO</v>
      </c>
      <c r="K66" s="445" t="s">
        <v>1043</v>
      </c>
      <c r="L66" s="445" t="s">
        <v>54</v>
      </c>
      <c r="M66" s="445" t="s">
        <v>1091</v>
      </c>
      <c r="N66" s="450">
        <v>1030673108</v>
      </c>
      <c r="O66" s="451">
        <v>3850000</v>
      </c>
      <c r="P66" s="452">
        <v>20240078</v>
      </c>
      <c r="Q66" s="453">
        <v>15400000</v>
      </c>
      <c r="R66" s="454">
        <v>45323</v>
      </c>
      <c r="S66" s="444">
        <v>45336</v>
      </c>
      <c r="T66" s="444">
        <v>45364</v>
      </c>
      <c r="U66" s="452">
        <v>20240108</v>
      </c>
      <c r="V66" s="455">
        <v>3850000</v>
      </c>
      <c r="W66" s="444">
        <v>45336</v>
      </c>
      <c r="X66" s="63" t="s">
        <v>51</v>
      </c>
      <c r="Y66" s="6" t="s">
        <v>94</v>
      </c>
      <c r="Z66" s="6"/>
      <c r="AA66" s="6"/>
      <c r="AB66" s="6"/>
      <c r="AC66" s="6"/>
      <c r="AD66" s="6" t="s">
        <v>1092</v>
      </c>
      <c r="AE66" s="51" t="s">
        <v>218</v>
      </c>
      <c r="AF66" s="5" t="s">
        <v>218</v>
      </c>
      <c r="AG66" s="51" t="s">
        <v>218</v>
      </c>
      <c r="AH66" s="6" t="s">
        <v>218</v>
      </c>
      <c r="AI66" s="5" t="s">
        <v>218</v>
      </c>
      <c r="AJ66" s="6" t="s">
        <v>218</v>
      </c>
      <c r="AK66" s="6" t="s">
        <v>218</v>
      </c>
      <c r="AL66" s="6" t="s">
        <v>218</v>
      </c>
      <c r="AM66" s="5" t="s">
        <v>218</v>
      </c>
      <c r="AN66" s="6" t="s">
        <v>218</v>
      </c>
      <c r="AO66" s="6" t="s">
        <v>218</v>
      </c>
      <c r="AP66" s="6" t="s">
        <v>218</v>
      </c>
      <c r="AQ66" s="6">
        <v>45364</v>
      </c>
      <c r="AR66" s="5" t="s">
        <v>218</v>
      </c>
      <c r="AS66" s="51" t="s">
        <v>218</v>
      </c>
      <c r="AT66" s="6" t="s">
        <v>218</v>
      </c>
      <c r="AU66" s="6">
        <f t="shared" si="1"/>
        <v>45484</v>
      </c>
      <c r="AV66" s="28">
        <f t="shared" si="2"/>
        <v>46214</v>
      </c>
      <c r="AW66" s="11"/>
      <c r="AX66" s="11"/>
      <c r="AY66" s="11"/>
      <c r="AZ66" s="11"/>
      <c r="BA66" s="11"/>
      <c r="BI66" s="9"/>
      <c r="BJ66" s="10"/>
      <c r="BK66" s="10"/>
      <c r="BL66" s="10"/>
      <c r="BM66" s="10"/>
      <c r="BN66" s="10"/>
    </row>
    <row r="67" spans="1:66" s="11" customFormat="1" ht="16.350000000000001" hidden="1" customHeight="1">
      <c r="A67" s="447" t="s">
        <v>883</v>
      </c>
      <c r="B67" s="21"/>
      <c r="C67" s="448" t="b">
        <v>1</v>
      </c>
      <c r="D67" s="449" t="s">
        <v>160</v>
      </c>
      <c r="E67" s="449" t="s">
        <v>1006</v>
      </c>
      <c r="F67" s="445" t="s">
        <v>24</v>
      </c>
      <c r="G67" s="445" t="s">
        <v>3</v>
      </c>
      <c r="H67" s="444">
        <v>45337</v>
      </c>
      <c r="I67" s="444" t="s">
        <v>125</v>
      </c>
      <c r="J67" s="444" t="str">
        <f t="shared" ref="J67:J130" ca="1" si="3">IF($C$1&lt;=AQ67,("EN EJECUCIÓN"),("EJECUTADO"))</f>
        <v>EJECUTADO</v>
      </c>
      <c r="K67" s="445" t="s">
        <v>1093</v>
      </c>
      <c r="L67" s="445" t="s">
        <v>54</v>
      </c>
      <c r="M67" s="445" t="s">
        <v>1094</v>
      </c>
      <c r="N67" s="450">
        <v>1014184767</v>
      </c>
      <c r="O67" s="451">
        <v>23400000</v>
      </c>
      <c r="P67" s="452">
        <v>20240092</v>
      </c>
      <c r="Q67" s="453">
        <v>23400000</v>
      </c>
      <c r="R67" s="454">
        <v>45328</v>
      </c>
      <c r="S67" s="444">
        <v>45337</v>
      </c>
      <c r="T67" s="444">
        <v>45519</v>
      </c>
      <c r="U67" s="452">
        <v>20240110</v>
      </c>
      <c r="V67" s="455">
        <v>23400000</v>
      </c>
      <c r="W67" s="444">
        <v>45337</v>
      </c>
      <c r="X67" s="63" t="s">
        <v>51</v>
      </c>
      <c r="Y67" s="6" t="s">
        <v>94</v>
      </c>
      <c r="Z67" s="6" t="s">
        <v>53</v>
      </c>
      <c r="AA67" s="6" t="s">
        <v>1095</v>
      </c>
      <c r="AB67" s="6" t="s">
        <v>1096</v>
      </c>
      <c r="AC67" s="6">
        <v>45338</v>
      </c>
      <c r="AD67" s="6" t="s">
        <v>1097</v>
      </c>
      <c r="AE67" s="51" t="s">
        <v>218</v>
      </c>
      <c r="AF67" s="5" t="s">
        <v>218</v>
      </c>
      <c r="AG67" s="51" t="s">
        <v>218</v>
      </c>
      <c r="AH67" s="6" t="s">
        <v>218</v>
      </c>
      <c r="AI67" s="5" t="s">
        <v>218</v>
      </c>
      <c r="AJ67" s="6" t="s">
        <v>218</v>
      </c>
      <c r="AK67" s="6" t="s">
        <v>218</v>
      </c>
      <c r="AL67" s="6" t="s">
        <v>218</v>
      </c>
      <c r="AM67" s="5" t="s">
        <v>218</v>
      </c>
      <c r="AN67" s="6" t="s">
        <v>218</v>
      </c>
      <c r="AO67" s="6" t="s">
        <v>218</v>
      </c>
      <c r="AP67" s="6" t="s">
        <v>218</v>
      </c>
      <c r="AQ67" s="6">
        <v>45519</v>
      </c>
      <c r="AR67" s="5" t="s">
        <v>218</v>
      </c>
      <c r="AS67" s="51" t="s">
        <v>218</v>
      </c>
      <c r="AT67" s="6" t="s">
        <v>218</v>
      </c>
      <c r="AU67" s="6">
        <f t="shared" ref="AU67:AU130" si="4">+AQ67+4*30</f>
        <v>45639</v>
      </c>
      <c r="AV67" s="28">
        <f t="shared" ref="AV67:AV130" si="5">+AU67+(2*365)</f>
        <v>46369</v>
      </c>
      <c r="BI67" s="12"/>
    </row>
    <row r="68" spans="1:66" s="11" customFormat="1" ht="16.350000000000001" hidden="1" customHeight="1">
      <c r="A68" s="447" t="s">
        <v>883</v>
      </c>
      <c r="B68" s="21"/>
      <c r="C68" s="448" t="b">
        <v>1</v>
      </c>
      <c r="D68" s="449" t="s">
        <v>161</v>
      </c>
      <c r="E68" s="449" t="s">
        <v>1006</v>
      </c>
      <c r="F68" s="445" t="s">
        <v>24</v>
      </c>
      <c r="G68" s="445" t="s">
        <v>18</v>
      </c>
      <c r="H68" s="444">
        <v>45337</v>
      </c>
      <c r="I68" s="444" t="s">
        <v>125</v>
      </c>
      <c r="J68" s="444" t="str">
        <f t="shared" ca="1" si="3"/>
        <v>EJECUTADO</v>
      </c>
      <c r="K68" s="445" t="s">
        <v>1098</v>
      </c>
      <c r="L68" s="445" t="s">
        <v>54</v>
      </c>
      <c r="M68" s="445" t="s">
        <v>1099</v>
      </c>
      <c r="N68" s="450">
        <v>1019096015</v>
      </c>
      <c r="O68" s="451">
        <v>22500000</v>
      </c>
      <c r="P68" s="452">
        <v>20240082</v>
      </c>
      <c r="Q68" s="453">
        <v>22500000</v>
      </c>
      <c r="R68" s="454">
        <v>45327</v>
      </c>
      <c r="S68" s="444">
        <v>45337</v>
      </c>
      <c r="T68" s="444">
        <v>45427</v>
      </c>
      <c r="U68" s="452">
        <v>20240113</v>
      </c>
      <c r="V68" s="455">
        <v>22500000</v>
      </c>
      <c r="W68" s="444">
        <v>45337</v>
      </c>
      <c r="X68" s="63" t="s">
        <v>51</v>
      </c>
      <c r="Y68" s="6" t="s">
        <v>94</v>
      </c>
      <c r="Z68" s="6" t="s">
        <v>53</v>
      </c>
      <c r="AA68" s="6" t="s">
        <v>1100</v>
      </c>
      <c r="AB68" s="6"/>
      <c r="AC68" s="6"/>
      <c r="AD68" s="6" t="s">
        <v>1101</v>
      </c>
      <c r="AE68" s="51">
        <v>11250000</v>
      </c>
      <c r="AF68" s="5">
        <v>20240338</v>
      </c>
      <c r="AG68" s="51">
        <v>11250000</v>
      </c>
      <c r="AH68" s="6">
        <v>45419</v>
      </c>
      <c r="AI68" s="5" t="s">
        <v>1102</v>
      </c>
      <c r="AJ68" s="6" t="s">
        <v>60</v>
      </c>
      <c r="AK68" s="6" t="s">
        <v>218</v>
      </c>
      <c r="AL68" s="6" t="s">
        <v>218</v>
      </c>
      <c r="AM68" s="6" t="s">
        <v>218</v>
      </c>
      <c r="AN68" s="6" t="s">
        <v>218</v>
      </c>
      <c r="AO68" s="6" t="s">
        <v>218</v>
      </c>
      <c r="AP68" s="6" t="s">
        <v>218</v>
      </c>
      <c r="AQ68" s="6">
        <v>45474</v>
      </c>
      <c r="AR68" s="5">
        <v>20240437</v>
      </c>
      <c r="AS68" s="51">
        <v>11250000</v>
      </c>
      <c r="AT68" s="6">
        <v>45426</v>
      </c>
      <c r="AU68" s="6">
        <f t="shared" si="4"/>
        <v>45594</v>
      </c>
      <c r="AV68" s="28">
        <f t="shared" si="5"/>
        <v>46324</v>
      </c>
      <c r="BI68" s="12"/>
    </row>
    <row r="69" spans="1:66" s="11" customFormat="1" ht="16.350000000000001" hidden="1" customHeight="1">
      <c r="A69" s="447" t="s">
        <v>883</v>
      </c>
      <c r="B69" s="21"/>
      <c r="C69" s="448" t="b">
        <v>1</v>
      </c>
      <c r="D69" s="449" t="s">
        <v>162</v>
      </c>
      <c r="E69" s="449" t="s">
        <v>1006</v>
      </c>
      <c r="F69" s="445" t="s">
        <v>24</v>
      </c>
      <c r="G69" s="445" t="s">
        <v>3</v>
      </c>
      <c r="H69" s="444">
        <v>45337</v>
      </c>
      <c r="I69" s="444" t="s">
        <v>125</v>
      </c>
      <c r="J69" s="444" t="str">
        <f t="shared" ca="1" si="3"/>
        <v>EJECUTADO</v>
      </c>
      <c r="K69" s="445" t="s">
        <v>1103</v>
      </c>
      <c r="L69" s="445" t="s">
        <v>54</v>
      </c>
      <c r="M69" s="445" t="s">
        <v>1104</v>
      </c>
      <c r="N69" s="450">
        <v>80895400</v>
      </c>
      <c r="O69" s="451">
        <v>6000000</v>
      </c>
      <c r="P69" s="452">
        <v>20240090</v>
      </c>
      <c r="Q69" s="453">
        <v>6000000</v>
      </c>
      <c r="R69" s="454">
        <v>45327</v>
      </c>
      <c r="S69" s="444">
        <v>45337</v>
      </c>
      <c r="T69" s="444">
        <v>45396</v>
      </c>
      <c r="U69" s="452">
        <v>20240111</v>
      </c>
      <c r="V69" s="455">
        <v>6000000</v>
      </c>
      <c r="W69" s="444">
        <v>45337</v>
      </c>
      <c r="X69" s="63" t="s">
        <v>51</v>
      </c>
      <c r="Y69" s="6" t="s">
        <v>94</v>
      </c>
      <c r="Z69" s="6" t="s">
        <v>53</v>
      </c>
      <c r="AA69" s="6" t="s">
        <v>1105</v>
      </c>
      <c r="AB69" s="6"/>
      <c r="AC69" s="6"/>
      <c r="AD69" s="6" t="s">
        <v>1106</v>
      </c>
      <c r="AE69" s="51" t="s">
        <v>218</v>
      </c>
      <c r="AF69" s="5" t="s">
        <v>218</v>
      </c>
      <c r="AG69" s="51" t="s">
        <v>218</v>
      </c>
      <c r="AH69" s="6" t="s">
        <v>218</v>
      </c>
      <c r="AI69" s="5" t="s">
        <v>218</v>
      </c>
      <c r="AJ69" s="6" t="s">
        <v>218</v>
      </c>
      <c r="AK69" s="6" t="s">
        <v>218</v>
      </c>
      <c r="AL69" s="6" t="s">
        <v>218</v>
      </c>
      <c r="AM69" s="5" t="s">
        <v>218</v>
      </c>
      <c r="AN69" s="6" t="s">
        <v>218</v>
      </c>
      <c r="AO69" s="6" t="s">
        <v>218</v>
      </c>
      <c r="AP69" s="6" t="s">
        <v>218</v>
      </c>
      <c r="AQ69" s="6">
        <v>45396</v>
      </c>
      <c r="AR69" s="5" t="s">
        <v>218</v>
      </c>
      <c r="AS69" s="51" t="s">
        <v>218</v>
      </c>
      <c r="AT69" s="6" t="s">
        <v>218</v>
      </c>
      <c r="AU69" s="6">
        <f t="shared" si="4"/>
        <v>45516</v>
      </c>
      <c r="AV69" s="28">
        <f t="shared" si="5"/>
        <v>46246</v>
      </c>
      <c r="BI69" s="12"/>
    </row>
    <row r="70" spans="1:66" s="8" customFormat="1" ht="16.350000000000001" hidden="1" customHeight="1">
      <c r="A70" s="472" t="s">
        <v>1107</v>
      </c>
      <c r="B70" s="21"/>
      <c r="C70" s="448" t="b">
        <v>1</v>
      </c>
      <c r="D70" s="449" t="s">
        <v>163</v>
      </c>
      <c r="E70" s="449" t="s">
        <v>1006</v>
      </c>
      <c r="F70" s="445" t="s">
        <v>24</v>
      </c>
      <c r="G70" s="445" t="s">
        <v>18</v>
      </c>
      <c r="H70" s="444">
        <v>45337</v>
      </c>
      <c r="I70" s="444" t="s">
        <v>125</v>
      </c>
      <c r="J70" s="444" t="str">
        <f t="shared" ca="1" si="3"/>
        <v>EJECUTADO</v>
      </c>
      <c r="K70" s="445" t="s">
        <v>1108</v>
      </c>
      <c r="L70" s="445" t="s">
        <v>54</v>
      </c>
      <c r="M70" s="445" t="s">
        <v>1109</v>
      </c>
      <c r="N70" s="450">
        <v>80011987</v>
      </c>
      <c r="O70" s="451">
        <v>7150000</v>
      </c>
      <c r="P70" s="452">
        <v>20240039</v>
      </c>
      <c r="Q70" s="453">
        <v>7150000</v>
      </c>
      <c r="R70" s="454">
        <v>45307</v>
      </c>
      <c r="S70" s="444">
        <v>45338</v>
      </c>
      <c r="T70" s="444">
        <v>45376</v>
      </c>
      <c r="U70" s="452">
        <v>20240112</v>
      </c>
      <c r="V70" s="455">
        <v>7150000</v>
      </c>
      <c r="W70" s="444">
        <v>45337</v>
      </c>
      <c r="X70" s="63" t="s">
        <v>51</v>
      </c>
      <c r="Y70" s="6" t="s">
        <v>164</v>
      </c>
      <c r="Z70" s="6" t="s">
        <v>53</v>
      </c>
      <c r="AA70" s="6" t="s">
        <v>1110</v>
      </c>
      <c r="AB70" s="6" t="s">
        <v>922</v>
      </c>
      <c r="AC70" s="6" t="s">
        <v>1111</v>
      </c>
      <c r="AD70" s="6" t="s">
        <v>1112</v>
      </c>
      <c r="AE70" s="51" t="s">
        <v>218</v>
      </c>
      <c r="AF70" s="5" t="s">
        <v>218</v>
      </c>
      <c r="AG70" s="51" t="s">
        <v>218</v>
      </c>
      <c r="AH70" s="6" t="s">
        <v>218</v>
      </c>
      <c r="AI70" s="5" t="s">
        <v>218</v>
      </c>
      <c r="AJ70" s="6" t="s">
        <v>218</v>
      </c>
      <c r="AK70" s="6" t="s">
        <v>218</v>
      </c>
      <c r="AL70" s="6" t="s">
        <v>218</v>
      </c>
      <c r="AM70" s="5" t="s">
        <v>218</v>
      </c>
      <c r="AN70" s="6" t="s">
        <v>218</v>
      </c>
      <c r="AO70" s="6" t="s">
        <v>218</v>
      </c>
      <c r="AP70" s="6" t="s">
        <v>218</v>
      </c>
      <c r="AQ70" s="6">
        <v>45376</v>
      </c>
      <c r="AR70" s="5" t="s">
        <v>218</v>
      </c>
      <c r="AS70" s="51" t="s">
        <v>218</v>
      </c>
      <c r="AT70" s="6" t="s">
        <v>218</v>
      </c>
      <c r="AU70" s="6">
        <f t="shared" si="4"/>
        <v>45496</v>
      </c>
      <c r="AV70" s="28">
        <f t="shared" si="5"/>
        <v>46226</v>
      </c>
      <c r="AW70" s="11"/>
      <c r="AX70" s="11"/>
      <c r="AY70" s="11"/>
      <c r="AZ70" s="11"/>
      <c r="BA70" s="11"/>
      <c r="BI70" s="9"/>
      <c r="BJ70" s="10"/>
      <c r="BK70" s="10"/>
      <c r="BL70" s="10"/>
      <c r="BM70" s="10"/>
      <c r="BN70" s="10"/>
    </row>
    <row r="71" spans="1:66" s="8" customFormat="1" ht="16.350000000000001" hidden="1" customHeight="1">
      <c r="A71" s="472" t="s">
        <v>1107</v>
      </c>
      <c r="B71" s="21"/>
      <c r="C71" s="448" t="b">
        <v>1</v>
      </c>
      <c r="D71" s="449" t="s">
        <v>165</v>
      </c>
      <c r="E71" s="449" t="s">
        <v>1006</v>
      </c>
      <c r="F71" s="445" t="s">
        <v>24</v>
      </c>
      <c r="G71" s="445" t="s">
        <v>18</v>
      </c>
      <c r="H71" s="444">
        <v>45341</v>
      </c>
      <c r="I71" s="444" t="s">
        <v>125</v>
      </c>
      <c r="J71" s="444" t="str">
        <f t="shared" ca="1" si="3"/>
        <v>EJECUTADO</v>
      </c>
      <c r="K71" s="445" t="s">
        <v>1113</v>
      </c>
      <c r="L71" s="445" t="s">
        <v>54</v>
      </c>
      <c r="M71" s="445" t="s">
        <v>1114</v>
      </c>
      <c r="N71" s="450">
        <v>1018448076</v>
      </c>
      <c r="O71" s="451">
        <v>29508000</v>
      </c>
      <c r="P71" s="452">
        <v>20240091</v>
      </c>
      <c r="Q71" s="453">
        <v>29508000</v>
      </c>
      <c r="R71" s="454">
        <v>45328</v>
      </c>
      <c r="S71" s="444">
        <v>45341</v>
      </c>
      <c r="T71" s="444">
        <v>45522</v>
      </c>
      <c r="U71" s="452">
        <v>20240117</v>
      </c>
      <c r="V71" s="455">
        <v>29508000</v>
      </c>
      <c r="W71" s="444">
        <v>45341</v>
      </c>
      <c r="X71" s="63" t="s">
        <v>51</v>
      </c>
      <c r="Y71" s="6" t="s">
        <v>166</v>
      </c>
      <c r="Z71" s="6" t="s">
        <v>53</v>
      </c>
      <c r="AA71" s="6" t="s">
        <v>1115</v>
      </c>
      <c r="AB71" s="6" t="s">
        <v>887</v>
      </c>
      <c r="AC71" s="6" t="s">
        <v>1116</v>
      </c>
      <c r="AD71" s="6" t="s">
        <v>1117</v>
      </c>
      <c r="AE71" s="51" t="s">
        <v>218</v>
      </c>
      <c r="AF71" s="5" t="s">
        <v>218</v>
      </c>
      <c r="AG71" s="51" t="s">
        <v>218</v>
      </c>
      <c r="AH71" s="6" t="s">
        <v>218</v>
      </c>
      <c r="AI71" s="5" t="s">
        <v>218</v>
      </c>
      <c r="AJ71" s="6" t="s">
        <v>218</v>
      </c>
      <c r="AK71" s="6" t="s">
        <v>218</v>
      </c>
      <c r="AL71" s="6" t="s">
        <v>218</v>
      </c>
      <c r="AM71" s="5" t="s">
        <v>218</v>
      </c>
      <c r="AN71" s="6" t="s">
        <v>218</v>
      </c>
      <c r="AO71" s="6" t="s">
        <v>218</v>
      </c>
      <c r="AP71" s="6" t="s">
        <v>218</v>
      </c>
      <c r="AQ71" s="6">
        <v>45522</v>
      </c>
      <c r="AR71" s="5" t="s">
        <v>218</v>
      </c>
      <c r="AS71" s="51" t="s">
        <v>218</v>
      </c>
      <c r="AT71" s="6" t="s">
        <v>218</v>
      </c>
      <c r="AU71" s="6">
        <f t="shared" si="4"/>
        <v>45642</v>
      </c>
      <c r="AV71" s="28">
        <f t="shared" si="5"/>
        <v>46372</v>
      </c>
      <c r="AW71" s="11"/>
      <c r="AX71" s="11"/>
      <c r="AY71" s="11"/>
      <c r="AZ71" s="11"/>
      <c r="BA71" s="11"/>
      <c r="BI71" s="9"/>
      <c r="BJ71" s="10"/>
      <c r="BK71" s="10"/>
      <c r="BL71" s="10"/>
      <c r="BM71" s="10"/>
      <c r="BN71" s="10"/>
    </row>
    <row r="72" spans="1:66" s="8" customFormat="1" ht="16.350000000000001" hidden="1" customHeight="1">
      <c r="A72" s="472" t="s">
        <v>1107</v>
      </c>
      <c r="B72" s="21"/>
      <c r="C72" s="448" t="b">
        <v>1</v>
      </c>
      <c r="D72" s="449" t="s">
        <v>167</v>
      </c>
      <c r="E72" s="449" t="s">
        <v>1006</v>
      </c>
      <c r="F72" s="445" t="s">
        <v>24</v>
      </c>
      <c r="G72" s="445" t="s">
        <v>18</v>
      </c>
      <c r="H72" s="444">
        <v>45341</v>
      </c>
      <c r="I72" s="444" t="s">
        <v>125</v>
      </c>
      <c r="J72" s="444" t="str">
        <f t="shared" ca="1" si="3"/>
        <v>EJECUTADO</v>
      </c>
      <c r="K72" s="445" t="s">
        <v>1118</v>
      </c>
      <c r="L72" s="445" t="s">
        <v>54</v>
      </c>
      <c r="M72" s="445" t="s">
        <v>201</v>
      </c>
      <c r="N72" s="450">
        <v>1010213471</v>
      </c>
      <c r="O72" s="451">
        <v>40000000</v>
      </c>
      <c r="P72" s="452">
        <v>20240098</v>
      </c>
      <c r="Q72" s="453">
        <v>40000000</v>
      </c>
      <c r="R72" s="454">
        <v>45335</v>
      </c>
      <c r="S72" s="444">
        <v>45342</v>
      </c>
      <c r="T72" s="444">
        <v>45462</v>
      </c>
      <c r="U72" s="452">
        <v>20240119</v>
      </c>
      <c r="V72" s="455">
        <v>40000000</v>
      </c>
      <c r="W72" s="444">
        <v>45341</v>
      </c>
      <c r="X72" s="63" t="s">
        <v>51</v>
      </c>
      <c r="Y72" s="6" t="s">
        <v>164</v>
      </c>
      <c r="Z72" s="6" t="s">
        <v>53</v>
      </c>
      <c r="AA72" s="6" t="s">
        <v>1119</v>
      </c>
      <c r="AB72" s="6" t="s">
        <v>887</v>
      </c>
      <c r="AC72" s="6" t="s">
        <v>1120</v>
      </c>
      <c r="AD72" s="6" t="s">
        <v>1121</v>
      </c>
      <c r="AE72" s="51" t="s">
        <v>218</v>
      </c>
      <c r="AF72" s="5" t="s">
        <v>218</v>
      </c>
      <c r="AG72" s="51" t="s">
        <v>218</v>
      </c>
      <c r="AH72" s="6" t="s">
        <v>218</v>
      </c>
      <c r="AI72" s="5" t="s">
        <v>218</v>
      </c>
      <c r="AJ72" s="6" t="s">
        <v>218</v>
      </c>
      <c r="AK72" s="6" t="s">
        <v>218</v>
      </c>
      <c r="AL72" s="6" t="s">
        <v>218</v>
      </c>
      <c r="AM72" s="5" t="s">
        <v>218</v>
      </c>
      <c r="AN72" s="6" t="s">
        <v>218</v>
      </c>
      <c r="AO72" s="6" t="s">
        <v>218</v>
      </c>
      <c r="AP72" s="6" t="s">
        <v>218</v>
      </c>
      <c r="AQ72" s="6">
        <v>45462</v>
      </c>
      <c r="AR72" s="5" t="s">
        <v>218</v>
      </c>
      <c r="AS72" s="51" t="s">
        <v>218</v>
      </c>
      <c r="AT72" s="6" t="s">
        <v>218</v>
      </c>
      <c r="AU72" s="6">
        <f t="shared" si="4"/>
        <v>45582</v>
      </c>
      <c r="AV72" s="28">
        <f t="shared" si="5"/>
        <v>46312</v>
      </c>
      <c r="AW72" s="11"/>
      <c r="AX72" s="11"/>
      <c r="AY72" s="11"/>
      <c r="AZ72" s="11"/>
      <c r="BA72" s="11"/>
      <c r="BI72" s="9"/>
      <c r="BJ72" s="10"/>
      <c r="BK72" s="10"/>
      <c r="BL72" s="10"/>
      <c r="BM72" s="10"/>
      <c r="BN72" s="10"/>
    </row>
    <row r="73" spans="1:66" s="8" customFormat="1" ht="16.350000000000001" hidden="1" customHeight="1">
      <c r="A73" s="472" t="s">
        <v>1107</v>
      </c>
      <c r="B73" s="21"/>
      <c r="C73" s="448" t="b">
        <v>1</v>
      </c>
      <c r="D73" s="449" t="s">
        <v>168</v>
      </c>
      <c r="E73" s="449" t="s">
        <v>57</v>
      </c>
      <c r="F73" s="445" t="s">
        <v>24</v>
      </c>
      <c r="G73" s="445" t="s">
        <v>5</v>
      </c>
      <c r="H73" s="444">
        <v>45341</v>
      </c>
      <c r="I73" s="444" t="s">
        <v>125</v>
      </c>
      <c r="J73" s="444" t="str">
        <f t="shared" ca="1" si="3"/>
        <v>EJECUTADO</v>
      </c>
      <c r="K73" s="445" t="s">
        <v>1122</v>
      </c>
      <c r="L73" s="445" t="s">
        <v>50</v>
      </c>
      <c r="M73" s="445" t="s">
        <v>1123</v>
      </c>
      <c r="N73" s="450">
        <v>832009405</v>
      </c>
      <c r="O73" s="451">
        <v>5274810</v>
      </c>
      <c r="P73" s="452">
        <v>20240097</v>
      </c>
      <c r="Q73" s="453">
        <v>5274810</v>
      </c>
      <c r="R73" s="454">
        <v>45331</v>
      </c>
      <c r="S73" s="444">
        <v>45341</v>
      </c>
      <c r="T73" s="444">
        <v>45342</v>
      </c>
      <c r="U73" s="452">
        <v>20240120</v>
      </c>
      <c r="V73" s="455">
        <v>5274810</v>
      </c>
      <c r="W73" s="444">
        <v>45341</v>
      </c>
      <c r="X73" s="63" t="s">
        <v>51</v>
      </c>
      <c r="Y73" s="6" t="s">
        <v>169</v>
      </c>
      <c r="Z73" s="6" t="s">
        <v>59</v>
      </c>
      <c r="AA73" s="6" t="s">
        <v>218</v>
      </c>
      <c r="AB73" s="6" t="s">
        <v>218</v>
      </c>
      <c r="AC73" s="6" t="s">
        <v>218</v>
      </c>
      <c r="AD73" s="6" t="s">
        <v>1124</v>
      </c>
      <c r="AE73" s="51" t="s">
        <v>218</v>
      </c>
      <c r="AF73" s="5" t="s">
        <v>218</v>
      </c>
      <c r="AG73" s="51" t="s">
        <v>218</v>
      </c>
      <c r="AH73" s="6" t="s">
        <v>218</v>
      </c>
      <c r="AI73" s="5" t="s">
        <v>218</v>
      </c>
      <c r="AJ73" s="6" t="s">
        <v>218</v>
      </c>
      <c r="AK73" s="6" t="s">
        <v>218</v>
      </c>
      <c r="AL73" s="6" t="s">
        <v>218</v>
      </c>
      <c r="AM73" s="5" t="s">
        <v>218</v>
      </c>
      <c r="AN73" s="6" t="s">
        <v>218</v>
      </c>
      <c r="AO73" s="6" t="s">
        <v>218</v>
      </c>
      <c r="AP73" s="6" t="s">
        <v>218</v>
      </c>
      <c r="AQ73" s="6">
        <v>45342</v>
      </c>
      <c r="AR73" s="5" t="s">
        <v>218</v>
      </c>
      <c r="AS73" s="51" t="s">
        <v>218</v>
      </c>
      <c r="AT73" s="6" t="s">
        <v>218</v>
      </c>
      <c r="AU73" s="6">
        <f t="shared" si="4"/>
        <v>45462</v>
      </c>
      <c r="AV73" s="28">
        <f t="shared" si="5"/>
        <v>46192</v>
      </c>
      <c r="AW73" s="11"/>
      <c r="AX73" s="11"/>
      <c r="AY73" s="11"/>
      <c r="AZ73" s="11"/>
      <c r="BA73" s="11"/>
      <c r="BI73" s="9"/>
      <c r="BJ73" s="10"/>
      <c r="BK73" s="10"/>
      <c r="BL73" s="10"/>
      <c r="BM73" s="10"/>
      <c r="BN73" s="10"/>
    </row>
    <row r="74" spans="1:66" s="8" customFormat="1" ht="16.350000000000001" hidden="1" customHeight="1">
      <c r="A74" s="472" t="s">
        <v>1107</v>
      </c>
      <c r="B74" s="21"/>
      <c r="C74" s="448" t="b">
        <v>1</v>
      </c>
      <c r="D74" s="449" t="s">
        <v>170</v>
      </c>
      <c r="E74" s="449" t="s">
        <v>171</v>
      </c>
      <c r="F74" s="445" t="s">
        <v>24</v>
      </c>
      <c r="G74" s="445" t="s">
        <v>10</v>
      </c>
      <c r="H74" s="444">
        <v>45343</v>
      </c>
      <c r="I74" s="444" t="s">
        <v>125</v>
      </c>
      <c r="J74" s="444" t="str">
        <f t="shared" ca="1" si="3"/>
        <v>EJECUTADO</v>
      </c>
      <c r="K74" s="445" t="s">
        <v>1125</v>
      </c>
      <c r="L74" s="445" t="s">
        <v>50</v>
      </c>
      <c r="M74" s="445" t="s">
        <v>1126</v>
      </c>
      <c r="N74" s="450">
        <v>900925777</v>
      </c>
      <c r="O74" s="451">
        <v>21149188</v>
      </c>
      <c r="P74" s="452">
        <v>20240133</v>
      </c>
      <c r="Q74" s="453">
        <v>21149188</v>
      </c>
      <c r="R74" s="454">
        <v>45343</v>
      </c>
      <c r="S74" s="444">
        <v>45344</v>
      </c>
      <c r="T74" s="444">
        <v>45371</v>
      </c>
      <c r="U74" s="452">
        <v>20240123</v>
      </c>
      <c r="V74" s="455">
        <v>21149188</v>
      </c>
      <c r="W74" s="444">
        <v>45343</v>
      </c>
      <c r="X74" s="63" t="s">
        <v>51</v>
      </c>
      <c r="Y74" s="6" t="s">
        <v>164</v>
      </c>
      <c r="Z74" s="6" t="s">
        <v>53</v>
      </c>
      <c r="AA74" s="6" t="s">
        <v>1127</v>
      </c>
      <c r="AB74" s="6" t="s">
        <v>887</v>
      </c>
      <c r="AC74" s="6" t="s">
        <v>1128</v>
      </c>
      <c r="AD74" s="6" t="s">
        <v>1129</v>
      </c>
      <c r="AE74" s="51" t="s">
        <v>218</v>
      </c>
      <c r="AF74" s="5" t="s">
        <v>218</v>
      </c>
      <c r="AG74" s="51" t="s">
        <v>218</v>
      </c>
      <c r="AH74" s="6" t="s">
        <v>218</v>
      </c>
      <c r="AI74" s="5" t="s">
        <v>218</v>
      </c>
      <c r="AJ74" s="6" t="s">
        <v>218</v>
      </c>
      <c r="AK74" s="6" t="s">
        <v>218</v>
      </c>
      <c r="AL74" s="6" t="s">
        <v>218</v>
      </c>
      <c r="AM74" s="5" t="s">
        <v>218</v>
      </c>
      <c r="AN74" s="6" t="s">
        <v>218</v>
      </c>
      <c r="AO74" s="6" t="s">
        <v>218</v>
      </c>
      <c r="AP74" s="6" t="s">
        <v>218</v>
      </c>
      <c r="AQ74" s="6">
        <v>45371</v>
      </c>
      <c r="AR74" s="5" t="s">
        <v>218</v>
      </c>
      <c r="AS74" s="51" t="s">
        <v>218</v>
      </c>
      <c r="AT74" s="6" t="s">
        <v>218</v>
      </c>
      <c r="AU74" s="6">
        <f t="shared" si="4"/>
        <v>45491</v>
      </c>
      <c r="AV74" s="28">
        <f t="shared" si="5"/>
        <v>46221</v>
      </c>
      <c r="AW74" s="11"/>
      <c r="AX74" s="11"/>
      <c r="AY74" s="11"/>
      <c r="AZ74" s="11"/>
      <c r="BA74" s="11"/>
      <c r="BI74" s="9"/>
      <c r="BJ74" s="10"/>
      <c r="BK74" s="10"/>
      <c r="BL74" s="10"/>
      <c r="BM74" s="10"/>
      <c r="BN74" s="10"/>
    </row>
    <row r="75" spans="1:66" s="8" customFormat="1" ht="16.350000000000001" hidden="1" customHeight="1">
      <c r="A75" s="472" t="s">
        <v>1107</v>
      </c>
      <c r="B75" s="21"/>
      <c r="C75" s="448" t="b">
        <v>1</v>
      </c>
      <c r="D75" s="449" t="s">
        <v>172</v>
      </c>
      <c r="E75" s="449" t="s">
        <v>110</v>
      </c>
      <c r="F75" s="445" t="s">
        <v>24</v>
      </c>
      <c r="G75" s="445" t="s">
        <v>3</v>
      </c>
      <c r="H75" s="444">
        <v>45343</v>
      </c>
      <c r="I75" s="444" t="s">
        <v>125</v>
      </c>
      <c r="J75" s="444" t="str">
        <f t="shared" ca="1" si="3"/>
        <v>EJECUTADO</v>
      </c>
      <c r="K75" s="445" t="s">
        <v>1130</v>
      </c>
      <c r="L75" s="445" t="s">
        <v>54</v>
      </c>
      <c r="M75" s="445" t="s">
        <v>1131</v>
      </c>
      <c r="N75" s="450">
        <v>1003479785</v>
      </c>
      <c r="O75" s="451">
        <v>2594640</v>
      </c>
      <c r="P75" s="452">
        <v>20240087</v>
      </c>
      <c r="Q75" s="453">
        <v>2810860</v>
      </c>
      <c r="R75" s="454">
        <v>45327</v>
      </c>
      <c r="S75" s="444">
        <v>45348</v>
      </c>
      <c r="T75" s="444">
        <v>45372</v>
      </c>
      <c r="U75" s="452">
        <v>20240121</v>
      </c>
      <c r="V75" s="455">
        <v>2594640</v>
      </c>
      <c r="W75" s="444">
        <v>45343</v>
      </c>
      <c r="X75" s="63" t="s">
        <v>51</v>
      </c>
      <c r="Y75" s="6" t="s">
        <v>173</v>
      </c>
      <c r="Z75" s="6" t="s">
        <v>53</v>
      </c>
      <c r="AA75" s="6" t="s">
        <v>1132</v>
      </c>
      <c r="AB75" s="6" t="s">
        <v>1133</v>
      </c>
      <c r="AC75" s="6" t="s">
        <v>1134</v>
      </c>
      <c r="AD75" s="6" t="s">
        <v>1135</v>
      </c>
      <c r="AE75" s="51" t="s">
        <v>218</v>
      </c>
      <c r="AF75" s="5" t="s">
        <v>218</v>
      </c>
      <c r="AG75" s="51" t="s">
        <v>218</v>
      </c>
      <c r="AH75" s="6" t="s">
        <v>218</v>
      </c>
      <c r="AI75" s="5" t="s">
        <v>218</v>
      </c>
      <c r="AJ75" s="6" t="s">
        <v>218</v>
      </c>
      <c r="AK75" s="6" t="s">
        <v>218</v>
      </c>
      <c r="AL75" s="6" t="s">
        <v>218</v>
      </c>
      <c r="AM75" s="5" t="s">
        <v>218</v>
      </c>
      <c r="AN75" s="6" t="s">
        <v>218</v>
      </c>
      <c r="AO75" s="6" t="s">
        <v>218</v>
      </c>
      <c r="AP75" s="6" t="s">
        <v>218</v>
      </c>
      <c r="AQ75" s="6">
        <v>45372</v>
      </c>
      <c r="AR75" s="5" t="s">
        <v>218</v>
      </c>
      <c r="AS75" s="51" t="s">
        <v>218</v>
      </c>
      <c r="AT75" s="6" t="s">
        <v>218</v>
      </c>
      <c r="AU75" s="6">
        <f t="shared" si="4"/>
        <v>45492</v>
      </c>
      <c r="AV75" s="28">
        <f t="shared" si="5"/>
        <v>46222</v>
      </c>
      <c r="AW75" s="11"/>
      <c r="AX75" s="11"/>
      <c r="AY75" s="11"/>
      <c r="AZ75" s="11"/>
      <c r="BA75" s="11"/>
      <c r="BI75" s="9"/>
      <c r="BJ75" s="10"/>
      <c r="BK75" s="10"/>
      <c r="BL75" s="10"/>
      <c r="BM75" s="10"/>
      <c r="BN75" s="10"/>
    </row>
    <row r="76" spans="1:66" s="8" customFormat="1" ht="16.350000000000001" hidden="1" customHeight="1">
      <c r="A76" s="472" t="s">
        <v>1107</v>
      </c>
      <c r="B76" s="21"/>
      <c r="C76" s="448" t="b">
        <v>1</v>
      </c>
      <c r="D76" s="449" t="s">
        <v>174</v>
      </c>
      <c r="E76" s="449" t="s">
        <v>110</v>
      </c>
      <c r="F76" s="445" t="s">
        <v>24</v>
      </c>
      <c r="G76" s="445" t="s">
        <v>18</v>
      </c>
      <c r="H76" s="444">
        <v>45343</v>
      </c>
      <c r="I76" s="444" t="s">
        <v>125</v>
      </c>
      <c r="J76" s="444" t="str">
        <f t="shared" ca="1" si="3"/>
        <v>EJECUTADO</v>
      </c>
      <c r="K76" s="445" t="s">
        <v>1136</v>
      </c>
      <c r="L76" s="445" t="s">
        <v>54</v>
      </c>
      <c r="M76" s="445" t="s">
        <v>1137</v>
      </c>
      <c r="N76" s="450">
        <v>1022426651</v>
      </c>
      <c r="O76" s="451">
        <v>4260000</v>
      </c>
      <c r="P76" s="452">
        <v>20240083</v>
      </c>
      <c r="Q76" s="453">
        <v>4260000</v>
      </c>
      <c r="R76" s="454">
        <v>45327</v>
      </c>
      <c r="S76" s="444">
        <v>45348</v>
      </c>
      <c r="T76" s="444">
        <v>45372</v>
      </c>
      <c r="U76" s="452">
        <v>20240125</v>
      </c>
      <c r="V76" s="455">
        <v>4260000</v>
      </c>
      <c r="W76" s="444">
        <v>45343</v>
      </c>
      <c r="X76" s="63" t="s">
        <v>51</v>
      </c>
      <c r="Y76" s="6" t="s">
        <v>173</v>
      </c>
      <c r="Z76" s="6" t="s">
        <v>53</v>
      </c>
      <c r="AA76" s="6" t="s">
        <v>1138</v>
      </c>
      <c r="AB76" s="6" t="s">
        <v>1139</v>
      </c>
      <c r="AC76" s="6" t="s">
        <v>1134</v>
      </c>
      <c r="AD76" s="6" t="s">
        <v>1140</v>
      </c>
      <c r="AE76" s="51" t="s">
        <v>218</v>
      </c>
      <c r="AF76" s="5" t="s">
        <v>218</v>
      </c>
      <c r="AG76" s="51" t="s">
        <v>218</v>
      </c>
      <c r="AH76" s="6" t="s">
        <v>218</v>
      </c>
      <c r="AI76" s="5" t="s">
        <v>218</v>
      </c>
      <c r="AJ76" s="6" t="s">
        <v>218</v>
      </c>
      <c r="AK76" s="6" t="s">
        <v>218</v>
      </c>
      <c r="AL76" s="6" t="s">
        <v>218</v>
      </c>
      <c r="AM76" s="5" t="s">
        <v>218</v>
      </c>
      <c r="AN76" s="6" t="s">
        <v>218</v>
      </c>
      <c r="AO76" s="6" t="s">
        <v>218</v>
      </c>
      <c r="AP76" s="6" t="s">
        <v>218</v>
      </c>
      <c r="AQ76" s="6">
        <v>45372</v>
      </c>
      <c r="AR76" s="5" t="s">
        <v>218</v>
      </c>
      <c r="AS76" s="51" t="s">
        <v>218</v>
      </c>
      <c r="AT76" s="6" t="s">
        <v>218</v>
      </c>
      <c r="AU76" s="6">
        <f t="shared" si="4"/>
        <v>45492</v>
      </c>
      <c r="AV76" s="28">
        <f t="shared" si="5"/>
        <v>46222</v>
      </c>
      <c r="AW76" s="11"/>
      <c r="AX76" s="11"/>
      <c r="AY76" s="11"/>
      <c r="AZ76" s="11"/>
      <c r="BA76" s="11"/>
      <c r="BI76" s="9"/>
      <c r="BJ76" s="10"/>
      <c r="BK76" s="10"/>
      <c r="BL76" s="10"/>
      <c r="BM76" s="10"/>
      <c r="BN76" s="10"/>
    </row>
    <row r="77" spans="1:66" s="8" customFormat="1" ht="16.350000000000001" hidden="1" customHeight="1">
      <c r="A77" s="472" t="s">
        <v>1107</v>
      </c>
      <c r="B77" s="21"/>
      <c r="C77" s="448" t="b">
        <v>1</v>
      </c>
      <c r="D77" s="449" t="s">
        <v>175</v>
      </c>
      <c r="E77" s="449" t="s">
        <v>110</v>
      </c>
      <c r="F77" s="445" t="s">
        <v>24</v>
      </c>
      <c r="G77" s="445" t="s">
        <v>18</v>
      </c>
      <c r="H77" s="444">
        <v>45343</v>
      </c>
      <c r="I77" s="444" t="s">
        <v>125</v>
      </c>
      <c r="J77" s="444" t="str">
        <f t="shared" ca="1" si="3"/>
        <v>EJECUTADO</v>
      </c>
      <c r="K77" s="445" t="s">
        <v>1141</v>
      </c>
      <c r="L77" s="445" t="s">
        <v>54</v>
      </c>
      <c r="M77" s="445" t="s">
        <v>1142</v>
      </c>
      <c r="N77" s="450">
        <v>1073246404</v>
      </c>
      <c r="O77" s="451">
        <v>4440000</v>
      </c>
      <c r="P77" s="452">
        <v>20240084</v>
      </c>
      <c r="Q77" s="453">
        <v>4440000</v>
      </c>
      <c r="R77" s="454">
        <v>45327</v>
      </c>
      <c r="S77" s="444">
        <v>45348</v>
      </c>
      <c r="T77" s="444">
        <v>45372</v>
      </c>
      <c r="U77" s="452">
        <v>20240126</v>
      </c>
      <c r="V77" s="455">
        <v>4440000</v>
      </c>
      <c r="W77" s="444">
        <v>45343</v>
      </c>
      <c r="X77" s="63" t="s">
        <v>51</v>
      </c>
      <c r="Y77" s="6" t="s">
        <v>173</v>
      </c>
      <c r="Z77" s="6" t="s">
        <v>53</v>
      </c>
      <c r="AA77" s="6" t="s">
        <v>1143</v>
      </c>
      <c r="AB77" s="6" t="s">
        <v>1133</v>
      </c>
      <c r="AC77" s="6" t="s">
        <v>1134</v>
      </c>
      <c r="AD77" s="6" t="s">
        <v>1144</v>
      </c>
      <c r="AE77" s="51" t="s">
        <v>218</v>
      </c>
      <c r="AF77" s="5" t="s">
        <v>218</v>
      </c>
      <c r="AG77" s="51" t="s">
        <v>218</v>
      </c>
      <c r="AH77" s="6" t="s">
        <v>218</v>
      </c>
      <c r="AI77" s="5" t="s">
        <v>218</v>
      </c>
      <c r="AJ77" s="6" t="s">
        <v>218</v>
      </c>
      <c r="AK77" s="6" t="s">
        <v>218</v>
      </c>
      <c r="AL77" s="6" t="s">
        <v>218</v>
      </c>
      <c r="AM77" s="5" t="s">
        <v>218</v>
      </c>
      <c r="AN77" s="6" t="s">
        <v>218</v>
      </c>
      <c r="AO77" s="6" t="s">
        <v>218</v>
      </c>
      <c r="AP77" s="6" t="s">
        <v>218</v>
      </c>
      <c r="AQ77" s="6">
        <v>45372</v>
      </c>
      <c r="AR77" s="5" t="s">
        <v>218</v>
      </c>
      <c r="AS77" s="51" t="s">
        <v>218</v>
      </c>
      <c r="AT77" s="6" t="s">
        <v>218</v>
      </c>
      <c r="AU77" s="6">
        <f t="shared" si="4"/>
        <v>45492</v>
      </c>
      <c r="AV77" s="28">
        <f t="shared" si="5"/>
        <v>46222</v>
      </c>
      <c r="AW77" s="11"/>
      <c r="AX77" s="11"/>
      <c r="AY77" s="11"/>
      <c r="AZ77" s="11"/>
      <c r="BA77" s="11"/>
      <c r="BI77" s="9"/>
      <c r="BJ77" s="10"/>
      <c r="BK77" s="10"/>
      <c r="BL77" s="10"/>
      <c r="BM77" s="10"/>
      <c r="BN77" s="10"/>
    </row>
    <row r="78" spans="1:66" s="8" customFormat="1" ht="16.350000000000001" hidden="1" customHeight="1">
      <c r="A78" s="472" t="s">
        <v>1107</v>
      </c>
      <c r="B78" s="21"/>
      <c r="C78" s="448" t="b">
        <v>1</v>
      </c>
      <c r="D78" s="449" t="s">
        <v>176</v>
      </c>
      <c r="E78" s="449" t="s">
        <v>110</v>
      </c>
      <c r="F78" s="445" t="s">
        <v>24</v>
      </c>
      <c r="G78" s="445" t="s">
        <v>3</v>
      </c>
      <c r="H78" s="444">
        <v>45343</v>
      </c>
      <c r="I78" s="444" t="s">
        <v>125</v>
      </c>
      <c r="J78" s="444" t="str">
        <f t="shared" ca="1" si="3"/>
        <v>EJECUTADO</v>
      </c>
      <c r="K78" s="445" t="s">
        <v>1145</v>
      </c>
      <c r="L78" s="445" t="s">
        <v>54</v>
      </c>
      <c r="M78" s="445" t="s">
        <v>1146</v>
      </c>
      <c r="N78" s="450">
        <v>1072197734</v>
      </c>
      <c r="O78" s="451">
        <v>2745000</v>
      </c>
      <c r="P78" s="452">
        <v>20240086</v>
      </c>
      <c r="Q78" s="453">
        <v>2745000</v>
      </c>
      <c r="R78" s="454">
        <v>45327</v>
      </c>
      <c r="S78" s="444">
        <v>45348</v>
      </c>
      <c r="T78" s="444">
        <v>45372</v>
      </c>
      <c r="U78" s="452">
        <v>20240122</v>
      </c>
      <c r="V78" s="455">
        <v>2745000</v>
      </c>
      <c r="W78" s="444">
        <v>45343</v>
      </c>
      <c r="X78" s="63" t="s">
        <v>51</v>
      </c>
      <c r="Y78" s="6" t="s">
        <v>173</v>
      </c>
      <c r="Z78" s="6" t="s">
        <v>53</v>
      </c>
      <c r="AA78" s="6" t="s">
        <v>1147</v>
      </c>
      <c r="AB78" s="6" t="s">
        <v>922</v>
      </c>
      <c r="AC78" s="6" t="s">
        <v>1134</v>
      </c>
      <c r="AD78" s="6" t="s">
        <v>1148</v>
      </c>
      <c r="AE78" s="51" t="s">
        <v>218</v>
      </c>
      <c r="AF78" s="5" t="s">
        <v>218</v>
      </c>
      <c r="AG78" s="51" t="s">
        <v>218</v>
      </c>
      <c r="AH78" s="6" t="s">
        <v>218</v>
      </c>
      <c r="AI78" s="5" t="s">
        <v>218</v>
      </c>
      <c r="AJ78" s="6" t="s">
        <v>218</v>
      </c>
      <c r="AK78" s="6" t="s">
        <v>218</v>
      </c>
      <c r="AL78" s="6" t="s">
        <v>218</v>
      </c>
      <c r="AM78" s="5" t="s">
        <v>218</v>
      </c>
      <c r="AN78" s="6" t="s">
        <v>218</v>
      </c>
      <c r="AO78" s="6" t="s">
        <v>218</v>
      </c>
      <c r="AP78" s="6" t="s">
        <v>218</v>
      </c>
      <c r="AQ78" s="6">
        <v>45372</v>
      </c>
      <c r="AR78" s="5" t="s">
        <v>218</v>
      </c>
      <c r="AS78" s="51" t="s">
        <v>218</v>
      </c>
      <c r="AT78" s="6" t="s">
        <v>218</v>
      </c>
      <c r="AU78" s="6">
        <f t="shared" si="4"/>
        <v>45492</v>
      </c>
      <c r="AV78" s="28">
        <f t="shared" si="5"/>
        <v>46222</v>
      </c>
      <c r="AW78" s="11"/>
      <c r="AX78" s="11"/>
      <c r="AY78" s="11"/>
      <c r="AZ78" s="11"/>
      <c r="BA78" s="11"/>
      <c r="BI78" s="9"/>
      <c r="BJ78" s="10"/>
      <c r="BK78" s="10"/>
      <c r="BL78" s="10"/>
      <c r="BM78" s="10"/>
      <c r="BN78" s="10"/>
    </row>
    <row r="79" spans="1:66" s="8" customFormat="1" ht="16.350000000000001" hidden="1" customHeight="1">
      <c r="A79" s="472" t="s">
        <v>1107</v>
      </c>
      <c r="B79" s="21"/>
      <c r="C79" s="448" t="b">
        <v>1</v>
      </c>
      <c r="D79" s="449" t="s">
        <v>177</v>
      </c>
      <c r="E79" s="449" t="s">
        <v>110</v>
      </c>
      <c r="F79" s="445" t="s">
        <v>24</v>
      </c>
      <c r="G79" s="445" t="s">
        <v>3</v>
      </c>
      <c r="H79" s="444">
        <v>45343</v>
      </c>
      <c r="I79" s="444" t="s">
        <v>125</v>
      </c>
      <c r="J79" s="444" t="str">
        <f t="shared" ca="1" si="3"/>
        <v>EJECUTADO</v>
      </c>
      <c r="K79" s="445" t="s">
        <v>1145</v>
      </c>
      <c r="L79" s="445" t="s">
        <v>54</v>
      </c>
      <c r="M79" s="445" t="s">
        <v>1149</v>
      </c>
      <c r="N79" s="450">
        <v>1013663884</v>
      </c>
      <c r="O79" s="451">
        <v>2745000</v>
      </c>
      <c r="P79" s="452">
        <v>20240085</v>
      </c>
      <c r="Q79" s="453">
        <v>2745000</v>
      </c>
      <c r="R79" s="454">
        <v>45327</v>
      </c>
      <c r="S79" s="444">
        <v>45348</v>
      </c>
      <c r="T79" s="444">
        <v>45372</v>
      </c>
      <c r="U79" s="452">
        <v>20240124</v>
      </c>
      <c r="V79" s="455">
        <v>2745000</v>
      </c>
      <c r="W79" s="444">
        <v>45343</v>
      </c>
      <c r="X79" s="63" t="s">
        <v>51</v>
      </c>
      <c r="Y79" s="6" t="s">
        <v>173</v>
      </c>
      <c r="Z79" s="6" t="s">
        <v>53</v>
      </c>
      <c r="AA79" s="6" t="s">
        <v>1150</v>
      </c>
      <c r="AB79" s="6" t="s">
        <v>1139</v>
      </c>
      <c r="AC79" s="6" t="s">
        <v>1134</v>
      </c>
      <c r="AD79" s="6" t="s">
        <v>1151</v>
      </c>
      <c r="AE79" s="51" t="s">
        <v>218</v>
      </c>
      <c r="AF79" s="5" t="s">
        <v>218</v>
      </c>
      <c r="AG79" s="51" t="s">
        <v>218</v>
      </c>
      <c r="AH79" s="6" t="s">
        <v>218</v>
      </c>
      <c r="AI79" s="5" t="s">
        <v>218</v>
      </c>
      <c r="AJ79" s="6" t="s">
        <v>218</v>
      </c>
      <c r="AK79" s="6" t="s">
        <v>218</v>
      </c>
      <c r="AL79" s="6" t="s">
        <v>218</v>
      </c>
      <c r="AM79" s="5" t="s">
        <v>218</v>
      </c>
      <c r="AN79" s="6" t="s">
        <v>218</v>
      </c>
      <c r="AO79" s="6" t="s">
        <v>218</v>
      </c>
      <c r="AP79" s="6" t="s">
        <v>218</v>
      </c>
      <c r="AQ79" s="6">
        <v>45372</v>
      </c>
      <c r="AR79" s="5" t="s">
        <v>218</v>
      </c>
      <c r="AS79" s="51" t="s">
        <v>218</v>
      </c>
      <c r="AT79" s="6" t="s">
        <v>218</v>
      </c>
      <c r="AU79" s="6">
        <f t="shared" si="4"/>
        <v>45492</v>
      </c>
      <c r="AV79" s="28">
        <f t="shared" si="5"/>
        <v>46222</v>
      </c>
      <c r="AW79" s="11"/>
      <c r="AX79" s="11"/>
      <c r="AY79" s="11"/>
      <c r="AZ79" s="11"/>
      <c r="BA79" s="11"/>
      <c r="BI79" s="9"/>
      <c r="BJ79" s="10"/>
      <c r="BK79" s="10"/>
      <c r="BL79" s="10"/>
      <c r="BM79" s="10"/>
      <c r="BN79" s="10"/>
    </row>
    <row r="80" spans="1:66" s="8" customFormat="1" ht="16.350000000000001" hidden="1" customHeight="1">
      <c r="A80" s="472" t="s">
        <v>1107</v>
      </c>
      <c r="B80" s="21"/>
      <c r="C80" s="448" t="b">
        <v>1</v>
      </c>
      <c r="D80" s="449" t="s">
        <v>178</v>
      </c>
      <c r="E80" s="449" t="s">
        <v>110</v>
      </c>
      <c r="F80" s="445" t="s">
        <v>24</v>
      </c>
      <c r="G80" s="445" t="s">
        <v>3</v>
      </c>
      <c r="H80" s="444">
        <v>45343</v>
      </c>
      <c r="I80" s="444" t="s">
        <v>125</v>
      </c>
      <c r="J80" s="444" t="str">
        <f t="shared" ca="1" si="3"/>
        <v>EJECUTADO</v>
      </c>
      <c r="K80" s="445" t="s">
        <v>1145</v>
      </c>
      <c r="L80" s="445" t="s">
        <v>54</v>
      </c>
      <c r="M80" s="445" t="s">
        <v>1152</v>
      </c>
      <c r="N80" s="450">
        <v>1010207032</v>
      </c>
      <c r="O80" s="451">
        <v>2745000</v>
      </c>
      <c r="P80" s="452">
        <v>20240088</v>
      </c>
      <c r="Q80" s="453">
        <v>2745000</v>
      </c>
      <c r="R80" s="454">
        <v>45327</v>
      </c>
      <c r="S80" s="444">
        <v>45343</v>
      </c>
      <c r="T80" s="444">
        <v>45373</v>
      </c>
      <c r="U80" s="452">
        <v>20240128</v>
      </c>
      <c r="V80" s="455">
        <v>2745000</v>
      </c>
      <c r="W80" s="444">
        <v>45343</v>
      </c>
      <c r="X80" s="63" t="s">
        <v>51</v>
      </c>
      <c r="Y80" s="6" t="s">
        <v>173</v>
      </c>
      <c r="Z80" s="6" t="s">
        <v>53</v>
      </c>
      <c r="AA80" s="6" t="s">
        <v>1153</v>
      </c>
      <c r="AB80" s="6" t="s">
        <v>922</v>
      </c>
      <c r="AC80" s="6" t="s">
        <v>1134</v>
      </c>
      <c r="AD80" s="6" t="s">
        <v>1154</v>
      </c>
      <c r="AE80" s="51" t="s">
        <v>218</v>
      </c>
      <c r="AF80" s="5" t="s">
        <v>218</v>
      </c>
      <c r="AG80" s="51" t="s">
        <v>218</v>
      </c>
      <c r="AH80" s="6" t="s">
        <v>218</v>
      </c>
      <c r="AI80" s="5" t="s">
        <v>218</v>
      </c>
      <c r="AJ80" s="6" t="s">
        <v>218</v>
      </c>
      <c r="AK80" s="6" t="s">
        <v>218</v>
      </c>
      <c r="AL80" s="6" t="s">
        <v>218</v>
      </c>
      <c r="AM80" s="5" t="s">
        <v>218</v>
      </c>
      <c r="AN80" s="6" t="s">
        <v>218</v>
      </c>
      <c r="AO80" s="6" t="s">
        <v>218</v>
      </c>
      <c r="AP80" s="6" t="s">
        <v>218</v>
      </c>
      <c r="AQ80" s="6">
        <v>45373</v>
      </c>
      <c r="AR80" s="5" t="s">
        <v>218</v>
      </c>
      <c r="AS80" s="51" t="s">
        <v>218</v>
      </c>
      <c r="AT80" s="6" t="s">
        <v>218</v>
      </c>
      <c r="AU80" s="6">
        <f t="shared" si="4"/>
        <v>45493</v>
      </c>
      <c r="AV80" s="28">
        <f t="shared" si="5"/>
        <v>46223</v>
      </c>
      <c r="AW80" s="11"/>
      <c r="AX80" s="11"/>
      <c r="AY80" s="11"/>
      <c r="AZ80" s="11"/>
      <c r="BA80" s="11"/>
      <c r="BI80" s="9"/>
      <c r="BJ80" s="10"/>
      <c r="BK80" s="10"/>
      <c r="BL80" s="10"/>
      <c r="BM80" s="10"/>
      <c r="BN80" s="10"/>
    </row>
    <row r="81" spans="1:66" s="8" customFormat="1" ht="16.350000000000001" hidden="1" customHeight="1">
      <c r="A81" s="472" t="s">
        <v>1107</v>
      </c>
      <c r="B81" s="21"/>
      <c r="C81" s="448" t="b">
        <v>1</v>
      </c>
      <c r="D81" s="449" t="s">
        <v>179</v>
      </c>
      <c r="E81" s="449" t="s">
        <v>57</v>
      </c>
      <c r="F81" s="445" t="s">
        <v>24</v>
      </c>
      <c r="G81" s="445" t="s">
        <v>5</v>
      </c>
      <c r="H81" s="444">
        <v>45343</v>
      </c>
      <c r="I81" s="444" t="s">
        <v>125</v>
      </c>
      <c r="J81" s="444" t="str">
        <f t="shared" ca="1" si="3"/>
        <v>EJECUTADO</v>
      </c>
      <c r="K81" s="445" t="s">
        <v>1155</v>
      </c>
      <c r="L81" s="445" t="s">
        <v>50</v>
      </c>
      <c r="M81" s="445" t="s">
        <v>1156</v>
      </c>
      <c r="N81" s="450">
        <v>832011016</v>
      </c>
      <c r="O81" s="451">
        <v>7875120</v>
      </c>
      <c r="P81" s="452">
        <v>20240094</v>
      </c>
      <c r="Q81" s="453">
        <v>7875120</v>
      </c>
      <c r="R81" s="454">
        <v>45331</v>
      </c>
      <c r="S81" s="444">
        <v>45343</v>
      </c>
      <c r="T81" s="444">
        <v>45344</v>
      </c>
      <c r="U81" s="452">
        <v>20240127</v>
      </c>
      <c r="V81" s="455">
        <v>7875120</v>
      </c>
      <c r="W81" s="444">
        <v>45343</v>
      </c>
      <c r="X81" s="63" t="s">
        <v>51</v>
      </c>
      <c r="Y81" s="6" t="s">
        <v>180</v>
      </c>
      <c r="Z81" s="6" t="s">
        <v>114</v>
      </c>
      <c r="AA81" s="6" t="s">
        <v>114</v>
      </c>
      <c r="AB81" s="6" t="s">
        <v>114</v>
      </c>
      <c r="AC81" s="6" t="s">
        <v>114</v>
      </c>
      <c r="AD81" s="6" t="s">
        <v>1157</v>
      </c>
      <c r="AE81" s="51" t="s">
        <v>218</v>
      </c>
      <c r="AF81" s="5" t="s">
        <v>218</v>
      </c>
      <c r="AG81" s="51" t="s">
        <v>218</v>
      </c>
      <c r="AH81" s="6" t="s">
        <v>218</v>
      </c>
      <c r="AI81" s="5" t="s">
        <v>218</v>
      </c>
      <c r="AJ81" s="6" t="s">
        <v>218</v>
      </c>
      <c r="AK81" s="6" t="s">
        <v>218</v>
      </c>
      <c r="AL81" s="6" t="s">
        <v>218</v>
      </c>
      <c r="AM81" s="5" t="s">
        <v>218</v>
      </c>
      <c r="AN81" s="6" t="s">
        <v>218</v>
      </c>
      <c r="AO81" s="6" t="s">
        <v>218</v>
      </c>
      <c r="AP81" s="6" t="s">
        <v>218</v>
      </c>
      <c r="AQ81" s="6">
        <v>45344</v>
      </c>
      <c r="AR81" s="5" t="s">
        <v>218</v>
      </c>
      <c r="AS81" s="51" t="s">
        <v>218</v>
      </c>
      <c r="AT81" s="6" t="s">
        <v>218</v>
      </c>
      <c r="AU81" s="6">
        <f t="shared" si="4"/>
        <v>45464</v>
      </c>
      <c r="AV81" s="28">
        <f t="shared" si="5"/>
        <v>46194</v>
      </c>
      <c r="AW81" s="11"/>
      <c r="AX81" s="11"/>
      <c r="AY81" s="11"/>
      <c r="AZ81" s="11"/>
      <c r="BA81" s="11"/>
      <c r="BI81" s="9"/>
      <c r="BJ81" s="10"/>
      <c r="BK81" s="10"/>
      <c r="BL81" s="10"/>
      <c r="BM81" s="10"/>
      <c r="BN81" s="10"/>
    </row>
    <row r="82" spans="1:66" s="8" customFormat="1" ht="16.350000000000001" hidden="1" customHeight="1">
      <c r="A82" s="472" t="s">
        <v>1107</v>
      </c>
      <c r="B82" s="21"/>
      <c r="C82" s="448" t="b">
        <v>1</v>
      </c>
      <c r="D82" s="449" t="s">
        <v>181</v>
      </c>
      <c r="E82" s="449" t="s">
        <v>57</v>
      </c>
      <c r="F82" s="445" t="s">
        <v>24</v>
      </c>
      <c r="G82" s="445" t="s">
        <v>5</v>
      </c>
      <c r="H82" s="444">
        <v>45343</v>
      </c>
      <c r="I82" s="444" t="s">
        <v>125</v>
      </c>
      <c r="J82" s="444" t="str">
        <f t="shared" ca="1" si="3"/>
        <v>EJECUTADO</v>
      </c>
      <c r="K82" s="445" t="s">
        <v>1158</v>
      </c>
      <c r="L82" s="445" t="s">
        <v>50</v>
      </c>
      <c r="M82" s="445" t="s">
        <v>1159</v>
      </c>
      <c r="N82" s="450">
        <v>901758201</v>
      </c>
      <c r="O82" s="451">
        <v>11661561</v>
      </c>
      <c r="P82" s="452">
        <v>20240101</v>
      </c>
      <c r="Q82" s="453">
        <v>11661561</v>
      </c>
      <c r="R82" s="454">
        <v>45338</v>
      </c>
      <c r="S82" s="444">
        <v>45343</v>
      </c>
      <c r="T82" s="444">
        <v>45344</v>
      </c>
      <c r="U82" s="452">
        <v>20240129</v>
      </c>
      <c r="V82" s="455">
        <v>11661561</v>
      </c>
      <c r="W82" s="444">
        <v>45343</v>
      </c>
      <c r="X82" s="63" t="s">
        <v>51</v>
      </c>
      <c r="Y82" s="6" t="s">
        <v>182</v>
      </c>
      <c r="Z82" s="6" t="s">
        <v>114</v>
      </c>
      <c r="AA82" s="6" t="s">
        <v>114</v>
      </c>
      <c r="AB82" s="6" t="s">
        <v>114</v>
      </c>
      <c r="AC82" s="6" t="s">
        <v>114</v>
      </c>
      <c r="AD82" s="6" t="s">
        <v>1160</v>
      </c>
      <c r="AE82" s="51" t="s">
        <v>218</v>
      </c>
      <c r="AF82" s="5" t="s">
        <v>218</v>
      </c>
      <c r="AG82" s="51" t="s">
        <v>218</v>
      </c>
      <c r="AH82" s="6" t="s">
        <v>218</v>
      </c>
      <c r="AI82" s="5" t="s">
        <v>218</v>
      </c>
      <c r="AJ82" s="6" t="s">
        <v>218</v>
      </c>
      <c r="AK82" s="6" t="s">
        <v>218</v>
      </c>
      <c r="AL82" s="6" t="s">
        <v>218</v>
      </c>
      <c r="AM82" s="5" t="s">
        <v>218</v>
      </c>
      <c r="AN82" s="6" t="s">
        <v>218</v>
      </c>
      <c r="AO82" s="6" t="s">
        <v>218</v>
      </c>
      <c r="AP82" s="6" t="s">
        <v>218</v>
      </c>
      <c r="AQ82" s="6">
        <v>45344</v>
      </c>
      <c r="AR82" s="5" t="s">
        <v>218</v>
      </c>
      <c r="AS82" s="51" t="s">
        <v>218</v>
      </c>
      <c r="AT82" s="6" t="s">
        <v>218</v>
      </c>
      <c r="AU82" s="6">
        <f t="shared" si="4"/>
        <v>45464</v>
      </c>
      <c r="AV82" s="28">
        <f t="shared" si="5"/>
        <v>46194</v>
      </c>
      <c r="AW82" s="11"/>
      <c r="AX82" s="11"/>
      <c r="AY82" s="11"/>
      <c r="AZ82" s="11"/>
      <c r="BA82" s="11"/>
      <c r="BI82" s="9"/>
      <c r="BJ82" s="10"/>
      <c r="BK82" s="10"/>
      <c r="BL82" s="10"/>
      <c r="BM82" s="10"/>
      <c r="BN82" s="10"/>
    </row>
    <row r="83" spans="1:66" s="8" customFormat="1" ht="16.350000000000001" hidden="1" customHeight="1">
      <c r="A83" s="472" t="s">
        <v>1107</v>
      </c>
      <c r="B83" s="21"/>
      <c r="C83" s="448" t="b">
        <v>1</v>
      </c>
      <c r="D83" s="449" t="s">
        <v>183</v>
      </c>
      <c r="E83" s="449" t="s">
        <v>1006</v>
      </c>
      <c r="F83" s="445" t="s">
        <v>24</v>
      </c>
      <c r="G83" s="445" t="s">
        <v>3</v>
      </c>
      <c r="H83" s="444">
        <v>45344</v>
      </c>
      <c r="I83" s="444" t="s">
        <v>125</v>
      </c>
      <c r="J83" s="444" t="str">
        <f t="shared" ca="1" si="3"/>
        <v>EJECUTADO</v>
      </c>
      <c r="K83" s="445" t="s">
        <v>1161</v>
      </c>
      <c r="L83" s="445" t="s">
        <v>54</v>
      </c>
      <c r="M83" s="445" t="s">
        <v>1162</v>
      </c>
      <c r="N83" s="450">
        <v>1007430174</v>
      </c>
      <c r="O83" s="451">
        <v>7800000</v>
      </c>
      <c r="P83" s="452">
        <v>20240130</v>
      </c>
      <c r="Q83" s="453">
        <v>7800000</v>
      </c>
      <c r="R83" s="454">
        <v>45343</v>
      </c>
      <c r="S83" s="444">
        <v>45344</v>
      </c>
      <c r="T83" s="444">
        <v>45374</v>
      </c>
      <c r="U83" s="452">
        <v>20240130</v>
      </c>
      <c r="V83" s="455">
        <v>7800000</v>
      </c>
      <c r="W83" s="444">
        <v>45344</v>
      </c>
      <c r="X83" s="63" t="s">
        <v>75</v>
      </c>
      <c r="Y83" s="6" t="s">
        <v>184</v>
      </c>
      <c r="Z83" s="6" t="s">
        <v>53</v>
      </c>
      <c r="AA83" s="6" t="s">
        <v>1163</v>
      </c>
      <c r="AB83" s="6" t="s">
        <v>1164</v>
      </c>
      <c r="AC83" s="6" t="s">
        <v>1128</v>
      </c>
      <c r="AD83" s="6" t="s">
        <v>1165</v>
      </c>
      <c r="AE83" s="51" t="s">
        <v>218</v>
      </c>
      <c r="AF83" s="5" t="s">
        <v>218</v>
      </c>
      <c r="AG83" s="51" t="s">
        <v>218</v>
      </c>
      <c r="AH83" s="6" t="s">
        <v>218</v>
      </c>
      <c r="AI83" s="5" t="s">
        <v>218</v>
      </c>
      <c r="AJ83" s="6" t="s">
        <v>218</v>
      </c>
      <c r="AK83" s="6" t="s">
        <v>218</v>
      </c>
      <c r="AL83" s="6" t="s">
        <v>218</v>
      </c>
      <c r="AM83" s="5" t="s">
        <v>218</v>
      </c>
      <c r="AN83" s="6" t="s">
        <v>218</v>
      </c>
      <c r="AO83" s="6" t="s">
        <v>218</v>
      </c>
      <c r="AP83" s="6" t="s">
        <v>218</v>
      </c>
      <c r="AQ83" s="6">
        <v>45374</v>
      </c>
      <c r="AR83" s="5" t="s">
        <v>218</v>
      </c>
      <c r="AS83" s="51" t="s">
        <v>218</v>
      </c>
      <c r="AT83" s="6" t="s">
        <v>218</v>
      </c>
      <c r="AU83" s="6">
        <f t="shared" si="4"/>
        <v>45494</v>
      </c>
      <c r="AV83" s="28">
        <f t="shared" si="5"/>
        <v>46224</v>
      </c>
      <c r="AW83" s="11"/>
      <c r="AX83" s="11"/>
      <c r="AY83" s="11"/>
      <c r="AZ83" s="11"/>
      <c r="BA83" s="11"/>
      <c r="BI83" s="9"/>
      <c r="BJ83" s="10"/>
      <c r="BK83" s="10"/>
      <c r="BL83" s="10"/>
      <c r="BM83" s="10"/>
      <c r="BN83" s="10"/>
    </row>
    <row r="84" spans="1:66" s="8" customFormat="1" ht="16.350000000000001" hidden="1" customHeight="1">
      <c r="A84" s="472" t="s">
        <v>1107</v>
      </c>
      <c r="B84" s="21"/>
      <c r="C84" s="448" t="b">
        <v>1</v>
      </c>
      <c r="D84" s="449" t="s">
        <v>185</v>
      </c>
      <c r="E84" s="449" t="s">
        <v>1006</v>
      </c>
      <c r="F84" s="445" t="s">
        <v>24</v>
      </c>
      <c r="G84" s="445" t="s">
        <v>18</v>
      </c>
      <c r="H84" s="444">
        <v>45344</v>
      </c>
      <c r="I84" s="444" t="s">
        <v>125</v>
      </c>
      <c r="J84" s="444" t="str">
        <f t="shared" ca="1" si="3"/>
        <v>EJECUTADO</v>
      </c>
      <c r="K84" s="445" t="s">
        <v>1166</v>
      </c>
      <c r="L84" s="445" t="s">
        <v>54</v>
      </c>
      <c r="M84" s="445" t="s">
        <v>1167</v>
      </c>
      <c r="N84" s="450">
        <v>1075658180</v>
      </c>
      <c r="O84" s="451">
        <v>24000000</v>
      </c>
      <c r="P84" s="452">
        <v>20240123</v>
      </c>
      <c r="Q84" s="453">
        <v>24000000</v>
      </c>
      <c r="R84" s="454">
        <v>45341</v>
      </c>
      <c r="S84" s="444">
        <v>45344</v>
      </c>
      <c r="T84" s="444">
        <v>45525</v>
      </c>
      <c r="U84" s="452">
        <v>20240133</v>
      </c>
      <c r="V84" s="455">
        <v>24000000</v>
      </c>
      <c r="W84" s="444">
        <v>45344</v>
      </c>
      <c r="X84" s="63" t="s">
        <v>186</v>
      </c>
      <c r="Y84" s="6" t="s">
        <v>187</v>
      </c>
      <c r="Z84" s="6" t="s">
        <v>53</v>
      </c>
      <c r="AA84" s="6" t="s">
        <v>1168</v>
      </c>
      <c r="AB84" s="6" t="s">
        <v>887</v>
      </c>
      <c r="AC84" s="6" t="s">
        <v>1128</v>
      </c>
      <c r="AD84" s="6" t="s">
        <v>1169</v>
      </c>
      <c r="AE84" s="51" t="s">
        <v>218</v>
      </c>
      <c r="AF84" s="5" t="s">
        <v>218</v>
      </c>
      <c r="AG84" s="51" t="s">
        <v>218</v>
      </c>
      <c r="AH84" s="6" t="s">
        <v>218</v>
      </c>
      <c r="AI84" s="5" t="s">
        <v>218</v>
      </c>
      <c r="AJ84" s="6" t="s">
        <v>218</v>
      </c>
      <c r="AK84" s="6" t="s">
        <v>218</v>
      </c>
      <c r="AL84" s="6" t="s">
        <v>218</v>
      </c>
      <c r="AM84" s="5" t="s">
        <v>218</v>
      </c>
      <c r="AN84" s="6" t="s">
        <v>218</v>
      </c>
      <c r="AO84" s="6" t="s">
        <v>218</v>
      </c>
      <c r="AP84" s="6" t="s">
        <v>218</v>
      </c>
      <c r="AQ84" s="6">
        <v>45525</v>
      </c>
      <c r="AR84" s="5" t="s">
        <v>218</v>
      </c>
      <c r="AS84" s="51" t="s">
        <v>218</v>
      </c>
      <c r="AT84" s="6" t="s">
        <v>218</v>
      </c>
      <c r="AU84" s="6">
        <f t="shared" si="4"/>
        <v>45645</v>
      </c>
      <c r="AV84" s="28">
        <f t="shared" si="5"/>
        <v>46375</v>
      </c>
      <c r="AW84" s="11"/>
      <c r="AX84" s="11"/>
      <c r="AY84" s="11"/>
      <c r="AZ84" s="11"/>
      <c r="BA84" s="11"/>
      <c r="BI84" s="9"/>
      <c r="BJ84" s="10"/>
      <c r="BK84" s="10"/>
      <c r="BL84" s="10"/>
      <c r="BM84" s="10"/>
      <c r="BN84" s="10"/>
    </row>
    <row r="85" spans="1:66" s="8" customFormat="1" ht="16.350000000000001" hidden="1" customHeight="1">
      <c r="A85" s="472" t="s">
        <v>1107</v>
      </c>
      <c r="B85" s="21"/>
      <c r="C85" s="448" t="b">
        <v>1</v>
      </c>
      <c r="D85" s="449" t="s">
        <v>188</v>
      </c>
      <c r="E85" s="449" t="s">
        <v>156</v>
      </c>
      <c r="F85" s="445" t="s">
        <v>24</v>
      </c>
      <c r="G85" s="445" t="s">
        <v>18</v>
      </c>
      <c r="H85" s="444">
        <v>45344</v>
      </c>
      <c r="I85" s="444" t="s">
        <v>125</v>
      </c>
      <c r="J85" s="444" t="str">
        <f t="shared" ca="1" si="3"/>
        <v>EJECUTADO</v>
      </c>
      <c r="K85" s="445" t="s">
        <v>1170</v>
      </c>
      <c r="L85" s="445" t="s">
        <v>54</v>
      </c>
      <c r="M85" s="445" t="s">
        <v>1171</v>
      </c>
      <c r="N85" s="450">
        <v>1023956191</v>
      </c>
      <c r="O85" s="451">
        <v>5366667</v>
      </c>
      <c r="P85" s="452">
        <v>20240122</v>
      </c>
      <c r="Q85" s="453">
        <v>5900000</v>
      </c>
      <c r="R85" s="454">
        <v>45337</v>
      </c>
      <c r="S85" s="444">
        <v>45344</v>
      </c>
      <c r="T85" s="444">
        <v>45378</v>
      </c>
      <c r="U85" s="452">
        <v>20240131</v>
      </c>
      <c r="V85" s="455">
        <v>5366667</v>
      </c>
      <c r="W85" s="444">
        <v>45344</v>
      </c>
      <c r="X85" s="63" t="s">
        <v>51</v>
      </c>
      <c r="Y85" s="6" t="s">
        <v>189</v>
      </c>
      <c r="Z85" s="6" t="s">
        <v>53</v>
      </c>
      <c r="AA85" s="6" t="s">
        <v>1172</v>
      </c>
      <c r="AB85" s="6" t="s">
        <v>887</v>
      </c>
      <c r="AC85" s="6" t="s">
        <v>1128</v>
      </c>
      <c r="AD85" s="6" t="s">
        <v>1173</v>
      </c>
      <c r="AE85" s="51" t="s">
        <v>218</v>
      </c>
      <c r="AF85" s="5" t="s">
        <v>218</v>
      </c>
      <c r="AG85" s="51" t="s">
        <v>218</v>
      </c>
      <c r="AH85" s="6" t="s">
        <v>218</v>
      </c>
      <c r="AI85" s="5" t="s">
        <v>218</v>
      </c>
      <c r="AJ85" s="6" t="s">
        <v>218</v>
      </c>
      <c r="AK85" s="6" t="s">
        <v>218</v>
      </c>
      <c r="AL85" s="6" t="s">
        <v>218</v>
      </c>
      <c r="AM85" s="5" t="s">
        <v>218</v>
      </c>
      <c r="AN85" s="6" t="s">
        <v>218</v>
      </c>
      <c r="AO85" s="6" t="s">
        <v>218</v>
      </c>
      <c r="AP85" s="6" t="s">
        <v>218</v>
      </c>
      <c r="AQ85" s="6">
        <v>45378</v>
      </c>
      <c r="AR85" s="5" t="s">
        <v>218</v>
      </c>
      <c r="AS85" s="51" t="s">
        <v>218</v>
      </c>
      <c r="AT85" s="6" t="s">
        <v>218</v>
      </c>
      <c r="AU85" s="6">
        <f t="shared" si="4"/>
        <v>45498</v>
      </c>
      <c r="AV85" s="28">
        <f t="shared" si="5"/>
        <v>46228</v>
      </c>
      <c r="AW85" s="11"/>
      <c r="AX85" s="11"/>
      <c r="AY85" s="11"/>
      <c r="AZ85" s="11"/>
      <c r="BA85" s="11"/>
      <c r="BI85" s="9"/>
      <c r="BJ85" s="10"/>
      <c r="BK85" s="10"/>
      <c r="BL85" s="10"/>
      <c r="BM85" s="10"/>
      <c r="BN85" s="10"/>
    </row>
    <row r="86" spans="1:66" s="8" customFormat="1" ht="16.350000000000001" hidden="1" customHeight="1">
      <c r="A86" s="472" t="s">
        <v>1107</v>
      </c>
      <c r="B86" s="21"/>
      <c r="C86" s="448" t="b">
        <v>1</v>
      </c>
      <c r="D86" s="449" t="s">
        <v>190</v>
      </c>
      <c r="E86" s="449" t="s">
        <v>1006</v>
      </c>
      <c r="F86" s="445" t="s">
        <v>24</v>
      </c>
      <c r="G86" s="445" t="s">
        <v>18</v>
      </c>
      <c r="H86" s="444">
        <v>45344</v>
      </c>
      <c r="I86" s="444" t="s">
        <v>125</v>
      </c>
      <c r="J86" s="444" t="str">
        <f t="shared" ca="1" si="3"/>
        <v>EJECUTADO</v>
      </c>
      <c r="K86" s="445" t="s">
        <v>1174</v>
      </c>
      <c r="L86" s="445" t="s">
        <v>54</v>
      </c>
      <c r="M86" s="445" t="s">
        <v>1175</v>
      </c>
      <c r="N86" s="450">
        <v>52114125</v>
      </c>
      <c r="O86" s="451">
        <v>30000000</v>
      </c>
      <c r="P86" s="452">
        <v>20240131</v>
      </c>
      <c r="Q86" s="453">
        <v>90000000</v>
      </c>
      <c r="R86" s="454">
        <v>45343</v>
      </c>
      <c r="S86" s="444">
        <v>45344</v>
      </c>
      <c r="T86" s="444">
        <v>45434</v>
      </c>
      <c r="U86" s="452">
        <v>20240132</v>
      </c>
      <c r="V86" s="455">
        <v>30000000</v>
      </c>
      <c r="W86" s="444">
        <v>45344</v>
      </c>
      <c r="X86" s="63" t="s">
        <v>75</v>
      </c>
      <c r="Y86" s="6" t="s">
        <v>184</v>
      </c>
      <c r="Z86" s="6" t="s">
        <v>53</v>
      </c>
      <c r="AA86" s="6" t="s">
        <v>1176</v>
      </c>
      <c r="AB86" s="6" t="s">
        <v>1139</v>
      </c>
      <c r="AC86" s="6" t="s">
        <v>1128</v>
      </c>
      <c r="AD86" s="6" t="s">
        <v>1177</v>
      </c>
      <c r="AE86" s="51" t="s">
        <v>218</v>
      </c>
      <c r="AF86" s="5" t="s">
        <v>218</v>
      </c>
      <c r="AG86" s="51" t="s">
        <v>218</v>
      </c>
      <c r="AH86" s="6" t="s">
        <v>218</v>
      </c>
      <c r="AI86" s="5" t="s">
        <v>218</v>
      </c>
      <c r="AJ86" s="6" t="s">
        <v>218</v>
      </c>
      <c r="AK86" s="6" t="s">
        <v>218</v>
      </c>
      <c r="AL86" s="6" t="s">
        <v>218</v>
      </c>
      <c r="AM86" s="5" t="s">
        <v>218</v>
      </c>
      <c r="AN86" s="6" t="s">
        <v>218</v>
      </c>
      <c r="AO86" s="6" t="s">
        <v>218</v>
      </c>
      <c r="AP86" s="6" t="s">
        <v>218</v>
      </c>
      <c r="AQ86" s="6">
        <v>45434</v>
      </c>
      <c r="AR86" s="5" t="s">
        <v>218</v>
      </c>
      <c r="AS86" s="51" t="s">
        <v>218</v>
      </c>
      <c r="AT86" s="6" t="s">
        <v>218</v>
      </c>
      <c r="AU86" s="6">
        <f t="shared" si="4"/>
        <v>45554</v>
      </c>
      <c r="AV86" s="28">
        <f t="shared" si="5"/>
        <v>46284</v>
      </c>
      <c r="AW86" s="11"/>
      <c r="AX86" s="11"/>
      <c r="AY86" s="11"/>
      <c r="AZ86" s="11"/>
      <c r="BA86" s="11"/>
      <c r="BI86" s="9"/>
      <c r="BJ86" s="10"/>
      <c r="BK86" s="10"/>
      <c r="BL86" s="10"/>
      <c r="BM86" s="10"/>
      <c r="BN86" s="10"/>
    </row>
    <row r="87" spans="1:66" s="8" customFormat="1" ht="16.350000000000001" hidden="1" customHeight="1">
      <c r="A87" s="472" t="s">
        <v>1107</v>
      </c>
      <c r="B87" s="21"/>
      <c r="C87" s="448" t="b">
        <v>1</v>
      </c>
      <c r="D87" s="449" t="s">
        <v>191</v>
      </c>
      <c r="E87" s="449" t="s">
        <v>1006</v>
      </c>
      <c r="F87" s="445" t="s">
        <v>24</v>
      </c>
      <c r="G87" s="445" t="s">
        <v>18</v>
      </c>
      <c r="H87" s="444">
        <v>45344</v>
      </c>
      <c r="I87" s="444" t="s">
        <v>125</v>
      </c>
      <c r="J87" s="444" t="str">
        <f t="shared" ca="1" si="3"/>
        <v>EN EJECUCIÓN</v>
      </c>
      <c r="K87" s="445" t="s">
        <v>1174</v>
      </c>
      <c r="L87" s="445"/>
      <c r="M87" s="445" t="s">
        <v>1178</v>
      </c>
      <c r="N87" s="450">
        <v>1019073350</v>
      </c>
      <c r="O87" s="451">
        <v>30000000</v>
      </c>
      <c r="P87" s="452">
        <v>20240131</v>
      </c>
      <c r="Q87" s="453">
        <v>90000000</v>
      </c>
      <c r="R87" s="454">
        <v>45343</v>
      </c>
      <c r="S87" s="444">
        <v>45344</v>
      </c>
      <c r="T87" s="444">
        <v>45433</v>
      </c>
      <c r="U87" s="452">
        <v>20240134</v>
      </c>
      <c r="V87" s="455">
        <v>30000000</v>
      </c>
      <c r="W87" s="444">
        <v>45344</v>
      </c>
      <c r="X87" s="63" t="s">
        <v>75</v>
      </c>
      <c r="Y87" s="6" t="s">
        <v>184</v>
      </c>
      <c r="Z87" s="6" t="s">
        <v>53</v>
      </c>
      <c r="AA87" s="6" t="s">
        <v>1179</v>
      </c>
      <c r="AB87" s="6" t="s">
        <v>1139</v>
      </c>
      <c r="AC87" s="6" t="s">
        <v>1128</v>
      </c>
      <c r="AD87" s="6" t="s">
        <v>1180</v>
      </c>
      <c r="AE87" s="51" t="s">
        <v>218</v>
      </c>
      <c r="AF87" s="5" t="s">
        <v>218</v>
      </c>
      <c r="AG87" s="51" t="s">
        <v>218</v>
      </c>
      <c r="AH87" s="6" t="s">
        <v>218</v>
      </c>
      <c r="AI87" s="5" t="s">
        <v>218</v>
      </c>
      <c r="AJ87" s="6" t="s">
        <v>218</v>
      </c>
      <c r="AK87" s="6" t="s">
        <v>218</v>
      </c>
      <c r="AL87" s="6" t="s">
        <v>218</v>
      </c>
      <c r="AM87" s="5" t="s">
        <v>218</v>
      </c>
      <c r="AN87" s="6" t="s">
        <v>218</v>
      </c>
      <c r="AO87" s="6" t="s">
        <v>218</v>
      </c>
      <c r="AP87" s="6" t="s">
        <v>218</v>
      </c>
      <c r="AQ87" s="6" t="s">
        <v>218</v>
      </c>
      <c r="AR87" s="5" t="s">
        <v>218</v>
      </c>
      <c r="AS87" s="51" t="s">
        <v>218</v>
      </c>
      <c r="AT87" s="6" t="s">
        <v>218</v>
      </c>
      <c r="AU87" s="6" t="e">
        <f t="shared" si="4"/>
        <v>#VALUE!</v>
      </c>
      <c r="AV87" s="28" t="e">
        <f t="shared" si="5"/>
        <v>#VALUE!</v>
      </c>
      <c r="AW87" s="11"/>
      <c r="AX87" s="11"/>
      <c r="AY87" s="11"/>
      <c r="AZ87" s="11"/>
      <c r="BA87" s="11"/>
      <c r="BI87" s="9"/>
      <c r="BJ87" s="10"/>
      <c r="BK87" s="10"/>
      <c r="BL87" s="10"/>
      <c r="BM87" s="10"/>
      <c r="BN87" s="10"/>
    </row>
    <row r="88" spans="1:66" s="8" customFormat="1" ht="16.350000000000001" hidden="1" customHeight="1">
      <c r="A88" s="472" t="s">
        <v>1107</v>
      </c>
      <c r="B88" s="100"/>
      <c r="C88" s="448" t="b">
        <v>1</v>
      </c>
      <c r="D88" s="449" t="s">
        <v>193</v>
      </c>
      <c r="E88" s="449" t="s">
        <v>194</v>
      </c>
      <c r="F88" s="445" t="s">
        <v>24</v>
      </c>
      <c r="G88" s="445" t="s">
        <v>13</v>
      </c>
      <c r="H88" s="444">
        <v>45345</v>
      </c>
      <c r="I88" s="444" t="s">
        <v>125</v>
      </c>
      <c r="J88" s="444" t="str">
        <f t="shared" ca="1" si="3"/>
        <v>EJECUTADO</v>
      </c>
      <c r="K88" s="445" t="s">
        <v>1181</v>
      </c>
      <c r="L88" s="445" t="s">
        <v>50</v>
      </c>
      <c r="M88" s="445" t="s">
        <v>1182</v>
      </c>
      <c r="N88" s="450">
        <v>900251399</v>
      </c>
      <c r="O88" s="451">
        <v>51811500</v>
      </c>
      <c r="P88" s="452">
        <v>20240064</v>
      </c>
      <c r="Q88" s="453">
        <v>51811500</v>
      </c>
      <c r="R88" s="454">
        <v>45316</v>
      </c>
      <c r="S88" s="444">
        <v>45344</v>
      </c>
      <c r="T88" s="444">
        <v>45434</v>
      </c>
      <c r="U88" s="452">
        <v>20240135</v>
      </c>
      <c r="V88" s="455">
        <v>51811500</v>
      </c>
      <c r="W88" s="444">
        <v>45345</v>
      </c>
      <c r="X88" s="63" t="s">
        <v>51</v>
      </c>
      <c r="Y88" s="6" t="s">
        <v>164</v>
      </c>
      <c r="Z88" s="6" t="s">
        <v>53</v>
      </c>
      <c r="AA88" s="6" t="s">
        <v>1183</v>
      </c>
      <c r="AB88" s="6" t="s">
        <v>1184</v>
      </c>
      <c r="AC88" s="6">
        <v>45357</v>
      </c>
      <c r="AD88" s="57" t="s">
        <v>1185</v>
      </c>
      <c r="AE88" s="51" t="s">
        <v>218</v>
      </c>
      <c r="AF88" s="5" t="s">
        <v>218</v>
      </c>
      <c r="AG88" s="51" t="s">
        <v>218</v>
      </c>
      <c r="AH88" s="6" t="s">
        <v>218</v>
      </c>
      <c r="AI88" s="5" t="s">
        <v>1186</v>
      </c>
      <c r="AJ88" s="6" t="s">
        <v>55</v>
      </c>
      <c r="AK88" s="6" t="s">
        <v>218</v>
      </c>
      <c r="AL88" s="6" t="s">
        <v>218</v>
      </c>
      <c r="AM88" s="6" t="s">
        <v>218</v>
      </c>
      <c r="AN88" s="6" t="s">
        <v>218</v>
      </c>
      <c r="AO88" s="6" t="s">
        <v>218</v>
      </c>
      <c r="AP88" s="6" t="s">
        <v>218</v>
      </c>
      <c r="AQ88" s="6">
        <v>45473</v>
      </c>
      <c r="AR88" s="5" t="s">
        <v>218</v>
      </c>
      <c r="AS88" s="51" t="s">
        <v>218</v>
      </c>
      <c r="AT88" s="6" t="s">
        <v>218</v>
      </c>
      <c r="AU88" s="6">
        <f t="shared" si="4"/>
        <v>45593</v>
      </c>
      <c r="AV88" s="28">
        <f t="shared" si="5"/>
        <v>46323</v>
      </c>
      <c r="AW88" s="11"/>
      <c r="AX88" s="11"/>
      <c r="AY88" s="11"/>
      <c r="AZ88" s="11"/>
      <c r="BA88" s="11"/>
      <c r="BI88" s="9"/>
      <c r="BJ88" s="10"/>
      <c r="BK88" s="10"/>
      <c r="BL88" s="10"/>
      <c r="BM88" s="10"/>
      <c r="BN88" s="10"/>
    </row>
    <row r="89" spans="1:66" s="8" customFormat="1" ht="16.350000000000001" hidden="1" customHeight="1">
      <c r="A89" s="472" t="s">
        <v>1107</v>
      </c>
      <c r="B89" s="100"/>
      <c r="C89" s="448" t="b">
        <v>1</v>
      </c>
      <c r="D89" s="449" t="s">
        <v>195</v>
      </c>
      <c r="E89" s="449" t="s">
        <v>158</v>
      </c>
      <c r="F89" s="445" t="s">
        <v>24</v>
      </c>
      <c r="G89" s="445" t="s">
        <v>13</v>
      </c>
      <c r="H89" s="444">
        <v>45345</v>
      </c>
      <c r="I89" s="444" t="s">
        <v>125</v>
      </c>
      <c r="J89" s="444" t="str">
        <f t="shared" ca="1" si="3"/>
        <v>EJECUTADO</v>
      </c>
      <c r="K89" s="445" t="s">
        <v>1187</v>
      </c>
      <c r="L89" s="445" t="s">
        <v>50</v>
      </c>
      <c r="M89" s="445" t="s">
        <v>1188</v>
      </c>
      <c r="N89" s="450">
        <v>901121977</v>
      </c>
      <c r="O89" s="451">
        <v>20902778</v>
      </c>
      <c r="P89" s="452">
        <v>20240134</v>
      </c>
      <c r="Q89" s="453">
        <v>20902778</v>
      </c>
      <c r="R89" s="454">
        <v>45343</v>
      </c>
      <c r="S89" s="444">
        <v>45350</v>
      </c>
      <c r="T89" s="444">
        <v>45354</v>
      </c>
      <c r="U89" s="452">
        <v>20240137</v>
      </c>
      <c r="V89" s="455">
        <v>20902778</v>
      </c>
      <c r="W89" s="444">
        <v>45345</v>
      </c>
      <c r="X89" s="63" t="s">
        <v>51</v>
      </c>
      <c r="Y89" t="s">
        <v>196</v>
      </c>
      <c r="Z89" s="6" t="s">
        <v>53</v>
      </c>
      <c r="AA89" t="s">
        <v>1189</v>
      </c>
      <c r="AB89" t="s">
        <v>362</v>
      </c>
      <c r="AC89" s="6">
        <v>45352</v>
      </c>
      <c r="AD89" s="57" t="s">
        <v>1190</v>
      </c>
      <c r="AE89" s="51" t="s">
        <v>218</v>
      </c>
      <c r="AF89" s="5" t="s">
        <v>218</v>
      </c>
      <c r="AG89" s="51" t="s">
        <v>218</v>
      </c>
      <c r="AH89" s="6" t="s">
        <v>218</v>
      </c>
      <c r="AI89" s="51" t="s">
        <v>218</v>
      </c>
      <c r="AJ89" s="5" t="s">
        <v>218</v>
      </c>
      <c r="AK89" s="51" t="s">
        <v>218</v>
      </c>
      <c r="AL89" s="6" t="s">
        <v>218</v>
      </c>
      <c r="AM89" s="6" t="s">
        <v>218</v>
      </c>
      <c r="AN89" s="6" t="s">
        <v>218</v>
      </c>
      <c r="AO89" s="6" t="s">
        <v>218</v>
      </c>
      <c r="AP89" s="6" t="s">
        <v>218</v>
      </c>
      <c r="AQ89" s="6">
        <v>45354</v>
      </c>
      <c r="AR89" s="5" t="s">
        <v>198</v>
      </c>
      <c r="AS89" s="51" t="s">
        <v>198</v>
      </c>
      <c r="AT89" s="6" t="s">
        <v>198</v>
      </c>
      <c r="AU89" s="6">
        <f t="shared" si="4"/>
        <v>45474</v>
      </c>
      <c r="AV89" s="28">
        <f t="shared" si="5"/>
        <v>46204</v>
      </c>
      <c r="AW89" s="11"/>
      <c r="AX89" s="11"/>
      <c r="AY89" s="11"/>
      <c r="AZ89" s="11"/>
      <c r="BA89" s="11"/>
      <c r="BI89" s="9"/>
      <c r="BJ89" s="10"/>
      <c r="BK89" s="10"/>
      <c r="BL89" s="10"/>
      <c r="BM89" s="10"/>
      <c r="BN89" s="10"/>
    </row>
    <row r="90" spans="1:66" s="8" customFormat="1" ht="16.350000000000001" hidden="1" customHeight="1">
      <c r="A90" s="472" t="s">
        <v>1107</v>
      </c>
      <c r="B90" s="100"/>
      <c r="C90" s="448" t="b">
        <v>1</v>
      </c>
      <c r="D90" s="449" t="s">
        <v>197</v>
      </c>
      <c r="E90" s="449" t="s">
        <v>138</v>
      </c>
      <c r="F90" s="445" t="s">
        <v>24</v>
      </c>
      <c r="G90" s="445" t="s">
        <v>3</v>
      </c>
      <c r="H90" s="444">
        <v>45349</v>
      </c>
      <c r="I90" s="444" t="s">
        <v>125</v>
      </c>
      <c r="J90" s="444" t="str">
        <f t="shared" ca="1" si="3"/>
        <v>EJECUTADO</v>
      </c>
      <c r="K90" s="445" t="s">
        <v>1191</v>
      </c>
      <c r="L90" s="445" t="s">
        <v>54</v>
      </c>
      <c r="M90" s="445" t="s">
        <v>1192</v>
      </c>
      <c r="N90" s="450">
        <v>35353958</v>
      </c>
      <c r="O90" s="451">
        <v>2350000</v>
      </c>
      <c r="P90" s="452">
        <v>20240079</v>
      </c>
      <c r="Q90" s="453">
        <v>30550000</v>
      </c>
      <c r="R90" s="454">
        <v>45323</v>
      </c>
      <c r="S90" s="444">
        <v>45349</v>
      </c>
      <c r="T90" s="444">
        <v>45369</v>
      </c>
      <c r="U90" s="452">
        <v>20240079</v>
      </c>
      <c r="V90" s="455">
        <v>2350000</v>
      </c>
      <c r="W90" s="444">
        <v>45349</v>
      </c>
      <c r="X90" s="63" t="s">
        <v>198</v>
      </c>
      <c r="Y90" s="6" t="s">
        <v>198</v>
      </c>
      <c r="Z90" s="6" t="s">
        <v>198</v>
      </c>
      <c r="AA90" s="6" t="s">
        <v>198</v>
      </c>
      <c r="AB90" s="6" t="s">
        <v>198</v>
      </c>
      <c r="AC90" s="6" t="s">
        <v>198</v>
      </c>
      <c r="AD90" s="57" t="s">
        <v>1193</v>
      </c>
      <c r="AE90" s="51" t="s">
        <v>198</v>
      </c>
      <c r="AF90" s="5" t="s">
        <v>198</v>
      </c>
      <c r="AG90" s="51" t="s">
        <v>198</v>
      </c>
      <c r="AH90" s="6" t="s">
        <v>198</v>
      </c>
      <c r="AI90" s="5" t="s">
        <v>198</v>
      </c>
      <c r="AJ90" s="6" t="s">
        <v>198</v>
      </c>
      <c r="AK90" s="6" t="s">
        <v>218</v>
      </c>
      <c r="AL90" s="6" t="s">
        <v>218</v>
      </c>
      <c r="AM90" s="6" t="s">
        <v>218</v>
      </c>
      <c r="AN90" s="6" t="s">
        <v>218</v>
      </c>
      <c r="AO90" s="6" t="s">
        <v>218</v>
      </c>
      <c r="AP90" s="6" t="s">
        <v>218</v>
      </c>
      <c r="AQ90" s="6">
        <v>45369</v>
      </c>
      <c r="AR90" s="5" t="s">
        <v>198</v>
      </c>
      <c r="AS90" s="51" t="s">
        <v>198</v>
      </c>
      <c r="AT90" s="6" t="s">
        <v>198</v>
      </c>
      <c r="AU90" s="6">
        <f t="shared" si="4"/>
        <v>45489</v>
      </c>
      <c r="AV90" s="28">
        <f t="shared" si="5"/>
        <v>46219</v>
      </c>
      <c r="AW90" s="11"/>
      <c r="AX90" s="11"/>
      <c r="AY90" s="11"/>
      <c r="AZ90" s="11"/>
      <c r="BA90" s="11"/>
      <c r="BI90" s="9"/>
      <c r="BJ90" s="10"/>
      <c r="BK90" s="10"/>
      <c r="BL90" s="10"/>
      <c r="BM90" s="10"/>
      <c r="BN90" s="10"/>
    </row>
    <row r="91" spans="1:66" s="8" customFormat="1" ht="16.350000000000001" hidden="1" customHeight="1">
      <c r="A91" s="472" t="s">
        <v>1107</v>
      </c>
      <c r="B91" s="21"/>
      <c r="C91" s="448" t="b">
        <v>1</v>
      </c>
      <c r="D91" s="449" t="s">
        <v>199</v>
      </c>
      <c r="E91" s="449" t="s">
        <v>200</v>
      </c>
      <c r="F91" s="445" t="s">
        <v>24</v>
      </c>
      <c r="G91" s="445" t="s">
        <v>10</v>
      </c>
      <c r="H91" s="444">
        <v>45349</v>
      </c>
      <c r="I91" s="444" t="s">
        <v>125</v>
      </c>
      <c r="J91" s="444" t="str">
        <f t="shared" ca="1" si="3"/>
        <v>EJECUTADO</v>
      </c>
      <c r="K91" s="445" t="s">
        <v>1194</v>
      </c>
      <c r="L91" s="445" t="s">
        <v>50</v>
      </c>
      <c r="M91" s="445" t="s">
        <v>1195</v>
      </c>
      <c r="N91" s="450">
        <v>901083378</v>
      </c>
      <c r="O91" s="451">
        <v>185061000</v>
      </c>
      <c r="P91" s="452">
        <v>20240140</v>
      </c>
      <c r="Q91" s="453">
        <v>185061000</v>
      </c>
      <c r="R91" s="454">
        <v>45348</v>
      </c>
      <c r="S91" s="444">
        <v>45349</v>
      </c>
      <c r="T91" s="444">
        <v>45355</v>
      </c>
      <c r="U91" s="452">
        <v>20240140</v>
      </c>
      <c r="V91" s="455">
        <v>185061000</v>
      </c>
      <c r="W91" s="444">
        <v>45349</v>
      </c>
      <c r="X91" s="63" t="s">
        <v>51</v>
      </c>
      <c r="Y91" s="6" t="s">
        <v>201</v>
      </c>
      <c r="Z91" s="6" t="s">
        <v>53</v>
      </c>
      <c r="AA91" s="6" t="s">
        <v>1196</v>
      </c>
      <c r="AB91" s="6" t="s">
        <v>1197</v>
      </c>
      <c r="AC91" s="6" t="s">
        <v>1198</v>
      </c>
      <c r="AD91" s="6" t="s">
        <v>1199</v>
      </c>
      <c r="AE91" s="51" t="s">
        <v>218</v>
      </c>
      <c r="AF91" s="5" t="s">
        <v>218</v>
      </c>
      <c r="AG91" s="51" t="s">
        <v>218</v>
      </c>
      <c r="AH91" s="6" t="s">
        <v>218</v>
      </c>
      <c r="AI91" s="5" t="s">
        <v>218</v>
      </c>
      <c r="AJ91" s="6" t="s">
        <v>218</v>
      </c>
      <c r="AK91" s="6" t="s">
        <v>218</v>
      </c>
      <c r="AL91" s="6" t="s">
        <v>218</v>
      </c>
      <c r="AM91" s="5" t="s">
        <v>218</v>
      </c>
      <c r="AN91" s="6" t="s">
        <v>218</v>
      </c>
      <c r="AO91" s="6" t="s">
        <v>218</v>
      </c>
      <c r="AP91" s="6" t="s">
        <v>218</v>
      </c>
      <c r="AQ91" s="6">
        <v>45355</v>
      </c>
      <c r="AR91" s="5" t="s">
        <v>218</v>
      </c>
      <c r="AS91" s="51" t="s">
        <v>218</v>
      </c>
      <c r="AT91" s="6" t="s">
        <v>218</v>
      </c>
      <c r="AU91" s="6">
        <f t="shared" si="4"/>
        <v>45475</v>
      </c>
      <c r="AV91" s="28">
        <f t="shared" si="5"/>
        <v>46205</v>
      </c>
      <c r="AW91" s="11"/>
      <c r="AX91" s="11"/>
      <c r="AY91" s="11"/>
      <c r="AZ91" s="11"/>
      <c r="BA91" s="11"/>
      <c r="BI91" s="9"/>
      <c r="BJ91" s="10"/>
      <c r="BK91" s="10"/>
      <c r="BL91" s="10"/>
      <c r="BM91" s="10"/>
      <c r="BN91" s="10"/>
    </row>
    <row r="92" spans="1:66" s="8" customFormat="1" ht="16.350000000000001" hidden="1" customHeight="1">
      <c r="A92" s="472" t="s">
        <v>1107</v>
      </c>
      <c r="B92" s="21"/>
      <c r="C92" s="448" t="b">
        <v>1</v>
      </c>
      <c r="D92" s="449" t="s">
        <v>202</v>
      </c>
      <c r="E92" s="449" t="s">
        <v>1006</v>
      </c>
      <c r="F92" s="445" t="s">
        <v>24</v>
      </c>
      <c r="G92" s="445" t="s">
        <v>18</v>
      </c>
      <c r="H92" s="444">
        <v>45351</v>
      </c>
      <c r="I92" s="444" t="s">
        <v>125</v>
      </c>
      <c r="J92" s="444" t="str">
        <f t="shared" ca="1" si="3"/>
        <v>EJECUTADO</v>
      </c>
      <c r="K92" s="445" t="s">
        <v>1200</v>
      </c>
      <c r="L92" s="445" t="s">
        <v>54</v>
      </c>
      <c r="M92" s="445" t="s">
        <v>1201</v>
      </c>
      <c r="N92" s="450">
        <v>80024648</v>
      </c>
      <c r="O92" s="451">
        <v>36282067</v>
      </c>
      <c r="P92" s="452">
        <v>20240126</v>
      </c>
      <c r="Q92" s="453">
        <v>36282067</v>
      </c>
      <c r="R92" s="454">
        <v>45341</v>
      </c>
      <c r="S92" s="444">
        <v>45351</v>
      </c>
      <c r="T92" s="444">
        <v>45519</v>
      </c>
      <c r="U92" s="452">
        <v>20240126</v>
      </c>
      <c r="V92" s="455">
        <v>36282067</v>
      </c>
      <c r="W92" s="444">
        <v>45351</v>
      </c>
      <c r="X92" s="63" t="s">
        <v>51</v>
      </c>
      <c r="Y92" s="6" t="s">
        <v>164</v>
      </c>
      <c r="Z92" s="6" t="s">
        <v>53</v>
      </c>
      <c r="AA92" s="6" t="s">
        <v>1202</v>
      </c>
      <c r="AB92" s="6" t="s">
        <v>887</v>
      </c>
      <c r="AC92" s="6" t="s">
        <v>1203</v>
      </c>
      <c r="AD92" s="6" t="s">
        <v>1204</v>
      </c>
      <c r="AE92" s="51">
        <v>3278500</v>
      </c>
      <c r="AF92" s="5">
        <v>20240529</v>
      </c>
      <c r="AG92" s="51">
        <v>3278500</v>
      </c>
      <c r="AH92" s="6">
        <v>45518</v>
      </c>
      <c r="AI92" s="5">
        <v>15</v>
      </c>
      <c r="AJ92" s="6" t="s">
        <v>55</v>
      </c>
      <c r="AK92" s="6" t="s">
        <v>218</v>
      </c>
      <c r="AL92" s="6" t="s">
        <v>218</v>
      </c>
      <c r="AM92" s="6" t="s">
        <v>218</v>
      </c>
      <c r="AN92" s="6" t="s">
        <v>218</v>
      </c>
      <c r="AO92" s="6" t="s">
        <v>218</v>
      </c>
      <c r="AP92" s="6" t="s">
        <v>218</v>
      </c>
      <c r="AQ92" s="6">
        <v>45534</v>
      </c>
      <c r="AR92" s="5">
        <v>20240688</v>
      </c>
      <c r="AS92" s="51">
        <v>3278500</v>
      </c>
      <c r="AT92" s="6">
        <v>45519</v>
      </c>
      <c r="AU92" s="6">
        <f t="shared" si="4"/>
        <v>45654</v>
      </c>
      <c r="AV92" s="28">
        <f t="shared" si="5"/>
        <v>46384</v>
      </c>
      <c r="AW92" s="11"/>
      <c r="AX92" s="11"/>
      <c r="AY92" s="11"/>
      <c r="AZ92" s="11"/>
      <c r="BA92" s="11"/>
      <c r="BI92" s="9"/>
      <c r="BJ92" s="10"/>
      <c r="BK92" s="10"/>
      <c r="BL92" s="10"/>
      <c r="BM92" s="10"/>
      <c r="BN92" s="10"/>
    </row>
    <row r="93" spans="1:66" s="8" customFormat="1" ht="16.350000000000001" hidden="1" customHeight="1">
      <c r="A93" s="472" t="s">
        <v>1107</v>
      </c>
      <c r="B93" s="21"/>
      <c r="C93" s="448" t="b">
        <v>1</v>
      </c>
      <c r="D93" s="449" t="s">
        <v>203</v>
      </c>
      <c r="E93" s="449" t="s">
        <v>158</v>
      </c>
      <c r="F93" s="445" t="s">
        <v>24</v>
      </c>
      <c r="G93" s="445" t="s">
        <v>18</v>
      </c>
      <c r="H93" s="444">
        <v>45351</v>
      </c>
      <c r="I93" s="444" t="s">
        <v>125</v>
      </c>
      <c r="J93" s="444" t="str">
        <f t="shared" ca="1" si="3"/>
        <v>EJECUTADO</v>
      </c>
      <c r="K93" s="445" t="s">
        <v>1205</v>
      </c>
      <c r="L93" s="445" t="s">
        <v>54</v>
      </c>
      <c r="M93" s="445" t="s">
        <v>196</v>
      </c>
      <c r="N93" s="450">
        <v>53038501</v>
      </c>
      <c r="O93" s="451">
        <v>39950000</v>
      </c>
      <c r="P93" s="452">
        <v>20240113</v>
      </c>
      <c r="Q93" s="453">
        <v>39950000</v>
      </c>
      <c r="R93" s="454">
        <v>45337</v>
      </c>
      <c r="S93" s="444" t="s">
        <v>204</v>
      </c>
      <c r="T93" s="444" t="s">
        <v>205</v>
      </c>
      <c r="U93" s="452">
        <v>20240113</v>
      </c>
      <c r="V93" s="455">
        <v>39950000</v>
      </c>
      <c r="W93" s="444">
        <v>45351</v>
      </c>
      <c r="X93" s="63" t="s">
        <v>51</v>
      </c>
      <c r="Y93" s="6" t="s">
        <v>164</v>
      </c>
      <c r="Z93" s="6" t="s">
        <v>53</v>
      </c>
      <c r="AA93" s="6" t="s">
        <v>1206</v>
      </c>
      <c r="AB93" s="6" t="s">
        <v>1207</v>
      </c>
      <c r="AC93" s="6" t="s">
        <v>204</v>
      </c>
      <c r="AD93" s="6" t="s">
        <v>1208</v>
      </c>
      <c r="AE93" s="51" t="s">
        <v>218</v>
      </c>
      <c r="AF93" s="5" t="s">
        <v>218</v>
      </c>
      <c r="AG93" s="51" t="s">
        <v>218</v>
      </c>
      <c r="AH93" s="6" t="s">
        <v>218</v>
      </c>
      <c r="AI93" s="5" t="s">
        <v>218</v>
      </c>
      <c r="AJ93" s="6" t="s">
        <v>218</v>
      </c>
      <c r="AK93" s="6" t="s">
        <v>218</v>
      </c>
      <c r="AL93" s="6" t="s">
        <v>218</v>
      </c>
      <c r="AM93" s="5" t="s">
        <v>218</v>
      </c>
      <c r="AN93" s="6" t="s">
        <v>218</v>
      </c>
      <c r="AO93" s="6" t="s">
        <v>218</v>
      </c>
      <c r="AP93" s="6" t="s">
        <v>218</v>
      </c>
      <c r="AQ93" s="6">
        <v>45473</v>
      </c>
      <c r="AR93" s="5" t="s">
        <v>218</v>
      </c>
      <c r="AS93" s="51" t="s">
        <v>218</v>
      </c>
      <c r="AT93" s="6" t="s">
        <v>218</v>
      </c>
      <c r="AU93" s="6">
        <f t="shared" si="4"/>
        <v>45593</v>
      </c>
      <c r="AV93" s="28">
        <f t="shared" si="5"/>
        <v>46323</v>
      </c>
      <c r="AW93" s="11"/>
      <c r="AX93" s="11"/>
      <c r="AY93" s="11"/>
      <c r="AZ93" s="11"/>
      <c r="BA93" s="11"/>
      <c r="BI93" s="9"/>
      <c r="BJ93" s="10"/>
      <c r="BK93" s="10"/>
      <c r="BL93" s="10"/>
      <c r="BM93" s="10"/>
      <c r="BN93" s="10"/>
    </row>
    <row r="94" spans="1:66" s="8" customFormat="1" ht="16.350000000000001" hidden="1" customHeight="1">
      <c r="A94" s="472" t="s">
        <v>1107</v>
      </c>
      <c r="B94" s="101"/>
      <c r="C94" s="448" t="b">
        <v>1</v>
      </c>
      <c r="D94" s="449" t="s">
        <v>206</v>
      </c>
      <c r="E94" s="449" t="s">
        <v>74</v>
      </c>
      <c r="F94" s="445" t="s">
        <v>24</v>
      </c>
      <c r="G94" s="445" t="s">
        <v>3</v>
      </c>
      <c r="H94" s="444">
        <v>45352</v>
      </c>
      <c r="I94" s="444" t="s">
        <v>207</v>
      </c>
      <c r="J94" s="444" t="str">
        <f t="shared" ca="1" si="3"/>
        <v>EJECUTADO</v>
      </c>
      <c r="K94" s="445" t="s">
        <v>1209</v>
      </c>
      <c r="L94" s="445" t="s">
        <v>54</v>
      </c>
      <c r="M94" s="445" t="s">
        <v>1210</v>
      </c>
      <c r="N94" s="450">
        <v>1074928926</v>
      </c>
      <c r="O94" s="451">
        <v>10500000</v>
      </c>
      <c r="P94" s="452">
        <v>20240132</v>
      </c>
      <c r="Q94" s="453">
        <v>10500000</v>
      </c>
      <c r="R94" s="454">
        <v>45343</v>
      </c>
      <c r="S94" s="444">
        <v>45357</v>
      </c>
      <c r="T94" s="444">
        <v>45378</v>
      </c>
      <c r="U94" s="452">
        <v>20240147</v>
      </c>
      <c r="V94" s="455">
        <v>10500000</v>
      </c>
      <c r="W94" s="444">
        <v>45352</v>
      </c>
      <c r="X94" s="63" t="s">
        <v>75</v>
      </c>
      <c r="Y94" s="6" t="s">
        <v>184</v>
      </c>
      <c r="Z94" s="6" t="s">
        <v>53</v>
      </c>
      <c r="AA94" s="6" t="s">
        <v>1211</v>
      </c>
      <c r="AB94" s="6" t="s">
        <v>887</v>
      </c>
      <c r="AC94" s="6" t="s">
        <v>204</v>
      </c>
      <c r="AD94" s="6" t="s">
        <v>1212</v>
      </c>
      <c r="AE94" s="51" t="s">
        <v>218</v>
      </c>
      <c r="AF94" s="5" t="s">
        <v>218</v>
      </c>
      <c r="AG94" s="51" t="s">
        <v>218</v>
      </c>
      <c r="AH94" s="6" t="s">
        <v>218</v>
      </c>
      <c r="AI94" s="5" t="s">
        <v>218</v>
      </c>
      <c r="AJ94" s="6" t="s">
        <v>218</v>
      </c>
      <c r="AK94" s="6" t="s">
        <v>218</v>
      </c>
      <c r="AL94" s="6" t="s">
        <v>218</v>
      </c>
      <c r="AM94" s="5" t="s">
        <v>218</v>
      </c>
      <c r="AN94" s="6" t="s">
        <v>218</v>
      </c>
      <c r="AO94" s="6" t="s">
        <v>218</v>
      </c>
      <c r="AP94" s="6" t="s">
        <v>218</v>
      </c>
      <c r="AQ94" s="6">
        <v>45378</v>
      </c>
      <c r="AR94" s="5" t="s">
        <v>218</v>
      </c>
      <c r="AS94" s="51" t="s">
        <v>218</v>
      </c>
      <c r="AT94" s="6" t="s">
        <v>218</v>
      </c>
      <c r="AU94" s="6">
        <f t="shared" si="4"/>
        <v>45498</v>
      </c>
      <c r="AV94" s="28">
        <f t="shared" si="5"/>
        <v>46228</v>
      </c>
      <c r="AW94" s="11"/>
      <c r="AX94" s="11"/>
      <c r="AY94" s="11"/>
      <c r="AZ94" s="11"/>
      <c r="BA94" s="11"/>
      <c r="BI94" s="9"/>
      <c r="BJ94" s="10"/>
      <c r="BK94" s="10"/>
      <c r="BL94" s="10"/>
      <c r="BM94" s="10"/>
      <c r="BN94" s="10"/>
    </row>
    <row r="95" spans="1:66" s="8" customFormat="1" ht="16.350000000000001" hidden="1" customHeight="1">
      <c r="A95" s="472" t="s">
        <v>1107</v>
      </c>
      <c r="B95" s="101"/>
      <c r="C95" s="448" t="b">
        <v>1</v>
      </c>
      <c r="D95" s="449" t="s">
        <v>208</v>
      </c>
      <c r="E95" s="449" t="s">
        <v>74</v>
      </c>
      <c r="F95" s="445" t="s">
        <v>24</v>
      </c>
      <c r="G95" s="445" t="s">
        <v>3</v>
      </c>
      <c r="H95" s="444">
        <v>45352</v>
      </c>
      <c r="I95" s="444" t="s">
        <v>207</v>
      </c>
      <c r="J95" s="444" t="str">
        <f t="shared" ca="1" si="3"/>
        <v>EJECUTADO</v>
      </c>
      <c r="K95" s="445" t="s">
        <v>1213</v>
      </c>
      <c r="L95" s="445" t="s">
        <v>54</v>
      </c>
      <c r="M95" s="445" t="s">
        <v>1214</v>
      </c>
      <c r="N95" s="450">
        <v>1001185848</v>
      </c>
      <c r="O95" s="451">
        <v>17046000</v>
      </c>
      <c r="P95" s="452">
        <v>20240145</v>
      </c>
      <c r="Q95" s="453">
        <v>22956000</v>
      </c>
      <c r="R95" s="454">
        <v>45349</v>
      </c>
      <c r="S95" s="444">
        <v>45352</v>
      </c>
      <c r="T95" s="444">
        <v>45473</v>
      </c>
      <c r="U95" s="452">
        <v>20240149</v>
      </c>
      <c r="V95" s="455">
        <v>17046000</v>
      </c>
      <c r="W95" s="444">
        <v>45352</v>
      </c>
      <c r="X95" s="63" t="s">
        <v>106</v>
      </c>
      <c r="Y95" s="6" t="s">
        <v>209</v>
      </c>
      <c r="Z95" s="6" t="s">
        <v>53</v>
      </c>
      <c r="AA95" s="6" t="s">
        <v>1215</v>
      </c>
      <c r="AB95" s="6" t="s">
        <v>887</v>
      </c>
      <c r="AC95" s="6" t="s">
        <v>1216</v>
      </c>
      <c r="AD95" s="6" t="s">
        <v>1217</v>
      </c>
      <c r="AE95" s="51" t="s">
        <v>218</v>
      </c>
      <c r="AF95" s="5" t="s">
        <v>218</v>
      </c>
      <c r="AG95" s="51" t="s">
        <v>218</v>
      </c>
      <c r="AH95" s="6" t="s">
        <v>218</v>
      </c>
      <c r="AI95" s="5" t="s">
        <v>218</v>
      </c>
      <c r="AJ95" s="6" t="s">
        <v>218</v>
      </c>
      <c r="AK95" s="6" t="s">
        <v>218</v>
      </c>
      <c r="AL95" s="6" t="s">
        <v>218</v>
      </c>
      <c r="AM95" s="5" t="s">
        <v>218</v>
      </c>
      <c r="AN95" s="6" t="s">
        <v>218</v>
      </c>
      <c r="AO95" s="6" t="s">
        <v>218</v>
      </c>
      <c r="AP95" s="6" t="s">
        <v>218</v>
      </c>
      <c r="AQ95" s="6">
        <v>45473</v>
      </c>
      <c r="AR95" s="5" t="s">
        <v>218</v>
      </c>
      <c r="AS95" s="51" t="s">
        <v>218</v>
      </c>
      <c r="AT95" s="6" t="s">
        <v>218</v>
      </c>
      <c r="AU95" s="6">
        <f t="shared" si="4"/>
        <v>45593</v>
      </c>
      <c r="AV95" s="28">
        <f t="shared" si="5"/>
        <v>46323</v>
      </c>
      <c r="AW95" s="11"/>
      <c r="AX95" s="11"/>
      <c r="AY95" s="11"/>
      <c r="AZ95" s="11"/>
      <c r="BA95" s="11"/>
      <c r="BI95" s="9"/>
      <c r="BJ95" s="10"/>
      <c r="BK95" s="10"/>
      <c r="BL95" s="10"/>
      <c r="BM95" s="10"/>
      <c r="BN95" s="10"/>
    </row>
    <row r="96" spans="1:66" s="8" customFormat="1" ht="16.350000000000001" hidden="1" customHeight="1">
      <c r="A96" s="472" t="s">
        <v>1107</v>
      </c>
      <c r="B96" s="101"/>
      <c r="C96" s="448" t="b">
        <v>1</v>
      </c>
      <c r="D96" s="449" t="s">
        <v>210</v>
      </c>
      <c r="E96" s="449" t="s">
        <v>74</v>
      </c>
      <c r="F96" s="445" t="s">
        <v>24</v>
      </c>
      <c r="G96" s="445" t="s">
        <v>18</v>
      </c>
      <c r="H96" s="444">
        <v>45352</v>
      </c>
      <c r="I96" s="444" t="s">
        <v>207</v>
      </c>
      <c r="J96" s="444" t="str">
        <f t="shared" ca="1" si="3"/>
        <v>EJECUTADO</v>
      </c>
      <c r="K96" s="445" t="s">
        <v>1218</v>
      </c>
      <c r="L96" s="445" t="s">
        <v>54</v>
      </c>
      <c r="M96" s="445" t="s">
        <v>1219</v>
      </c>
      <c r="N96" s="450">
        <v>5658887</v>
      </c>
      <c r="O96" s="451">
        <v>32583333</v>
      </c>
      <c r="P96" s="452">
        <v>20240144</v>
      </c>
      <c r="Q96" s="453">
        <v>76500000</v>
      </c>
      <c r="R96" s="454">
        <v>45349</v>
      </c>
      <c r="S96" s="444">
        <v>45352</v>
      </c>
      <c r="T96" s="444">
        <v>45443</v>
      </c>
      <c r="U96" s="452">
        <v>20240150</v>
      </c>
      <c r="V96" s="455">
        <v>32583333</v>
      </c>
      <c r="W96" s="444">
        <v>45352</v>
      </c>
      <c r="X96" s="63" t="s">
        <v>51</v>
      </c>
      <c r="Y96" s="6" t="s">
        <v>164</v>
      </c>
      <c r="Z96" s="6" t="s">
        <v>53</v>
      </c>
      <c r="AA96" s="6" t="s">
        <v>1220</v>
      </c>
      <c r="AB96" s="6" t="s">
        <v>922</v>
      </c>
      <c r="AC96" s="6" t="s">
        <v>1221</v>
      </c>
      <c r="AD96" s="6" t="s">
        <v>1217</v>
      </c>
      <c r="AE96" s="51" t="s">
        <v>218</v>
      </c>
      <c r="AF96" s="5" t="s">
        <v>218</v>
      </c>
      <c r="AG96" s="51" t="s">
        <v>218</v>
      </c>
      <c r="AH96" s="6" t="s">
        <v>218</v>
      </c>
      <c r="AI96" s="5" t="s">
        <v>218</v>
      </c>
      <c r="AJ96" s="6" t="s">
        <v>218</v>
      </c>
      <c r="AK96" s="6" t="s">
        <v>218</v>
      </c>
      <c r="AL96" s="6" t="s">
        <v>218</v>
      </c>
      <c r="AM96" s="5" t="s">
        <v>218</v>
      </c>
      <c r="AN96" s="6" t="s">
        <v>218</v>
      </c>
      <c r="AO96" s="6" t="s">
        <v>218</v>
      </c>
      <c r="AP96" s="6" t="s">
        <v>218</v>
      </c>
      <c r="AQ96" s="6">
        <v>45443</v>
      </c>
      <c r="AR96" s="5" t="s">
        <v>218</v>
      </c>
      <c r="AS96" s="51" t="s">
        <v>218</v>
      </c>
      <c r="AT96" s="6" t="s">
        <v>218</v>
      </c>
      <c r="AU96" s="6">
        <f t="shared" si="4"/>
        <v>45563</v>
      </c>
      <c r="AV96" s="28">
        <f t="shared" si="5"/>
        <v>46293</v>
      </c>
      <c r="AW96" s="11"/>
      <c r="AX96" s="11"/>
      <c r="AY96" s="11"/>
      <c r="AZ96" s="11"/>
      <c r="BA96" s="11"/>
      <c r="BI96" s="9"/>
      <c r="BJ96" s="10"/>
      <c r="BK96" s="10"/>
      <c r="BL96" s="10"/>
      <c r="BM96" s="10"/>
      <c r="BN96" s="10"/>
    </row>
    <row r="97" spans="1:66" s="8" customFormat="1" ht="16.350000000000001" hidden="1" customHeight="1">
      <c r="A97" s="472" t="s">
        <v>1107</v>
      </c>
      <c r="B97" s="100"/>
      <c r="C97" s="448" t="b">
        <v>1</v>
      </c>
      <c r="D97" s="449" t="s">
        <v>211</v>
      </c>
      <c r="E97" s="449" t="s">
        <v>86</v>
      </c>
      <c r="F97" s="445" t="s">
        <v>24</v>
      </c>
      <c r="G97" s="445" t="s">
        <v>11</v>
      </c>
      <c r="H97" s="444">
        <v>45352</v>
      </c>
      <c r="I97" s="444" t="s">
        <v>207</v>
      </c>
      <c r="J97" s="444" t="str">
        <f t="shared" ca="1" si="3"/>
        <v>EJECUTADO</v>
      </c>
      <c r="K97" s="445" t="s">
        <v>1222</v>
      </c>
      <c r="L97" s="445" t="s">
        <v>50</v>
      </c>
      <c r="M97" s="445" t="s">
        <v>1223</v>
      </c>
      <c r="N97" s="450">
        <v>901450894</v>
      </c>
      <c r="O97" s="451">
        <v>75337149</v>
      </c>
      <c r="P97" s="452">
        <v>20240124</v>
      </c>
      <c r="Q97" s="453">
        <v>75337149</v>
      </c>
      <c r="R97" s="454">
        <v>45341</v>
      </c>
      <c r="S97" s="444">
        <v>45369</v>
      </c>
      <c r="T97" s="444">
        <v>45552</v>
      </c>
      <c r="U97" s="452">
        <v>20240151</v>
      </c>
      <c r="V97" s="455">
        <v>75337149</v>
      </c>
      <c r="W97" s="444">
        <v>45352</v>
      </c>
      <c r="X97" s="63" t="s">
        <v>51</v>
      </c>
      <c r="Y97" s="6" t="s">
        <v>212</v>
      </c>
      <c r="Z97" s="6" t="s">
        <v>53</v>
      </c>
      <c r="AA97" s="6" t="s">
        <v>1224</v>
      </c>
      <c r="AB97" s="6" t="s">
        <v>939</v>
      </c>
      <c r="AC97" s="6" t="s">
        <v>1225</v>
      </c>
      <c r="AD97" s="57" t="s">
        <v>1226</v>
      </c>
      <c r="AE97" s="51" t="s">
        <v>1227</v>
      </c>
      <c r="AF97" s="5" t="s">
        <v>198</v>
      </c>
      <c r="AG97" s="51" t="s">
        <v>198</v>
      </c>
      <c r="AH97" s="6" t="s">
        <v>198</v>
      </c>
      <c r="AI97" s="5">
        <v>30</v>
      </c>
      <c r="AJ97" s="6" t="s">
        <v>55</v>
      </c>
      <c r="AK97" s="5">
        <v>15</v>
      </c>
      <c r="AL97" s="6" t="s">
        <v>55</v>
      </c>
      <c r="AM97" s="6" t="s">
        <v>218</v>
      </c>
      <c r="AN97" s="6" t="s">
        <v>218</v>
      </c>
      <c r="AO97" s="6" t="s">
        <v>218</v>
      </c>
      <c r="AP97" s="6" t="s">
        <v>218</v>
      </c>
      <c r="AQ97" s="6">
        <v>45449</v>
      </c>
      <c r="AR97" s="5" t="s">
        <v>198</v>
      </c>
      <c r="AS97" s="51" t="s">
        <v>198</v>
      </c>
      <c r="AT97" s="6" t="s">
        <v>198</v>
      </c>
      <c r="AU97" s="6">
        <f t="shared" si="4"/>
        <v>45569</v>
      </c>
      <c r="AV97" s="28">
        <f t="shared" si="5"/>
        <v>46299</v>
      </c>
      <c r="AW97" s="11"/>
      <c r="AX97" s="11"/>
      <c r="AY97" s="11"/>
      <c r="AZ97" s="11"/>
      <c r="BA97" s="11"/>
      <c r="BI97" s="9"/>
      <c r="BJ97" s="10"/>
      <c r="BK97" s="10"/>
      <c r="BL97" s="10"/>
      <c r="BM97" s="10"/>
      <c r="BN97" s="10"/>
    </row>
    <row r="98" spans="1:66" s="8" customFormat="1" ht="16.350000000000001" hidden="1" customHeight="1">
      <c r="A98" s="472" t="s">
        <v>1107</v>
      </c>
      <c r="B98" s="100"/>
      <c r="C98" s="448" t="b">
        <v>1</v>
      </c>
      <c r="D98" s="449" t="s">
        <v>213</v>
      </c>
      <c r="E98" s="449" t="s">
        <v>74</v>
      </c>
      <c r="F98" s="445" t="s">
        <v>24</v>
      </c>
      <c r="G98" s="445" t="s">
        <v>18</v>
      </c>
      <c r="H98" s="444">
        <v>45352</v>
      </c>
      <c r="I98" s="444" t="s">
        <v>207</v>
      </c>
      <c r="J98" s="444" t="str">
        <f t="shared" ca="1" si="3"/>
        <v>EJECUTADO</v>
      </c>
      <c r="K98" s="445" t="s">
        <v>1228</v>
      </c>
      <c r="L98" s="445" t="s">
        <v>54</v>
      </c>
      <c r="M98" s="445" t="s">
        <v>1229</v>
      </c>
      <c r="N98" s="450">
        <v>1016070888</v>
      </c>
      <c r="O98" s="451">
        <v>65570000</v>
      </c>
      <c r="P98" s="452">
        <v>20240136</v>
      </c>
      <c r="Q98" s="453">
        <v>17046000</v>
      </c>
      <c r="R98" s="454">
        <v>45345</v>
      </c>
      <c r="S98" s="444">
        <v>45355</v>
      </c>
      <c r="T98" s="444">
        <v>45468</v>
      </c>
      <c r="U98" s="452">
        <v>20240152</v>
      </c>
      <c r="V98" s="455">
        <v>65570000</v>
      </c>
      <c r="W98" s="444">
        <v>45352</v>
      </c>
      <c r="X98" s="63" t="s">
        <v>51</v>
      </c>
      <c r="Y98" s="6" t="s">
        <v>164</v>
      </c>
      <c r="Z98" s="6" t="s">
        <v>53</v>
      </c>
      <c r="AA98" s="6" t="s">
        <v>1230</v>
      </c>
      <c r="AB98" s="6" t="s">
        <v>1197</v>
      </c>
      <c r="AC98" s="6" t="s">
        <v>1221</v>
      </c>
      <c r="AD98" s="57" t="s">
        <v>1231</v>
      </c>
      <c r="AE98" s="51" t="s">
        <v>218</v>
      </c>
      <c r="AF98" s="5" t="s">
        <v>218</v>
      </c>
      <c r="AG98" s="51" t="s">
        <v>218</v>
      </c>
      <c r="AH98" s="6" t="s">
        <v>218</v>
      </c>
      <c r="AI98" s="5" t="s">
        <v>218</v>
      </c>
      <c r="AJ98" s="6" t="s">
        <v>218</v>
      </c>
      <c r="AK98" s="6" t="s">
        <v>218</v>
      </c>
      <c r="AL98" s="6" t="s">
        <v>218</v>
      </c>
      <c r="AM98" s="5" t="s">
        <v>218</v>
      </c>
      <c r="AN98" s="6" t="s">
        <v>218</v>
      </c>
      <c r="AO98" s="6" t="s">
        <v>218</v>
      </c>
      <c r="AP98" s="6" t="s">
        <v>218</v>
      </c>
      <c r="AQ98" s="6">
        <v>45468</v>
      </c>
      <c r="AR98" s="5" t="s">
        <v>218</v>
      </c>
      <c r="AS98" s="51" t="s">
        <v>218</v>
      </c>
      <c r="AT98" s="6" t="s">
        <v>218</v>
      </c>
      <c r="AU98" s="6">
        <f t="shared" si="4"/>
        <v>45588</v>
      </c>
      <c r="AV98" s="28">
        <f t="shared" si="5"/>
        <v>46318</v>
      </c>
      <c r="AW98" s="11"/>
      <c r="AX98" s="11"/>
      <c r="AY98" s="11"/>
      <c r="AZ98" s="11"/>
      <c r="BA98" s="11"/>
      <c r="BI98" s="9"/>
      <c r="BJ98" s="10"/>
      <c r="BK98" s="10"/>
      <c r="BL98" s="10"/>
      <c r="BM98" s="10"/>
      <c r="BN98" s="10"/>
    </row>
    <row r="99" spans="1:66" s="8" customFormat="1" ht="16.350000000000001" hidden="1" customHeight="1">
      <c r="A99" s="472" t="s">
        <v>1107</v>
      </c>
      <c r="B99" s="100"/>
      <c r="C99" s="448" t="b">
        <v>1</v>
      </c>
      <c r="D99" s="449" t="s">
        <v>214</v>
      </c>
      <c r="E99" s="449" t="s">
        <v>74</v>
      </c>
      <c r="F99" s="445" t="s">
        <v>24</v>
      </c>
      <c r="G99" s="445" t="s">
        <v>18</v>
      </c>
      <c r="H99" s="444">
        <v>45352</v>
      </c>
      <c r="I99" s="444" t="s">
        <v>207</v>
      </c>
      <c r="J99" s="444" t="str">
        <f t="shared" ca="1" si="3"/>
        <v>EJECUTADO</v>
      </c>
      <c r="K99" s="445" t="s">
        <v>1232</v>
      </c>
      <c r="L99" s="445" t="s">
        <v>54</v>
      </c>
      <c r="M99" s="445" t="s">
        <v>1233</v>
      </c>
      <c r="N99" s="450">
        <v>1022421121</v>
      </c>
      <c r="O99" s="451">
        <v>76500000</v>
      </c>
      <c r="P99" s="452">
        <v>20240137</v>
      </c>
      <c r="Q99" s="453">
        <v>32600000</v>
      </c>
      <c r="R99" s="454">
        <v>45345</v>
      </c>
      <c r="S99" s="444">
        <v>45358</v>
      </c>
      <c r="T99" s="444">
        <v>45418</v>
      </c>
      <c r="U99" s="452">
        <v>20240153</v>
      </c>
      <c r="V99" s="455">
        <v>76500000</v>
      </c>
      <c r="W99" s="444">
        <v>45352</v>
      </c>
      <c r="X99" s="63" t="s">
        <v>51</v>
      </c>
      <c r="Y99" s="6" t="s">
        <v>164</v>
      </c>
      <c r="Z99" s="6" t="s">
        <v>53</v>
      </c>
      <c r="AA99" s="6" t="s">
        <v>1234</v>
      </c>
      <c r="AB99" s="6" t="s">
        <v>1197</v>
      </c>
      <c r="AC99" s="6" t="s">
        <v>1221</v>
      </c>
      <c r="AD99" s="50" t="s">
        <v>1235</v>
      </c>
      <c r="AE99" s="51" t="s">
        <v>218</v>
      </c>
      <c r="AF99" s="5" t="s">
        <v>218</v>
      </c>
      <c r="AG99" s="51" t="s">
        <v>218</v>
      </c>
      <c r="AH99" s="6" t="s">
        <v>218</v>
      </c>
      <c r="AI99" s="5" t="s">
        <v>218</v>
      </c>
      <c r="AJ99" s="6" t="s">
        <v>218</v>
      </c>
      <c r="AK99" s="6" t="s">
        <v>218</v>
      </c>
      <c r="AL99" s="6" t="s">
        <v>218</v>
      </c>
      <c r="AM99" s="5" t="s">
        <v>218</v>
      </c>
      <c r="AN99" s="6" t="s">
        <v>218</v>
      </c>
      <c r="AO99" s="6" t="s">
        <v>218</v>
      </c>
      <c r="AP99" s="6" t="s">
        <v>218</v>
      </c>
      <c r="AQ99" s="6">
        <v>45418</v>
      </c>
      <c r="AR99" s="5" t="s">
        <v>218</v>
      </c>
      <c r="AS99" s="51" t="s">
        <v>218</v>
      </c>
      <c r="AT99" s="6" t="s">
        <v>218</v>
      </c>
      <c r="AU99" s="6">
        <f t="shared" si="4"/>
        <v>45538</v>
      </c>
      <c r="AV99" s="28">
        <f t="shared" si="5"/>
        <v>46268</v>
      </c>
      <c r="AW99" s="11"/>
      <c r="AX99" s="11"/>
      <c r="AY99" s="11"/>
      <c r="AZ99" s="11"/>
      <c r="BA99" s="11"/>
      <c r="BI99" s="9"/>
      <c r="BJ99" s="10"/>
      <c r="BK99" s="10"/>
      <c r="BL99" s="10"/>
      <c r="BM99" s="10"/>
      <c r="BN99" s="10"/>
    </row>
    <row r="100" spans="1:66" s="8" customFormat="1" ht="16.350000000000001" hidden="1" customHeight="1">
      <c r="A100" s="472" t="s">
        <v>1107</v>
      </c>
      <c r="B100" s="100"/>
      <c r="C100" s="448" t="b">
        <v>1</v>
      </c>
      <c r="D100" s="449" t="s">
        <v>215</v>
      </c>
      <c r="E100" s="449" t="s">
        <v>129</v>
      </c>
      <c r="F100" s="445" t="s">
        <v>24</v>
      </c>
      <c r="G100" s="445" t="s">
        <v>18</v>
      </c>
      <c r="H100" s="444">
        <v>45352</v>
      </c>
      <c r="I100" s="444" t="s">
        <v>207</v>
      </c>
      <c r="J100" s="444" t="str">
        <f t="shared" ca="1" si="3"/>
        <v>EJECUTADO</v>
      </c>
      <c r="K100" s="445" t="s">
        <v>1236</v>
      </c>
      <c r="L100" s="445" t="s">
        <v>54</v>
      </c>
      <c r="M100" s="445" t="s">
        <v>1237</v>
      </c>
      <c r="N100" s="450">
        <v>1071302594</v>
      </c>
      <c r="O100" s="451">
        <v>19140000</v>
      </c>
      <c r="P100" s="452">
        <v>20240107</v>
      </c>
      <c r="Q100" s="453">
        <v>1700000</v>
      </c>
      <c r="R100" s="454">
        <v>45337</v>
      </c>
      <c r="S100" s="444">
        <v>45355</v>
      </c>
      <c r="T100" s="444">
        <v>45660</v>
      </c>
      <c r="U100" s="452">
        <v>20240154</v>
      </c>
      <c r="V100" s="455">
        <v>19140000</v>
      </c>
      <c r="W100" s="444">
        <v>45352</v>
      </c>
      <c r="X100" s="63" t="s">
        <v>51</v>
      </c>
      <c r="Y100" s="6" t="s">
        <v>216</v>
      </c>
      <c r="Z100" s="6" t="s">
        <v>53</v>
      </c>
      <c r="AA100" s="6" t="s">
        <v>1238</v>
      </c>
      <c r="AB100" s="6" t="s">
        <v>1239</v>
      </c>
      <c r="AC100" s="6" t="s">
        <v>204</v>
      </c>
      <c r="AD100" s="57" t="s">
        <v>1240</v>
      </c>
      <c r="AE100" s="51" t="s">
        <v>1241</v>
      </c>
      <c r="AF100" s="5">
        <v>20240408</v>
      </c>
      <c r="AG100" s="51" t="s">
        <v>1242</v>
      </c>
      <c r="AH100" s="6" t="s">
        <v>1243</v>
      </c>
      <c r="AI100" s="5">
        <v>15</v>
      </c>
      <c r="AJ100" s="6" t="s">
        <v>55</v>
      </c>
      <c r="AK100" s="6" t="s">
        <v>218</v>
      </c>
      <c r="AL100" s="6" t="s">
        <v>218</v>
      </c>
      <c r="AM100" s="6" t="s">
        <v>218</v>
      </c>
      <c r="AN100" s="6" t="s">
        <v>218</v>
      </c>
      <c r="AO100" s="6" t="s">
        <v>218</v>
      </c>
      <c r="AP100" s="6" t="s">
        <v>218</v>
      </c>
      <c r="AQ100" s="6">
        <v>45449</v>
      </c>
      <c r="AR100" s="5" t="s">
        <v>198</v>
      </c>
      <c r="AS100" s="51" t="s">
        <v>198</v>
      </c>
      <c r="AT100" s="6" t="s">
        <v>198</v>
      </c>
      <c r="AU100" s="6">
        <f t="shared" si="4"/>
        <v>45569</v>
      </c>
      <c r="AV100" s="28">
        <f t="shared" si="5"/>
        <v>46299</v>
      </c>
      <c r="AW100" s="11"/>
      <c r="AX100" s="11"/>
      <c r="AY100" s="11"/>
      <c r="AZ100" s="11"/>
      <c r="BA100" s="11"/>
      <c r="BI100" s="9"/>
      <c r="BJ100" s="10"/>
      <c r="BK100" s="10"/>
      <c r="BL100" s="10"/>
      <c r="BM100" s="10"/>
      <c r="BN100" s="10"/>
    </row>
    <row r="101" spans="1:66" s="8" customFormat="1" ht="16.350000000000001" hidden="1" customHeight="1">
      <c r="A101" s="472" t="s">
        <v>1107</v>
      </c>
      <c r="B101" s="101"/>
      <c r="C101" s="448" t="b">
        <v>1</v>
      </c>
      <c r="D101" s="449" t="s">
        <v>217</v>
      </c>
      <c r="E101" s="449" t="s">
        <v>74</v>
      </c>
      <c r="F101" s="445" t="s">
        <v>24</v>
      </c>
      <c r="G101" s="445" t="s">
        <v>18</v>
      </c>
      <c r="H101" s="444">
        <v>45352</v>
      </c>
      <c r="I101" s="444" t="s">
        <v>207</v>
      </c>
      <c r="J101" s="444" t="str">
        <f t="shared" ca="1" si="3"/>
        <v>EJECUTADO</v>
      </c>
      <c r="K101" s="445" t="s">
        <v>1244</v>
      </c>
      <c r="L101" s="445" t="s">
        <v>54</v>
      </c>
      <c r="M101" s="445" t="s">
        <v>1245</v>
      </c>
      <c r="N101" s="450">
        <v>1073716943</v>
      </c>
      <c r="O101" s="451">
        <v>1700000</v>
      </c>
      <c r="P101" s="452">
        <v>20240120</v>
      </c>
      <c r="Q101" s="453">
        <v>1700000</v>
      </c>
      <c r="R101" s="454">
        <v>45337</v>
      </c>
      <c r="S101" s="444">
        <v>45355</v>
      </c>
      <c r="T101" s="444">
        <v>45660</v>
      </c>
      <c r="U101" s="452">
        <v>20240155</v>
      </c>
      <c r="V101" s="455">
        <v>1700000</v>
      </c>
      <c r="W101" s="444">
        <v>45352</v>
      </c>
      <c r="X101" s="63" t="s">
        <v>51</v>
      </c>
      <c r="Y101" s="6" t="s">
        <v>196</v>
      </c>
      <c r="Z101" s="6" t="s">
        <v>218</v>
      </c>
      <c r="AA101" s="6" t="s">
        <v>218</v>
      </c>
      <c r="AB101" s="6" t="s">
        <v>218</v>
      </c>
      <c r="AC101" s="6" t="s">
        <v>218</v>
      </c>
      <c r="AD101" s="6" t="s">
        <v>1246</v>
      </c>
      <c r="AE101" s="51" t="s">
        <v>218</v>
      </c>
      <c r="AF101" s="5" t="s">
        <v>218</v>
      </c>
      <c r="AG101" s="51" t="s">
        <v>218</v>
      </c>
      <c r="AH101" s="6" t="s">
        <v>218</v>
      </c>
      <c r="AI101" s="5" t="s">
        <v>218</v>
      </c>
      <c r="AJ101" s="6" t="s">
        <v>218</v>
      </c>
      <c r="AK101" s="6" t="s">
        <v>218</v>
      </c>
      <c r="AL101" s="6" t="s">
        <v>218</v>
      </c>
      <c r="AM101" s="5" t="s">
        <v>218</v>
      </c>
      <c r="AN101" s="6" t="s">
        <v>218</v>
      </c>
      <c r="AO101" s="6" t="s">
        <v>218</v>
      </c>
      <c r="AP101" s="6" t="s">
        <v>218</v>
      </c>
      <c r="AQ101" s="6">
        <v>45660</v>
      </c>
      <c r="AR101" s="5" t="s">
        <v>218</v>
      </c>
      <c r="AS101" s="51" t="s">
        <v>218</v>
      </c>
      <c r="AT101" s="6" t="s">
        <v>218</v>
      </c>
      <c r="AU101" s="6">
        <f t="shared" si="4"/>
        <v>45780</v>
      </c>
      <c r="AV101" s="28">
        <f t="shared" si="5"/>
        <v>46510</v>
      </c>
      <c r="AW101" s="11"/>
      <c r="AX101" s="11"/>
      <c r="AY101" s="11"/>
      <c r="AZ101" s="11"/>
      <c r="BA101" s="11"/>
      <c r="BI101" s="9"/>
      <c r="BJ101" s="10"/>
      <c r="BK101" s="10"/>
      <c r="BL101" s="10"/>
      <c r="BM101" s="10"/>
      <c r="BN101" s="10"/>
    </row>
    <row r="102" spans="1:66" s="8" customFormat="1" ht="16.350000000000001" hidden="1" customHeight="1">
      <c r="A102" s="472" t="s">
        <v>1107</v>
      </c>
      <c r="B102" s="101"/>
      <c r="C102" s="448" t="b">
        <v>1</v>
      </c>
      <c r="D102" s="449" t="s">
        <v>219</v>
      </c>
      <c r="E102" s="449" t="s">
        <v>129</v>
      </c>
      <c r="F102" s="445" t="s">
        <v>24</v>
      </c>
      <c r="G102" s="445" t="s">
        <v>18</v>
      </c>
      <c r="H102" s="444">
        <v>45352</v>
      </c>
      <c r="I102" s="444" t="s">
        <v>207</v>
      </c>
      <c r="J102" s="444" t="str">
        <f t="shared" ca="1" si="3"/>
        <v>EJECUTADO</v>
      </c>
      <c r="K102" s="445" t="s">
        <v>1247</v>
      </c>
      <c r="L102" s="445" t="s">
        <v>54</v>
      </c>
      <c r="M102" s="445" t="s">
        <v>1248</v>
      </c>
      <c r="N102" s="450">
        <v>52306952</v>
      </c>
      <c r="O102" s="451">
        <v>1700000</v>
      </c>
      <c r="P102" s="452">
        <v>20240119</v>
      </c>
      <c r="Q102" s="453">
        <v>1700000</v>
      </c>
      <c r="R102" s="454">
        <v>45337</v>
      </c>
      <c r="S102" s="444">
        <v>45352</v>
      </c>
      <c r="T102" s="444">
        <v>45464</v>
      </c>
      <c r="U102" s="452">
        <v>20240156</v>
      </c>
      <c r="V102" s="455">
        <v>1700000</v>
      </c>
      <c r="W102" s="444">
        <v>45352</v>
      </c>
      <c r="X102" s="63" t="s">
        <v>51</v>
      </c>
      <c r="Y102" s="6" t="s">
        <v>196</v>
      </c>
      <c r="Z102" s="6" t="s">
        <v>218</v>
      </c>
      <c r="AA102" s="6" t="s">
        <v>218</v>
      </c>
      <c r="AB102" s="6" t="s">
        <v>218</v>
      </c>
      <c r="AC102" s="6" t="s">
        <v>218</v>
      </c>
      <c r="AD102" s="6" t="s">
        <v>1249</v>
      </c>
      <c r="AE102" s="51" t="s">
        <v>218</v>
      </c>
      <c r="AF102" s="5" t="s">
        <v>218</v>
      </c>
      <c r="AG102" s="51" t="s">
        <v>218</v>
      </c>
      <c r="AH102" s="6" t="s">
        <v>218</v>
      </c>
      <c r="AI102" s="5" t="s">
        <v>218</v>
      </c>
      <c r="AJ102" s="6" t="s">
        <v>218</v>
      </c>
      <c r="AK102" s="6" t="s">
        <v>218</v>
      </c>
      <c r="AL102" s="6" t="s">
        <v>218</v>
      </c>
      <c r="AM102" s="5" t="s">
        <v>218</v>
      </c>
      <c r="AN102" s="6" t="s">
        <v>218</v>
      </c>
      <c r="AO102" s="6" t="s">
        <v>218</v>
      </c>
      <c r="AP102" s="6" t="s">
        <v>218</v>
      </c>
      <c r="AQ102" s="6">
        <v>45464</v>
      </c>
      <c r="AR102" s="5" t="s">
        <v>218</v>
      </c>
      <c r="AS102" s="51" t="s">
        <v>218</v>
      </c>
      <c r="AT102" s="6" t="s">
        <v>218</v>
      </c>
      <c r="AU102" s="6">
        <f t="shared" si="4"/>
        <v>45584</v>
      </c>
      <c r="AV102" s="28">
        <f t="shared" si="5"/>
        <v>46314</v>
      </c>
      <c r="AW102" s="11"/>
      <c r="AX102" s="11"/>
      <c r="AY102" s="11"/>
      <c r="AZ102" s="11"/>
      <c r="BA102" s="11"/>
      <c r="BI102" s="9"/>
      <c r="BJ102" s="10"/>
      <c r="BK102" s="10"/>
      <c r="BL102" s="10"/>
      <c r="BM102" s="10"/>
      <c r="BN102" s="10"/>
    </row>
    <row r="103" spans="1:66" s="8" customFormat="1" ht="16.350000000000001" hidden="1" customHeight="1">
      <c r="A103" s="472" t="s">
        <v>1107</v>
      </c>
      <c r="B103" s="101"/>
      <c r="C103" s="448" t="b">
        <v>1</v>
      </c>
      <c r="D103" s="449" t="s">
        <v>220</v>
      </c>
      <c r="E103" s="449" t="s">
        <v>158</v>
      </c>
      <c r="F103" s="445" t="s">
        <v>24</v>
      </c>
      <c r="G103" s="445" t="s">
        <v>3</v>
      </c>
      <c r="H103" s="444">
        <v>45352</v>
      </c>
      <c r="I103" s="444" t="s">
        <v>207</v>
      </c>
      <c r="J103" s="444" t="str">
        <f t="shared" ca="1" si="3"/>
        <v>EJECUTADO</v>
      </c>
      <c r="K103" s="445" t="s">
        <v>1247</v>
      </c>
      <c r="L103" s="445" t="s">
        <v>54</v>
      </c>
      <c r="M103" s="445" t="s">
        <v>1250</v>
      </c>
      <c r="N103" s="450">
        <v>1002995996</v>
      </c>
      <c r="O103" s="451">
        <v>1700000</v>
      </c>
      <c r="P103" s="452">
        <v>20240121</v>
      </c>
      <c r="Q103" s="453">
        <v>1700000</v>
      </c>
      <c r="R103" s="454">
        <v>45337</v>
      </c>
      <c r="S103" s="444">
        <v>45352</v>
      </c>
      <c r="T103" s="444">
        <v>45359</v>
      </c>
      <c r="U103" s="452">
        <v>20240157</v>
      </c>
      <c r="V103" s="455">
        <v>1700000</v>
      </c>
      <c r="W103" s="444">
        <v>45352</v>
      </c>
      <c r="X103" s="63" t="s">
        <v>51</v>
      </c>
      <c r="Y103" s="6" t="s">
        <v>196</v>
      </c>
      <c r="Z103" s="6" t="s">
        <v>218</v>
      </c>
      <c r="AA103" s="6" t="s">
        <v>218</v>
      </c>
      <c r="AB103" s="6" t="s">
        <v>218</v>
      </c>
      <c r="AC103" s="6" t="s">
        <v>218</v>
      </c>
      <c r="AD103" s="6" t="s">
        <v>1251</v>
      </c>
      <c r="AE103" s="51" t="s">
        <v>218</v>
      </c>
      <c r="AF103" s="5" t="s">
        <v>218</v>
      </c>
      <c r="AG103" s="51" t="s">
        <v>218</v>
      </c>
      <c r="AH103" s="6" t="s">
        <v>218</v>
      </c>
      <c r="AI103" s="5" t="s">
        <v>218</v>
      </c>
      <c r="AJ103" s="6" t="s">
        <v>218</v>
      </c>
      <c r="AK103" s="6" t="s">
        <v>218</v>
      </c>
      <c r="AL103" s="6" t="s">
        <v>218</v>
      </c>
      <c r="AM103" s="5" t="s">
        <v>218</v>
      </c>
      <c r="AN103" s="6" t="s">
        <v>218</v>
      </c>
      <c r="AO103" s="6" t="s">
        <v>218</v>
      </c>
      <c r="AP103" s="6" t="s">
        <v>218</v>
      </c>
      <c r="AQ103" s="6">
        <v>45359</v>
      </c>
      <c r="AR103" s="5" t="s">
        <v>218</v>
      </c>
      <c r="AS103" s="51" t="s">
        <v>218</v>
      </c>
      <c r="AT103" s="6" t="s">
        <v>218</v>
      </c>
      <c r="AU103" s="6">
        <f t="shared" si="4"/>
        <v>45479</v>
      </c>
      <c r="AV103" s="28">
        <f t="shared" si="5"/>
        <v>46209</v>
      </c>
      <c r="AW103" s="11"/>
      <c r="AX103" s="11"/>
      <c r="AY103" s="11"/>
      <c r="AZ103" s="11"/>
      <c r="BA103" s="11"/>
      <c r="BI103" s="9"/>
      <c r="BJ103" s="10"/>
      <c r="BK103" s="10"/>
      <c r="BL103" s="10"/>
      <c r="BM103" s="10"/>
      <c r="BN103" s="10"/>
    </row>
    <row r="104" spans="1:66" s="8" customFormat="1" ht="16.350000000000001" hidden="1" customHeight="1">
      <c r="A104" s="472" t="s">
        <v>1107</v>
      </c>
      <c r="B104" s="101"/>
      <c r="C104" s="448" t="b">
        <v>1</v>
      </c>
      <c r="D104" s="449" t="s">
        <v>221</v>
      </c>
      <c r="E104" s="449" t="s">
        <v>158</v>
      </c>
      <c r="F104" s="445" t="s">
        <v>24</v>
      </c>
      <c r="G104" s="445" t="s">
        <v>3</v>
      </c>
      <c r="H104" s="444">
        <v>45352</v>
      </c>
      <c r="I104" s="444" t="s">
        <v>207</v>
      </c>
      <c r="J104" s="444" t="str">
        <f t="shared" ca="1" si="3"/>
        <v>EJECUTADO</v>
      </c>
      <c r="K104" s="445" t="s">
        <v>1252</v>
      </c>
      <c r="L104" s="445" t="s">
        <v>54</v>
      </c>
      <c r="M104" s="445" t="s">
        <v>1253</v>
      </c>
      <c r="N104" s="450">
        <v>52745775</v>
      </c>
      <c r="O104" s="451">
        <v>1700000</v>
      </c>
      <c r="P104" s="452">
        <v>20240108</v>
      </c>
      <c r="Q104" s="453">
        <v>1700000</v>
      </c>
      <c r="R104" s="454">
        <v>45337</v>
      </c>
      <c r="S104" s="444">
        <v>45352</v>
      </c>
      <c r="T104" s="444">
        <v>45359</v>
      </c>
      <c r="U104" s="452">
        <v>20240158</v>
      </c>
      <c r="V104" s="455">
        <v>1700000</v>
      </c>
      <c r="W104" s="444">
        <v>45352</v>
      </c>
      <c r="X104" s="63" t="s">
        <v>51</v>
      </c>
      <c r="Y104" s="6" t="s">
        <v>196</v>
      </c>
      <c r="Z104" s="6" t="s">
        <v>218</v>
      </c>
      <c r="AA104" s="6" t="s">
        <v>218</v>
      </c>
      <c r="AB104" s="6" t="s">
        <v>218</v>
      </c>
      <c r="AC104" s="6" t="s">
        <v>218</v>
      </c>
      <c r="AD104" s="6" t="s">
        <v>1254</v>
      </c>
      <c r="AE104" s="51" t="s">
        <v>218</v>
      </c>
      <c r="AF104" s="5" t="s">
        <v>218</v>
      </c>
      <c r="AG104" s="51" t="s">
        <v>218</v>
      </c>
      <c r="AH104" s="6" t="s">
        <v>218</v>
      </c>
      <c r="AI104" s="5" t="s">
        <v>218</v>
      </c>
      <c r="AJ104" s="6" t="s">
        <v>218</v>
      </c>
      <c r="AK104" s="6" t="s">
        <v>218</v>
      </c>
      <c r="AL104" s="6" t="s">
        <v>218</v>
      </c>
      <c r="AM104" s="5" t="s">
        <v>218</v>
      </c>
      <c r="AN104" s="6" t="s">
        <v>218</v>
      </c>
      <c r="AO104" s="6" t="s">
        <v>218</v>
      </c>
      <c r="AP104" s="6" t="s">
        <v>218</v>
      </c>
      <c r="AQ104" s="6">
        <v>45359</v>
      </c>
      <c r="AR104" s="5" t="s">
        <v>218</v>
      </c>
      <c r="AS104" s="51" t="s">
        <v>218</v>
      </c>
      <c r="AT104" s="6" t="s">
        <v>218</v>
      </c>
      <c r="AU104" s="6">
        <f t="shared" si="4"/>
        <v>45479</v>
      </c>
      <c r="AV104" s="28">
        <f t="shared" si="5"/>
        <v>46209</v>
      </c>
      <c r="AW104" s="11"/>
      <c r="AX104" s="11"/>
      <c r="AY104" s="11"/>
      <c r="AZ104" s="11"/>
      <c r="BA104" s="11"/>
      <c r="BI104" s="9"/>
      <c r="BJ104" s="10"/>
      <c r="BK104" s="10"/>
      <c r="BL104" s="10"/>
      <c r="BM104" s="10"/>
      <c r="BN104" s="10"/>
    </row>
    <row r="105" spans="1:66" s="8" customFormat="1" ht="16.350000000000001" hidden="1" customHeight="1">
      <c r="A105" s="472" t="s">
        <v>1107</v>
      </c>
      <c r="B105" s="101"/>
      <c r="C105" s="448" t="b">
        <v>1</v>
      </c>
      <c r="D105" s="449" t="s">
        <v>222</v>
      </c>
      <c r="E105" s="449" t="s">
        <v>158</v>
      </c>
      <c r="F105" s="445" t="s">
        <v>24</v>
      </c>
      <c r="G105" s="445" t="s">
        <v>3</v>
      </c>
      <c r="H105" s="444">
        <v>45352</v>
      </c>
      <c r="I105" s="444" t="s">
        <v>207</v>
      </c>
      <c r="J105" s="444" t="str">
        <f t="shared" ca="1" si="3"/>
        <v>EJECUTADO</v>
      </c>
      <c r="K105" s="445" t="s">
        <v>1247</v>
      </c>
      <c r="L105" s="445" t="s">
        <v>54</v>
      </c>
      <c r="M105" s="445" t="s">
        <v>1255</v>
      </c>
      <c r="N105" s="450">
        <v>39677937</v>
      </c>
      <c r="O105" s="451">
        <v>1700000</v>
      </c>
      <c r="P105" s="452">
        <v>20240118</v>
      </c>
      <c r="Q105" s="453">
        <v>1700000</v>
      </c>
      <c r="R105" s="454">
        <v>45337</v>
      </c>
      <c r="S105" s="444">
        <v>45352</v>
      </c>
      <c r="T105" s="444">
        <v>45359</v>
      </c>
      <c r="U105" s="452">
        <v>20240159</v>
      </c>
      <c r="V105" s="455">
        <v>1700000</v>
      </c>
      <c r="W105" s="444">
        <v>45352</v>
      </c>
      <c r="X105" s="63" t="s">
        <v>51</v>
      </c>
      <c r="Y105" s="6" t="s">
        <v>196</v>
      </c>
      <c r="Z105" s="6" t="s">
        <v>218</v>
      </c>
      <c r="AA105" s="6" t="s">
        <v>218</v>
      </c>
      <c r="AB105" s="6" t="s">
        <v>218</v>
      </c>
      <c r="AC105" s="6" t="s">
        <v>218</v>
      </c>
      <c r="AD105" s="6" t="s">
        <v>1254</v>
      </c>
      <c r="AE105" s="51" t="s">
        <v>218</v>
      </c>
      <c r="AF105" s="5" t="s">
        <v>218</v>
      </c>
      <c r="AG105" s="51" t="s">
        <v>218</v>
      </c>
      <c r="AH105" s="6" t="s">
        <v>218</v>
      </c>
      <c r="AI105" s="5" t="s">
        <v>218</v>
      </c>
      <c r="AJ105" s="6" t="s">
        <v>218</v>
      </c>
      <c r="AK105" s="6" t="s">
        <v>218</v>
      </c>
      <c r="AL105" s="6" t="s">
        <v>218</v>
      </c>
      <c r="AM105" s="5" t="s">
        <v>218</v>
      </c>
      <c r="AN105" s="6" t="s">
        <v>218</v>
      </c>
      <c r="AO105" s="6" t="s">
        <v>218</v>
      </c>
      <c r="AP105" s="6" t="s">
        <v>218</v>
      </c>
      <c r="AQ105" s="6">
        <v>45359</v>
      </c>
      <c r="AR105" s="5" t="s">
        <v>218</v>
      </c>
      <c r="AS105" s="51" t="s">
        <v>218</v>
      </c>
      <c r="AT105" s="6" t="s">
        <v>218</v>
      </c>
      <c r="AU105" s="6">
        <f t="shared" si="4"/>
        <v>45479</v>
      </c>
      <c r="AV105" s="28">
        <f t="shared" si="5"/>
        <v>46209</v>
      </c>
      <c r="AW105" s="11"/>
      <c r="AX105" s="11"/>
      <c r="AY105" s="11"/>
      <c r="AZ105" s="11"/>
      <c r="BA105" s="11"/>
      <c r="BI105" s="9"/>
      <c r="BJ105" s="10"/>
      <c r="BK105" s="10"/>
      <c r="BL105" s="10"/>
      <c r="BM105" s="10"/>
      <c r="BN105" s="10"/>
    </row>
    <row r="106" spans="1:66" s="8" customFormat="1" ht="16.350000000000001" hidden="1" customHeight="1">
      <c r="A106" s="472" t="s">
        <v>1107</v>
      </c>
      <c r="B106" s="101"/>
      <c r="C106" s="448" t="b">
        <v>1</v>
      </c>
      <c r="D106" s="449" t="s">
        <v>223</v>
      </c>
      <c r="E106" s="449" t="s">
        <v>158</v>
      </c>
      <c r="F106" s="445" t="s">
        <v>24</v>
      </c>
      <c r="G106" s="445" t="s">
        <v>3</v>
      </c>
      <c r="H106" s="444">
        <v>45352</v>
      </c>
      <c r="I106" s="444" t="s">
        <v>207</v>
      </c>
      <c r="J106" s="444" t="str">
        <f t="shared" ca="1" si="3"/>
        <v>EJECUTADO</v>
      </c>
      <c r="K106" s="445" t="s">
        <v>1247</v>
      </c>
      <c r="L106" s="445" t="s">
        <v>54</v>
      </c>
      <c r="M106" s="445" t="s">
        <v>1256</v>
      </c>
      <c r="N106" s="450">
        <v>1074808433</v>
      </c>
      <c r="O106" s="451">
        <v>1700000</v>
      </c>
      <c r="P106" s="452">
        <v>20240150</v>
      </c>
      <c r="Q106" s="453">
        <v>6500000</v>
      </c>
      <c r="R106" s="454">
        <v>45350</v>
      </c>
      <c r="S106" s="444">
        <v>45352</v>
      </c>
      <c r="T106" s="444">
        <v>45359</v>
      </c>
      <c r="U106" s="452">
        <v>20240161</v>
      </c>
      <c r="V106" s="455">
        <v>1700000</v>
      </c>
      <c r="W106" s="444">
        <v>45357</v>
      </c>
      <c r="X106" s="63" t="s">
        <v>51</v>
      </c>
      <c r="Y106" s="6" t="s">
        <v>196</v>
      </c>
      <c r="Z106" s="6" t="s">
        <v>218</v>
      </c>
      <c r="AA106" s="6" t="s">
        <v>218</v>
      </c>
      <c r="AB106" s="6" t="s">
        <v>218</v>
      </c>
      <c r="AC106" s="6" t="s">
        <v>218</v>
      </c>
      <c r="AD106" s="6" t="s">
        <v>1257</v>
      </c>
      <c r="AE106" s="51" t="s">
        <v>218</v>
      </c>
      <c r="AF106" s="5" t="s">
        <v>218</v>
      </c>
      <c r="AG106" s="51" t="s">
        <v>218</v>
      </c>
      <c r="AH106" s="6" t="s">
        <v>218</v>
      </c>
      <c r="AI106" s="5" t="s">
        <v>218</v>
      </c>
      <c r="AJ106" s="6" t="s">
        <v>218</v>
      </c>
      <c r="AK106" s="6" t="s">
        <v>218</v>
      </c>
      <c r="AL106" s="6" t="s">
        <v>218</v>
      </c>
      <c r="AM106" s="5" t="s">
        <v>218</v>
      </c>
      <c r="AN106" s="6" t="s">
        <v>218</v>
      </c>
      <c r="AO106" s="6" t="s">
        <v>218</v>
      </c>
      <c r="AP106" s="6" t="s">
        <v>218</v>
      </c>
      <c r="AQ106" s="6">
        <v>45359</v>
      </c>
      <c r="AR106" s="5" t="s">
        <v>218</v>
      </c>
      <c r="AS106" s="51" t="s">
        <v>218</v>
      </c>
      <c r="AT106" s="6" t="s">
        <v>218</v>
      </c>
      <c r="AU106" s="6">
        <f t="shared" si="4"/>
        <v>45479</v>
      </c>
      <c r="AV106" s="28">
        <f t="shared" si="5"/>
        <v>46209</v>
      </c>
      <c r="AW106" s="11"/>
      <c r="AX106" s="11"/>
      <c r="AY106" s="11"/>
      <c r="AZ106" s="11"/>
      <c r="BA106" s="11"/>
      <c r="BI106" s="9"/>
      <c r="BJ106" s="10"/>
      <c r="BK106" s="10"/>
      <c r="BL106" s="10"/>
      <c r="BM106" s="10"/>
      <c r="BN106" s="10"/>
    </row>
    <row r="107" spans="1:66" s="8" customFormat="1" ht="16.350000000000001" hidden="1" customHeight="1">
      <c r="A107" s="472" t="s">
        <v>1107</v>
      </c>
      <c r="B107" s="101"/>
      <c r="C107" s="448" t="b">
        <v>1</v>
      </c>
      <c r="D107" s="449" t="s">
        <v>224</v>
      </c>
      <c r="E107" s="449" t="s">
        <v>74</v>
      </c>
      <c r="F107" s="445" t="s">
        <v>24</v>
      </c>
      <c r="G107" s="445" t="s">
        <v>18</v>
      </c>
      <c r="H107" s="444">
        <v>45357</v>
      </c>
      <c r="I107" s="444" t="s">
        <v>207</v>
      </c>
      <c r="J107" s="444" t="str">
        <f t="shared" ca="1" si="3"/>
        <v>EJECUTADO</v>
      </c>
      <c r="K107" s="445" t="s">
        <v>1258</v>
      </c>
      <c r="L107" s="445" t="s">
        <v>54</v>
      </c>
      <c r="M107" s="445" t="s">
        <v>173</v>
      </c>
      <c r="N107" s="450">
        <v>79596629</v>
      </c>
      <c r="O107" s="451">
        <v>6500000</v>
      </c>
      <c r="P107" s="452">
        <v>20240152</v>
      </c>
      <c r="Q107" s="453">
        <v>22054921</v>
      </c>
      <c r="R107" s="454">
        <v>45351</v>
      </c>
      <c r="S107" s="444">
        <v>45352</v>
      </c>
      <c r="T107" s="444">
        <v>45359</v>
      </c>
      <c r="U107" s="452">
        <v>20240168</v>
      </c>
      <c r="V107" s="455">
        <v>6500000</v>
      </c>
      <c r="W107" s="444">
        <v>45359</v>
      </c>
      <c r="X107" s="63" t="s">
        <v>51</v>
      </c>
      <c r="Y107" s="6" t="s">
        <v>164</v>
      </c>
      <c r="Z107" s="6" t="s">
        <v>53</v>
      </c>
      <c r="AA107" s="6" t="s">
        <v>1259</v>
      </c>
      <c r="AB107" s="6" t="s">
        <v>922</v>
      </c>
      <c r="AC107" s="6" t="s">
        <v>1260</v>
      </c>
      <c r="AD107" s="6" t="s">
        <v>1261</v>
      </c>
      <c r="AE107" s="51" t="s">
        <v>218</v>
      </c>
      <c r="AF107" s="5" t="s">
        <v>218</v>
      </c>
      <c r="AG107" s="51" t="s">
        <v>218</v>
      </c>
      <c r="AH107" s="6" t="s">
        <v>218</v>
      </c>
      <c r="AI107" s="5" t="s">
        <v>218</v>
      </c>
      <c r="AJ107" s="6" t="s">
        <v>218</v>
      </c>
      <c r="AK107" s="6" t="s">
        <v>218</v>
      </c>
      <c r="AL107" s="6" t="s">
        <v>218</v>
      </c>
      <c r="AM107" s="5" t="s">
        <v>218</v>
      </c>
      <c r="AN107" s="6" t="s">
        <v>218</v>
      </c>
      <c r="AO107" s="6" t="s">
        <v>218</v>
      </c>
      <c r="AP107" s="6" t="s">
        <v>218</v>
      </c>
      <c r="AQ107" s="6">
        <v>45359</v>
      </c>
      <c r="AR107" s="5" t="s">
        <v>218</v>
      </c>
      <c r="AS107" s="51" t="s">
        <v>218</v>
      </c>
      <c r="AT107" s="6" t="s">
        <v>218</v>
      </c>
      <c r="AU107" s="6">
        <f t="shared" si="4"/>
        <v>45479</v>
      </c>
      <c r="AV107" s="28">
        <f t="shared" si="5"/>
        <v>46209</v>
      </c>
      <c r="AW107" s="11"/>
      <c r="AX107" s="11"/>
      <c r="AY107" s="11"/>
      <c r="AZ107" s="11"/>
      <c r="BA107" s="11"/>
      <c r="BI107" s="9"/>
      <c r="BJ107" s="10"/>
      <c r="BK107" s="10"/>
      <c r="BL107" s="10"/>
      <c r="BM107" s="10"/>
      <c r="BN107" s="10"/>
    </row>
    <row r="108" spans="1:66" s="8" customFormat="1" ht="16.350000000000001" hidden="1" customHeight="1">
      <c r="A108" s="472" t="s">
        <v>1107</v>
      </c>
      <c r="B108" s="101"/>
      <c r="C108" s="448" t="b">
        <v>1</v>
      </c>
      <c r="D108" s="449" t="s">
        <v>225</v>
      </c>
      <c r="E108" s="449" t="s">
        <v>74</v>
      </c>
      <c r="F108" s="445" t="s">
        <v>24</v>
      </c>
      <c r="G108" s="445" t="s">
        <v>18</v>
      </c>
      <c r="H108" s="444">
        <v>45359</v>
      </c>
      <c r="I108" s="444" t="s">
        <v>207</v>
      </c>
      <c r="J108" s="444" t="str">
        <f t="shared" ca="1" si="3"/>
        <v>EJECUTADO</v>
      </c>
      <c r="K108" s="445" t="s">
        <v>1262</v>
      </c>
      <c r="L108" s="445" t="s">
        <v>54</v>
      </c>
      <c r="M108" s="445" t="s">
        <v>1263</v>
      </c>
      <c r="N108" s="450">
        <v>1052396422</v>
      </c>
      <c r="O108" s="451">
        <v>48000000</v>
      </c>
      <c r="P108" s="452">
        <v>20240151</v>
      </c>
      <c r="Q108" s="453">
        <v>28200000</v>
      </c>
      <c r="R108" s="454">
        <v>45350</v>
      </c>
      <c r="S108" s="444">
        <v>45352</v>
      </c>
      <c r="T108" s="444">
        <v>45359</v>
      </c>
      <c r="U108" s="452">
        <v>20240169</v>
      </c>
      <c r="V108" s="455">
        <v>48000000</v>
      </c>
      <c r="W108" s="444">
        <v>45359</v>
      </c>
      <c r="X108" s="63" t="s">
        <v>75</v>
      </c>
      <c r="Y108" s="6" t="s">
        <v>184</v>
      </c>
      <c r="Z108" s="6" t="s">
        <v>53</v>
      </c>
      <c r="AA108" s="6" t="s">
        <v>1264</v>
      </c>
      <c r="AB108" s="6" t="s">
        <v>1139</v>
      </c>
      <c r="AC108" s="6" t="s">
        <v>1265</v>
      </c>
      <c r="AD108" s="6" t="s">
        <v>1266</v>
      </c>
      <c r="AE108" s="51" t="s">
        <v>218</v>
      </c>
      <c r="AF108" s="5" t="s">
        <v>218</v>
      </c>
      <c r="AG108" s="51" t="s">
        <v>218</v>
      </c>
      <c r="AH108" s="6" t="s">
        <v>218</v>
      </c>
      <c r="AI108" s="5" t="s">
        <v>218</v>
      </c>
      <c r="AJ108" s="6" t="s">
        <v>218</v>
      </c>
      <c r="AK108" s="6" t="s">
        <v>218</v>
      </c>
      <c r="AL108" s="6" t="s">
        <v>218</v>
      </c>
      <c r="AM108" s="5" t="s">
        <v>218</v>
      </c>
      <c r="AN108" s="6" t="s">
        <v>218</v>
      </c>
      <c r="AO108" s="6" t="s">
        <v>218</v>
      </c>
      <c r="AP108" s="6" t="s">
        <v>218</v>
      </c>
      <c r="AQ108" s="6">
        <v>45359</v>
      </c>
      <c r="AR108" s="5" t="s">
        <v>218</v>
      </c>
      <c r="AS108" s="51" t="s">
        <v>218</v>
      </c>
      <c r="AT108" s="6" t="s">
        <v>218</v>
      </c>
      <c r="AU108" s="6">
        <f t="shared" si="4"/>
        <v>45479</v>
      </c>
      <c r="AV108" s="28">
        <f t="shared" si="5"/>
        <v>46209</v>
      </c>
      <c r="AW108" s="11"/>
      <c r="AX108" s="11"/>
      <c r="AY108" s="11"/>
      <c r="AZ108" s="11"/>
      <c r="BA108" s="11"/>
      <c r="BI108" s="9"/>
      <c r="BJ108" s="10"/>
      <c r="BK108" s="10"/>
      <c r="BL108" s="10"/>
      <c r="BM108" s="10"/>
      <c r="BN108" s="10"/>
    </row>
    <row r="109" spans="1:66" s="8" customFormat="1" ht="16.350000000000001" hidden="1" customHeight="1">
      <c r="A109" s="472" t="s">
        <v>1107</v>
      </c>
      <c r="B109" s="101"/>
      <c r="C109" s="448" t="b">
        <v>1</v>
      </c>
      <c r="D109" s="449" t="s">
        <v>226</v>
      </c>
      <c r="E109" s="449" t="s">
        <v>158</v>
      </c>
      <c r="F109" s="445" t="s">
        <v>24</v>
      </c>
      <c r="G109" s="445" t="s">
        <v>18</v>
      </c>
      <c r="H109" s="444">
        <v>45359</v>
      </c>
      <c r="I109" s="444" t="s">
        <v>207</v>
      </c>
      <c r="J109" s="444" t="str">
        <f t="shared" ca="1" si="3"/>
        <v>EJECUTADO</v>
      </c>
      <c r="K109" s="445" t="s">
        <v>1267</v>
      </c>
      <c r="L109" s="445" t="s">
        <v>54</v>
      </c>
      <c r="M109" s="445" t="s">
        <v>1268</v>
      </c>
      <c r="N109" s="450">
        <v>1015478813</v>
      </c>
      <c r="O109" s="451">
        <v>22000000</v>
      </c>
      <c r="P109" s="452">
        <v>20240175</v>
      </c>
      <c r="Q109" s="453">
        <v>48000000</v>
      </c>
      <c r="R109" s="454">
        <v>45356</v>
      </c>
      <c r="S109" s="444">
        <v>45357</v>
      </c>
      <c r="T109" s="444">
        <v>45388</v>
      </c>
      <c r="U109" s="452">
        <v>20240170</v>
      </c>
      <c r="V109" s="455">
        <v>22000000</v>
      </c>
      <c r="W109" s="444">
        <v>45359</v>
      </c>
      <c r="X109" s="63" t="s">
        <v>51</v>
      </c>
      <c r="Y109" s="6" t="s">
        <v>196</v>
      </c>
      <c r="Z109" s="6" t="s">
        <v>53</v>
      </c>
      <c r="AA109" s="6" t="s">
        <v>1269</v>
      </c>
      <c r="AB109" s="6" t="s">
        <v>1207</v>
      </c>
      <c r="AC109" s="6" t="s">
        <v>1270</v>
      </c>
      <c r="AD109" s="6" t="s">
        <v>1271</v>
      </c>
      <c r="AE109" s="51" t="s">
        <v>218</v>
      </c>
      <c r="AF109" s="5" t="s">
        <v>218</v>
      </c>
      <c r="AG109" s="51" t="s">
        <v>218</v>
      </c>
      <c r="AH109" s="6" t="s">
        <v>218</v>
      </c>
      <c r="AI109" s="5" t="s">
        <v>218</v>
      </c>
      <c r="AJ109" s="6" t="s">
        <v>218</v>
      </c>
      <c r="AK109" s="6" t="s">
        <v>218</v>
      </c>
      <c r="AL109" s="6" t="s">
        <v>218</v>
      </c>
      <c r="AM109" s="5" t="s">
        <v>218</v>
      </c>
      <c r="AN109" s="6" t="s">
        <v>218</v>
      </c>
      <c r="AO109" s="6" t="s">
        <v>218</v>
      </c>
      <c r="AP109" s="6" t="s">
        <v>218</v>
      </c>
      <c r="AQ109" s="6">
        <v>45388</v>
      </c>
      <c r="AR109" s="5" t="s">
        <v>218</v>
      </c>
      <c r="AS109" s="51" t="s">
        <v>218</v>
      </c>
      <c r="AT109" s="6" t="s">
        <v>218</v>
      </c>
      <c r="AU109" s="6">
        <f t="shared" si="4"/>
        <v>45508</v>
      </c>
      <c r="AV109" s="28">
        <f t="shared" si="5"/>
        <v>46238</v>
      </c>
      <c r="AW109" s="11"/>
      <c r="AX109" s="11"/>
      <c r="AY109" s="11"/>
      <c r="AZ109" s="11"/>
      <c r="BA109" s="11"/>
      <c r="BI109" s="9"/>
      <c r="BJ109" s="10"/>
      <c r="BK109" s="10"/>
      <c r="BL109" s="10"/>
      <c r="BM109" s="10"/>
      <c r="BN109" s="10"/>
    </row>
    <row r="110" spans="1:66" s="8" customFormat="1" ht="16.350000000000001" customHeight="1">
      <c r="A110" s="472" t="s">
        <v>1107</v>
      </c>
      <c r="B110" s="101"/>
      <c r="C110" s="448" t="b">
        <v>1</v>
      </c>
      <c r="D110" s="449" t="s">
        <v>227</v>
      </c>
      <c r="E110" s="449" t="s">
        <v>74</v>
      </c>
      <c r="F110" s="445" t="s">
        <v>24</v>
      </c>
      <c r="G110" s="445" t="s">
        <v>18</v>
      </c>
      <c r="H110" s="444">
        <v>45359</v>
      </c>
      <c r="I110" s="444" t="s">
        <v>207</v>
      </c>
      <c r="J110" s="444" t="str">
        <f t="shared" ca="1" si="3"/>
        <v>EJECUTADO</v>
      </c>
      <c r="K110" s="445" t="s">
        <v>1272</v>
      </c>
      <c r="L110" s="445" t="s">
        <v>54</v>
      </c>
      <c r="M110" s="445" t="s">
        <v>1273</v>
      </c>
      <c r="N110" s="450">
        <v>80898102</v>
      </c>
      <c r="O110" s="451">
        <v>9000000</v>
      </c>
      <c r="P110" s="452">
        <v>20240142</v>
      </c>
      <c r="Q110" s="453">
        <v>9000000</v>
      </c>
      <c r="R110" s="454">
        <v>45349</v>
      </c>
      <c r="S110" s="444">
        <v>45359</v>
      </c>
      <c r="T110" s="444">
        <v>45543</v>
      </c>
      <c r="U110" s="452">
        <v>20240171</v>
      </c>
      <c r="V110" s="455">
        <v>9000000</v>
      </c>
      <c r="W110" s="444">
        <v>45359</v>
      </c>
      <c r="X110" s="63" t="s">
        <v>51</v>
      </c>
      <c r="Y110" s="6" t="s">
        <v>164</v>
      </c>
      <c r="Z110" s="6" t="s">
        <v>53</v>
      </c>
      <c r="AA110" s="6" t="s">
        <v>1274</v>
      </c>
      <c r="AB110" s="6" t="s">
        <v>1139</v>
      </c>
      <c r="AC110" s="6" t="s">
        <v>1265</v>
      </c>
      <c r="AD110" s="6" t="s">
        <v>1275</v>
      </c>
      <c r="AE110" s="51" t="s">
        <v>218</v>
      </c>
      <c r="AF110" s="5" t="s">
        <v>218</v>
      </c>
      <c r="AG110" s="51" t="s">
        <v>218</v>
      </c>
      <c r="AH110" s="6" t="s">
        <v>218</v>
      </c>
      <c r="AI110" s="5" t="s">
        <v>218</v>
      </c>
      <c r="AJ110" s="6" t="s">
        <v>218</v>
      </c>
      <c r="AK110" s="6" t="s">
        <v>218</v>
      </c>
      <c r="AL110" s="6" t="s">
        <v>218</v>
      </c>
      <c r="AM110" s="5" t="s">
        <v>218</v>
      </c>
      <c r="AN110" s="6" t="s">
        <v>218</v>
      </c>
      <c r="AO110" s="6" t="s">
        <v>218</v>
      </c>
      <c r="AP110" s="6" t="s">
        <v>218</v>
      </c>
      <c r="AQ110" s="6">
        <v>45543</v>
      </c>
      <c r="AR110" s="5" t="s">
        <v>218</v>
      </c>
      <c r="AS110" s="51" t="s">
        <v>218</v>
      </c>
      <c r="AT110" s="6" t="s">
        <v>218</v>
      </c>
      <c r="AU110" s="6">
        <f t="shared" si="4"/>
        <v>45663</v>
      </c>
      <c r="AV110" s="28">
        <f t="shared" si="5"/>
        <v>46393</v>
      </c>
      <c r="AW110" s="11"/>
      <c r="AX110" s="11"/>
      <c r="AY110" s="11"/>
      <c r="AZ110" s="11"/>
      <c r="BA110" s="11"/>
      <c r="BI110" s="9"/>
      <c r="BJ110" s="10"/>
      <c r="BK110" s="10"/>
      <c r="BL110" s="10"/>
      <c r="BM110" s="10"/>
      <c r="BN110" s="10"/>
    </row>
    <row r="111" spans="1:66" s="8" customFormat="1" ht="16.350000000000001" hidden="1" customHeight="1">
      <c r="A111" s="472" t="s">
        <v>1107</v>
      </c>
      <c r="B111" s="101"/>
      <c r="C111" s="448" t="b">
        <v>1</v>
      </c>
      <c r="D111" s="449" t="s">
        <v>228</v>
      </c>
      <c r="E111" s="449" t="s">
        <v>158</v>
      </c>
      <c r="F111" s="445" t="s">
        <v>24</v>
      </c>
      <c r="G111" s="445" t="s">
        <v>18</v>
      </c>
      <c r="H111" s="444">
        <v>45359</v>
      </c>
      <c r="I111" s="444" t="s">
        <v>207</v>
      </c>
      <c r="J111" s="444" t="str">
        <f t="shared" ca="1" si="3"/>
        <v>EJECUTADO</v>
      </c>
      <c r="K111" s="445" t="s">
        <v>1276</v>
      </c>
      <c r="L111" s="445" t="s">
        <v>54</v>
      </c>
      <c r="M111" s="445" t="s">
        <v>1277</v>
      </c>
      <c r="N111" s="450">
        <v>1013674494</v>
      </c>
      <c r="O111" s="451">
        <v>36800000</v>
      </c>
      <c r="P111" s="452">
        <v>20240109</v>
      </c>
      <c r="Q111" s="453">
        <v>10800000</v>
      </c>
      <c r="R111" s="454">
        <v>45337</v>
      </c>
      <c r="S111" s="444">
        <v>45359</v>
      </c>
      <c r="T111" s="444">
        <v>45480</v>
      </c>
      <c r="U111" s="452">
        <v>20240185</v>
      </c>
      <c r="V111" s="455">
        <v>36800000</v>
      </c>
      <c r="W111" s="444">
        <v>45359</v>
      </c>
      <c r="X111" s="63" t="s">
        <v>51</v>
      </c>
      <c r="Y111" s="6" t="s">
        <v>196</v>
      </c>
      <c r="Z111" s="6" t="s">
        <v>53</v>
      </c>
      <c r="AA111" s="6" t="s">
        <v>1278</v>
      </c>
      <c r="AB111" s="6" t="s">
        <v>1207</v>
      </c>
      <c r="AC111" s="6" t="s">
        <v>1270</v>
      </c>
      <c r="AD111" s="6" t="s">
        <v>1279</v>
      </c>
      <c r="AE111" s="51" t="s">
        <v>218</v>
      </c>
      <c r="AF111" s="5" t="s">
        <v>218</v>
      </c>
      <c r="AG111" s="51" t="s">
        <v>218</v>
      </c>
      <c r="AH111" s="6" t="s">
        <v>218</v>
      </c>
      <c r="AI111" s="5" t="s">
        <v>218</v>
      </c>
      <c r="AJ111" s="6" t="s">
        <v>218</v>
      </c>
      <c r="AK111" s="6" t="s">
        <v>218</v>
      </c>
      <c r="AL111" s="6" t="s">
        <v>218</v>
      </c>
      <c r="AM111" s="5" t="s">
        <v>218</v>
      </c>
      <c r="AN111" s="6" t="s">
        <v>218</v>
      </c>
      <c r="AO111" s="6" t="s">
        <v>218</v>
      </c>
      <c r="AP111" s="6" t="s">
        <v>218</v>
      </c>
      <c r="AQ111" s="6">
        <v>45480</v>
      </c>
      <c r="AR111" s="5" t="s">
        <v>218</v>
      </c>
      <c r="AS111" s="51" t="s">
        <v>218</v>
      </c>
      <c r="AT111" s="6" t="s">
        <v>218</v>
      </c>
      <c r="AU111" s="6">
        <f t="shared" si="4"/>
        <v>45600</v>
      </c>
      <c r="AV111" s="28">
        <f t="shared" si="5"/>
        <v>46330</v>
      </c>
      <c r="AW111" s="11"/>
      <c r="AX111" s="11"/>
      <c r="AY111" s="11"/>
      <c r="AZ111" s="11"/>
      <c r="BA111" s="11"/>
      <c r="BI111" s="9"/>
      <c r="BJ111" s="10"/>
      <c r="BK111" s="10"/>
      <c r="BL111" s="10"/>
      <c r="BM111" s="10"/>
      <c r="BN111" s="10"/>
    </row>
    <row r="112" spans="1:66" s="8" customFormat="1" ht="16.350000000000001" hidden="1" customHeight="1">
      <c r="A112" s="472" t="s">
        <v>1107</v>
      </c>
      <c r="B112" s="101"/>
      <c r="C112" s="448" t="b">
        <v>1</v>
      </c>
      <c r="D112" s="449" t="s">
        <v>229</v>
      </c>
      <c r="E112" s="449" t="s">
        <v>158</v>
      </c>
      <c r="F112" s="445" t="s">
        <v>24</v>
      </c>
      <c r="G112" s="445" t="s">
        <v>3</v>
      </c>
      <c r="H112" s="444">
        <v>45359</v>
      </c>
      <c r="I112" s="444" t="s">
        <v>207</v>
      </c>
      <c r="J112" s="444" t="str">
        <f t="shared" ca="1" si="3"/>
        <v>EJECUTADO</v>
      </c>
      <c r="K112" s="445" t="s">
        <v>1280</v>
      </c>
      <c r="L112" s="445" t="s">
        <v>54</v>
      </c>
      <c r="M112" s="445" t="s">
        <v>1281</v>
      </c>
      <c r="N112" s="450">
        <v>52930392</v>
      </c>
      <c r="O112" s="451">
        <v>22054921</v>
      </c>
      <c r="P112" s="452">
        <v>20240148</v>
      </c>
      <c r="Q112" s="453">
        <v>22000000</v>
      </c>
      <c r="R112" s="454">
        <v>45349</v>
      </c>
      <c r="S112" s="444">
        <v>45359</v>
      </c>
      <c r="T112" s="444">
        <v>45405</v>
      </c>
      <c r="U112" s="452">
        <v>20240186</v>
      </c>
      <c r="V112" s="455">
        <v>22054921</v>
      </c>
      <c r="W112" s="444">
        <v>45359</v>
      </c>
      <c r="X112" s="63" t="s">
        <v>51</v>
      </c>
      <c r="Y112" s="6" t="s">
        <v>196</v>
      </c>
      <c r="Z112" s="6" t="s">
        <v>53</v>
      </c>
      <c r="AA112" s="6" t="s">
        <v>1282</v>
      </c>
      <c r="AB112" s="6" t="s">
        <v>1207</v>
      </c>
      <c r="AC112" s="6" t="s">
        <v>1270</v>
      </c>
      <c r="AD112" s="6" t="s">
        <v>1283</v>
      </c>
      <c r="AE112" s="51" t="s">
        <v>218</v>
      </c>
      <c r="AF112" s="5" t="s">
        <v>218</v>
      </c>
      <c r="AG112" s="51" t="s">
        <v>218</v>
      </c>
      <c r="AH112" s="6" t="s">
        <v>218</v>
      </c>
      <c r="AI112" s="5" t="s">
        <v>218</v>
      </c>
      <c r="AJ112" s="6" t="s">
        <v>218</v>
      </c>
      <c r="AK112" s="6" t="s">
        <v>218</v>
      </c>
      <c r="AL112" s="6" t="s">
        <v>218</v>
      </c>
      <c r="AM112" s="5" t="s">
        <v>218</v>
      </c>
      <c r="AN112" s="6" t="s">
        <v>218</v>
      </c>
      <c r="AO112" s="6" t="s">
        <v>218</v>
      </c>
      <c r="AP112" s="6" t="s">
        <v>218</v>
      </c>
      <c r="AQ112" s="6">
        <v>45405</v>
      </c>
      <c r="AR112" s="5" t="s">
        <v>218</v>
      </c>
      <c r="AS112" s="51" t="s">
        <v>218</v>
      </c>
      <c r="AT112" s="6" t="s">
        <v>218</v>
      </c>
      <c r="AU112" s="6">
        <f t="shared" si="4"/>
        <v>45525</v>
      </c>
      <c r="AV112" s="28">
        <f t="shared" si="5"/>
        <v>46255</v>
      </c>
      <c r="AW112" s="11"/>
      <c r="AX112" s="11"/>
      <c r="AY112" s="11"/>
      <c r="AZ112" s="11"/>
      <c r="BA112" s="11"/>
      <c r="BI112" s="9"/>
      <c r="BJ112" s="10"/>
      <c r="BK112" s="10"/>
      <c r="BL112" s="10"/>
      <c r="BM112" s="10"/>
      <c r="BN112" s="10"/>
    </row>
    <row r="113" spans="1:66" s="8" customFormat="1" ht="16.350000000000001" hidden="1" customHeight="1">
      <c r="A113" s="472" t="s">
        <v>1107</v>
      </c>
      <c r="B113" s="101"/>
      <c r="C113" s="448" t="b">
        <v>1</v>
      </c>
      <c r="D113" s="449" t="s">
        <v>230</v>
      </c>
      <c r="E113" s="449" t="s">
        <v>158</v>
      </c>
      <c r="F113" s="445" t="s">
        <v>24</v>
      </c>
      <c r="G113" s="445" t="s">
        <v>18</v>
      </c>
      <c r="H113" s="444">
        <v>45359</v>
      </c>
      <c r="I113" s="444" t="s">
        <v>207</v>
      </c>
      <c r="J113" s="444" t="str">
        <f t="shared" ca="1" si="3"/>
        <v>EJECUTADO</v>
      </c>
      <c r="K113" s="445" t="s">
        <v>1284</v>
      </c>
      <c r="L113" s="445" t="s">
        <v>54</v>
      </c>
      <c r="M113" s="445" t="s">
        <v>1285</v>
      </c>
      <c r="N113" s="450">
        <v>79577195</v>
      </c>
      <c r="O113" s="451">
        <v>28200000</v>
      </c>
      <c r="P113" s="452">
        <v>20240110</v>
      </c>
      <c r="Q113" s="453">
        <v>36800000</v>
      </c>
      <c r="R113" s="454">
        <v>45337</v>
      </c>
      <c r="S113" s="444">
        <v>45359</v>
      </c>
      <c r="T113" s="444">
        <v>45481</v>
      </c>
      <c r="U113" s="452">
        <v>20240187</v>
      </c>
      <c r="V113" s="455">
        <v>28200000</v>
      </c>
      <c r="W113" s="444">
        <v>45359</v>
      </c>
      <c r="X113" s="63" t="s">
        <v>51</v>
      </c>
      <c r="Y113" s="6" t="s">
        <v>196</v>
      </c>
      <c r="Z113" s="6" t="s">
        <v>53</v>
      </c>
      <c r="AA113" s="6" t="s">
        <v>1286</v>
      </c>
      <c r="AB113" s="6" t="s">
        <v>1207</v>
      </c>
      <c r="AC113" s="6" t="s">
        <v>1270</v>
      </c>
      <c r="AD113" s="6" t="s">
        <v>1287</v>
      </c>
      <c r="AE113" s="51" t="s">
        <v>218</v>
      </c>
      <c r="AF113" s="5" t="s">
        <v>218</v>
      </c>
      <c r="AG113" s="51" t="s">
        <v>218</v>
      </c>
      <c r="AH113" s="6" t="s">
        <v>218</v>
      </c>
      <c r="AI113" s="5" t="s">
        <v>218</v>
      </c>
      <c r="AJ113" s="6" t="s">
        <v>218</v>
      </c>
      <c r="AK113" s="6" t="s">
        <v>218</v>
      </c>
      <c r="AL113" s="6" t="s">
        <v>218</v>
      </c>
      <c r="AM113" s="5" t="s">
        <v>218</v>
      </c>
      <c r="AN113" s="6" t="s">
        <v>218</v>
      </c>
      <c r="AO113" s="6" t="s">
        <v>218</v>
      </c>
      <c r="AP113" s="6" t="s">
        <v>218</v>
      </c>
      <c r="AQ113" s="6">
        <v>45481</v>
      </c>
      <c r="AR113" s="5" t="s">
        <v>218</v>
      </c>
      <c r="AS113" s="51" t="s">
        <v>218</v>
      </c>
      <c r="AT113" s="6" t="s">
        <v>218</v>
      </c>
      <c r="AU113" s="6">
        <f t="shared" si="4"/>
        <v>45601</v>
      </c>
      <c r="AV113" s="28">
        <f t="shared" si="5"/>
        <v>46331</v>
      </c>
      <c r="AW113" s="11"/>
      <c r="AX113" s="11"/>
      <c r="AY113" s="11"/>
      <c r="AZ113" s="11"/>
      <c r="BA113" s="11"/>
      <c r="BI113" s="9"/>
      <c r="BJ113" s="10"/>
      <c r="BK113" s="10"/>
      <c r="BL113" s="10"/>
      <c r="BM113" s="10"/>
      <c r="BN113" s="10"/>
    </row>
    <row r="114" spans="1:66" s="8" customFormat="1" ht="16.350000000000001" hidden="1" customHeight="1">
      <c r="A114" s="472" t="s">
        <v>1107</v>
      </c>
      <c r="B114" s="101"/>
      <c r="C114" s="448" t="b">
        <v>1</v>
      </c>
      <c r="D114" s="449" t="s">
        <v>231</v>
      </c>
      <c r="E114" s="449" t="s">
        <v>90</v>
      </c>
      <c r="F114" s="445" t="s">
        <v>24</v>
      </c>
      <c r="G114" s="445" t="s">
        <v>18</v>
      </c>
      <c r="H114" s="444">
        <v>45359</v>
      </c>
      <c r="I114" s="444" t="s">
        <v>207</v>
      </c>
      <c r="J114" s="444" t="str">
        <f t="shared" ca="1" si="3"/>
        <v>EJECUTADO</v>
      </c>
      <c r="K114" s="445" t="s">
        <v>1288</v>
      </c>
      <c r="L114" s="445" t="s">
        <v>54</v>
      </c>
      <c r="M114" s="445" t="s">
        <v>1289</v>
      </c>
      <c r="N114" s="450">
        <v>1070708846</v>
      </c>
      <c r="O114" s="451">
        <v>15000000</v>
      </c>
      <c r="P114" s="452">
        <v>20240115</v>
      </c>
      <c r="Q114" s="453">
        <v>10800000</v>
      </c>
      <c r="R114" s="454">
        <v>45337</v>
      </c>
      <c r="S114" s="444">
        <v>45359</v>
      </c>
      <c r="T114" s="444">
        <v>45480</v>
      </c>
      <c r="U114" s="452">
        <v>20240188</v>
      </c>
      <c r="V114" s="455">
        <v>15000000</v>
      </c>
      <c r="W114" s="444">
        <v>45359</v>
      </c>
      <c r="X114" s="63" t="s">
        <v>51</v>
      </c>
      <c r="Y114" s="6" t="s">
        <v>164</v>
      </c>
      <c r="Z114" s="6" t="s">
        <v>53</v>
      </c>
      <c r="AA114" s="6" t="s">
        <v>1290</v>
      </c>
      <c r="AB114" s="6" t="s">
        <v>1139</v>
      </c>
      <c r="AC114" s="6" t="s">
        <v>1270</v>
      </c>
      <c r="AD114" s="6" t="s">
        <v>1291</v>
      </c>
      <c r="AE114" s="51" t="s">
        <v>218</v>
      </c>
      <c r="AF114" s="5" t="s">
        <v>218</v>
      </c>
      <c r="AG114" s="51" t="s">
        <v>218</v>
      </c>
      <c r="AH114" s="6" t="s">
        <v>218</v>
      </c>
      <c r="AI114" s="5" t="s">
        <v>218</v>
      </c>
      <c r="AJ114" s="6" t="s">
        <v>218</v>
      </c>
      <c r="AK114" s="6" t="s">
        <v>218</v>
      </c>
      <c r="AL114" s="6" t="s">
        <v>218</v>
      </c>
      <c r="AM114" s="5" t="s">
        <v>218</v>
      </c>
      <c r="AN114" s="6" t="s">
        <v>218</v>
      </c>
      <c r="AO114" s="6" t="s">
        <v>218</v>
      </c>
      <c r="AP114" s="6" t="s">
        <v>218</v>
      </c>
      <c r="AQ114" s="6">
        <v>45480</v>
      </c>
      <c r="AR114" s="5" t="s">
        <v>218</v>
      </c>
      <c r="AS114" s="51" t="s">
        <v>218</v>
      </c>
      <c r="AT114" s="6" t="s">
        <v>218</v>
      </c>
      <c r="AU114" s="6">
        <f t="shared" si="4"/>
        <v>45600</v>
      </c>
      <c r="AV114" s="28">
        <f t="shared" si="5"/>
        <v>46330</v>
      </c>
      <c r="AW114" s="11"/>
      <c r="AX114" s="11"/>
      <c r="AY114" s="11"/>
      <c r="AZ114" s="11"/>
      <c r="BA114" s="11"/>
      <c r="BI114" s="9"/>
      <c r="BJ114" s="10"/>
      <c r="BK114" s="10"/>
      <c r="BL114" s="10"/>
      <c r="BM114" s="10"/>
      <c r="BN114" s="10"/>
    </row>
    <row r="115" spans="1:66" s="8" customFormat="1" ht="16.350000000000001" hidden="1" customHeight="1">
      <c r="A115" s="472" t="s">
        <v>1107</v>
      </c>
      <c r="B115" s="101"/>
      <c r="C115" s="448" t="b">
        <v>1</v>
      </c>
      <c r="D115" s="449" t="s">
        <v>232</v>
      </c>
      <c r="E115" s="449" t="s">
        <v>158</v>
      </c>
      <c r="F115" s="445" t="s">
        <v>24</v>
      </c>
      <c r="G115" s="445" t="s">
        <v>13</v>
      </c>
      <c r="H115" s="444">
        <v>45359</v>
      </c>
      <c r="I115" s="444" t="s">
        <v>207</v>
      </c>
      <c r="J115" s="444" t="str">
        <f t="shared" ca="1" si="3"/>
        <v>EJECUTADO</v>
      </c>
      <c r="K115" s="445" t="s">
        <v>1292</v>
      </c>
      <c r="L115" s="445" t="s">
        <v>54</v>
      </c>
      <c r="M115" s="445" t="s">
        <v>1293</v>
      </c>
      <c r="N115" s="450">
        <v>1000287234</v>
      </c>
      <c r="O115" s="451">
        <v>10800000</v>
      </c>
      <c r="P115" s="452">
        <v>20240174</v>
      </c>
      <c r="Q115" s="453">
        <v>15000000</v>
      </c>
      <c r="R115" s="454">
        <v>45356</v>
      </c>
      <c r="S115" s="444">
        <v>45359</v>
      </c>
      <c r="T115" s="444">
        <v>45481</v>
      </c>
      <c r="U115" s="452">
        <v>20240191</v>
      </c>
      <c r="V115" s="455">
        <v>10800000</v>
      </c>
      <c r="W115" s="444">
        <v>45359</v>
      </c>
      <c r="X115" s="63" t="s">
        <v>51</v>
      </c>
      <c r="Y115" s="6" t="s">
        <v>196</v>
      </c>
      <c r="Z115" s="6" t="s">
        <v>53</v>
      </c>
      <c r="AA115" s="6" t="s">
        <v>1294</v>
      </c>
      <c r="AB115" s="6" t="s">
        <v>1295</v>
      </c>
      <c r="AC115" s="6" t="s">
        <v>1270</v>
      </c>
      <c r="AD115" s="6" t="s">
        <v>1296</v>
      </c>
      <c r="AE115" s="51" t="s">
        <v>218</v>
      </c>
      <c r="AF115" s="5" t="s">
        <v>218</v>
      </c>
      <c r="AG115" s="51" t="s">
        <v>218</v>
      </c>
      <c r="AH115" s="6" t="s">
        <v>218</v>
      </c>
      <c r="AI115" s="5" t="s">
        <v>218</v>
      </c>
      <c r="AJ115" s="6" t="s">
        <v>218</v>
      </c>
      <c r="AK115" s="6" t="s">
        <v>218</v>
      </c>
      <c r="AL115" s="6" t="s">
        <v>218</v>
      </c>
      <c r="AM115" s="5" t="s">
        <v>218</v>
      </c>
      <c r="AN115" s="6" t="s">
        <v>218</v>
      </c>
      <c r="AO115" s="6" t="s">
        <v>218</v>
      </c>
      <c r="AP115" s="6" t="s">
        <v>218</v>
      </c>
      <c r="AQ115" s="6">
        <v>45481</v>
      </c>
      <c r="AR115" s="5" t="s">
        <v>218</v>
      </c>
      <c r="AS115" s="51" t="s">
        <v>218</v>
      </c>
      <c r="AT115" s="6" t="s">
        <v>218</v>
      </c>
      <c r="AU115" s="6">
        <f t="shared" si="4"/>
        <v>45601</v>
      </c>
      <c r="AV115" s="28">
        <f t="shared" si="5"/>
        <v>46331</v>
      </c>
      <c r="AW115" s="11"/>
      <c r="AX115" s="11"/>
      <c r="AY115" s="11"/>
      <c r="AZ115" s="11"/>
      <c r="BA115" s="11"/>
      <c r="BI115" s="9"/>
      <c r="BJ115" s="10"/>
      <c r="BK115" s="10"/>
      <c r="BL115" s="10"/>
      <c r="BM115" s="10"/>
      <c r="BN115" s="10"/>
    </row>
    <row r="116" spans="1:66" s="8" customFormat="1" ht="16.350000000000001" hidden="1" customHeight="1">
      <c r="A116" s="472" t="s">
        <v>1107</v>
      </c>
      <c r="B116" s="101"/>
      <c r="C116" s="448" t="b">
        <v>1</v>
      </c>
      <c r="D116" s="449" t="s">
        <v>233</v>
      </c>
      <c r="E116" s="449" t="s">
        <v>158</v>
      </c>
      <c r="F116" s="445" t="s">
        <v>24</v>
      </c>
      <c r="G116" s="445" t="s">
        <v>13</v>
      </c>
      <c r="H116" s="444">
        <v>45359</v>
      </c>
      <c r="I116" s="444" t="s">
        <v>207</v>
      </c>
      <c r="J116" s="444" t="str">
        <f t="shared" ca="1" si="3"/>
        <v>EJECUTADO</v>
      </c>
      <c r="K116" s="445" t="s">
        <v>1297</v>
      </c>
      <c r="L116" s="445" t="s">
        <v>54</v>
      </c>
      <c r="M116" s="445" t="s">
        <v>1298</v>
      </c>
      <c r="N116" s="450">
        <v>1000697141</v>
      </c>
      <c r="O116" s="451">
        <v>10800000</v>
      </c>
      <c r="P116" s="452">
        <v>20240154</v>
      </c>
      <c r="Q116" s="453">
        <v>75000000</v>
      </c>
      <c r="R116" s="454">
        <v>45352</v>
      </c>
      <c r="S116" s="444">
        <v>45359</v>
      </c>
      <c r="T116" s="444">
        <v>45437</v>
      </c>
      <c r="U116" s="452">
        <v>20240198</v>
      </c>
      <c r="V116" s="455">
        <v>10800000</v>
      </c>
      <c r="W116" s="444">
        <v>45362</v>
      </c>
      <c r="X116" s="63" t="s">
        <v>51</v>
      </c>
      <c r="Y116" s="6" t="s">
        <v>196</v>
      </c>
      <c r="Z116" s="6" t="s">
        <v>53</v>
      </c>
      <c r="AA116" s="6" t="s">
        <v>1299</v>
      </c>
      <c r="AB116" s="6" t="s">
        <v>1295</v>
      </c>
      <c r="AC116" s="6" t="s">
        <v>1270</v>
      </c>
      <c r="AD116" s="6" t="s">
        <v>1300</v>
      </c>
      <c r="AE116" s="51" t="s">
        <v>218</v>
      </c>
      <c r="AF116" s="5" t="s">
        <v>218</v>
      </c>
      <c r="AG116" s="51" t="s">
        <v>218</v>
      </c>
      <c r="AH116" s="6" t="s">
        <v>218</v>
      </c>
      <c r="AI116" s="5" t="s">
        <v>218</v>
      </c>
      <c r="AJ116" s="6" t="s">
        <v>218</v>
      </c>
      <c r="AK116" s="6" t="s">
        <v>218</v>
      </c>
      <c r="AL116" s="6" t="s">
        <v>218</v>
      </c>
      <c r="AM116" s="5" t="s">
        <v>218</v>
      </c>
      <c r="AN116" s="6" t="s">
        <v>218</v>
      </c>
      <c r="AO116" s="6" t="s">
        <v>218</v>
      </c>
      <c r="AP116" s="6" t="s">
        <v>218</v>
      </c>
      <c r="AQ116" s="6">
        <v>45437</v>
      </c>
      <c r="AR116" s="5" t="s">
        <v>218</v>
      </c>
      <c r="AS116" s="51" t="s">
        <v>218</v>
      </c>
      <c r="AT116" s="6" t="s">
        <v>218</v>
      </c>
      <c r="AU116" s="6">
        <f t="shared" si="4"/>
        <v>45557</v>
      </c>
      <c r="AV116" s="28">
        <f t="shared" si="5"/>
        <v>46287</v>
      </c>
      <c r="AW116" s="11"/>
      <c r="AX116" s="11"/>
      <c r="AY116" s="11"/>
      <c r="AZ116" s="11"/>
      <c r="BA116" s="11"/>
      <c r="BI116" s="9"/>
      <c r="BJ116" s="10"/>
      <c r="BK116" s="10"/>
      <c r="BL116" s="10"/>
      <c r="BM116" s="10"/>
      <c r="BN116" s="10"/>
    </row>
    <row r="117" spans="1:66" s="8" customFormat="1" ht="16.350000000000001" hidden="1" customHeight="1">
      <c r="A117" s="472" t="s">
        <v>1107</v>
      </c>
      <c r="B117" s="101"/>
      <c r="C117" s="448" t="b">
        <v>1</v>
      </c>
      <c r="D117" s="449" t="s">
        <v>234</v>
      </c>
      <c r="E117" s="449" t="s">
        <v>74</v>
      </c>
      <c r="F117" s="445" t="s">
        <v>24</v>
      </c>
      <c r="G117" s="445" t="s">
        <v>18</v>
      </c>
      <c r="H117" s="444">
        <v>45362</v>
      </c>
      <c r="I117" s="444" t="s">
        <v>207</v>
      </c>
      <c r="J117" s="444" t="str">
        <f t="shared" ca="1" si="3"/>
        <v>EJECUTADO</v>
      </c>
      <c r="K117" s="445" t="s">
        <v>1301</v>
      </c>
      <c r="L117" s="445" t="s">
        <v>54</v>
      </c>
      <c r="M117" s="445" t="s">
        <v>1302</v>
      </c>
      <c r="N117" s="450">
        <v>1118564527</v>
      </c>
      <c r="O117" s="451">
        <v>74931266</v>
      </c>
      <c r="P117" s="452">
        <v>20240146</v>
      </c>
      <c r="Q117" s="453">
        <v>20000000</v>
      </c>
      <c r="R117" s="454">
        <v>45349</v>
      </c>
      <c r="S117" s="444">
        <v>45359</v>
      </c>
      <c r="T117" s="444">
        <v>45481</v>
      </c>
      <c r="U117" s="452">
        <v>20240199</v>
      </c>
      <c r="V117" s="455">
        <v>74931266</v>
      </c>
      <c r="W117" s="444">
        <v>45362</v>
      </c>
      <c r="X117" s="63" t="s">
        <v>51</v>
      </c>
      <c r="Y117" s="6" t="s">
        <v>164</v>
      </c>
      <c r="Z117" s="6" t="s">
        <v>53</v>
      </c>
      <c r="AA117" s="6" t="s">
        <v>1303</v>
      </c>
      <c r="AB117" s="6" t="s">
        <v>922</v>
      </c>
      <c r="AC117" s="6" t="s">
        <v>1304</v>
      </c>
      <c r="AD117" s="6" t="s">
        <v>1305</v>
      </c>
      <c r="AE117" s="51" t="s">
        <v>218</v>
      </c>
      <c r="AF117" s="5" t="s">
        <v>218</v>
      </c>
      <c r="AG117" s="51" t="s">
        <v>218</v>
      </c>
      <c r="AH117" s="6" t="s">
        <v>218</v>
      </c>
      <c r="AI117" s="5" t="s">
        <v>218</v>
      </c>
      <c r="AJ117" s="6" t="s">
        <v>218</v>
      </c>
      <c r="AK117" s="6" t="s">
        <v>218</v>
      </c>
      <c r="AL117" s="6" t="s">
        <v>218</v>
      </c>
      <c r="AM117" s="5" t="s">
        <v>218</v>
      </c>
      <c r="AN117" s="6" t="s">
        <v>218</v>
      </c>
      <c r="AO117" s="6" t="s">
        <v>218</v>
      </c>
      <c r="AP117" s="6" t="s">
        <v>218</v>
      </c>
      <c r="AQ117" s="6">
        <v>45481</v>
      </c>
      <c r="AR117" s="5" t="s">
        <v>218</v>
      </c>
      <c r="AS117" s="51" t="s">
        <v>218</v>
      </c>
      <c r="AT117" s="6" t="s">
        <v>218</v>
      </c>
      <c r="AU117" s="6">
        <f t="shared" si="4"/>
        <v>45601</v>
      </c>
      <c r="AV117" s="28">
        <f t="shared" si="5"/>
        <v>46331</v>
      </c>
      <c r="AW117" s="11"/>
      <c r="AX117" s="11"/>
      <c r="AY117" s="11"/>
      <c r="AZ117" s="11"/>
      <c r="BA117" s="11"/>
      <c r="BI117" s="9"/>
      <c r="BJ117" s="10"/>
      <c r="BK117" s="10"/>
      <c r="BL117" s="10"/>
      <c r="BM117" s="10"/>
      <c r="BN117" s="10"/>
    </row>
    <row r="118" spans="1:66" s="8" customFormat="1" ht="16.350000000000001" hidden="1" customHeight="1">
      <c r="A118" s="472" t="s">
        <v>1107</v>
      </c>
      <c r="B118" s="101"/>
      <c r="C118" s="448" t="b">
        <v>1</v>
      </c>
      <c r="D118" s="449" t="s">
        <v>235</v>
      </c>
      <c r="E118" s="449" t="s">
        <v>74</v>
      </c>
      <c r="F118" s="445" t="s">
        <v>24</v>
      </c>
      <c r="G118" s="445" t="s">
        <v>18</v>
      </c>
      <c r="H118" s="444">
        <v>45362</v>
      </c>
      <c r="I118" s="444" t="s">
        <v>207</v>
      </c>
      <c r="J118" s="444" t="str">
        <f t="shared" ca="1" si="3"/>
        <v>EJECUTADO</v>
      </c>
      <c r="K118" s="445" t="s">
        <v>1306</v>
      </c>
      <c r="L118" s="445" t="s">
        <v>54</v>
      </c>
      <c r="M118" s="445" t="s">
        <v>1053</v>
      </c>
      <c r="N118" s="450">
        <v>1001058608</v>
      </c>
      <c r="O118" s="451">
        <v>20000000</v>
      </c>
      <c r="P118" s="452">
        <v>20240138</v>
      </c>
      <c r="Q118" s="453">
        <v>107900000</v>
      </c>
      <c r="R118" s="454">
        <v>45345</v>
      </c>
      <c r="S118" s="444">
        <v>45359</v>
      </c>
      <c r="T118" s="444">
        <v>45480</v>
      </c>
      <c r="U118" s="452">
        <v>20240200</v>
      </c>
      <c r="V118" s="455">
        <v>20000000</v>
      </c>
      <c r="W118" s="444">
        <v>45363</v>
      </c>
      <c r="X118" s="63" t="s">
        <v>51</v>
      </c>
      <c r="Y118" s="6" t="s">
        <v>236</v>
      </c>
      <c r="Z118" s="6" t="s">
        <v>53</v>
      </c>
      <c r="AA118" s="6" t="s">
        <v>1307</v>
      </c>
      <c r="AB118" s="6" t="s">
        <v>1139</v>
      </c>
      <c r="AC118" s="6" t="s">
        <v>1304</v>
      </c>
      <c r="AD118" s="57" t="s">
        <v>1308</v>
      </c>
      <c r="AE118" s="51" t="s">
        <v>1309</v>
      </c>
      <c r="AF118" s="5">
        <v>20240490</v>
      </c>
      <c r="AG118" s="51" t="s">
        <v>1310</v>
      </c>
      <c r="AH118" s="6" t="s">
        <v>455</v>
      </c>
      <c r="AI118" s="5">
        <v>9</v>
      </c>
      <c r="AJ118" s="6" t="s">
        <v>55</v>
      </c>
      <c r="AK118" s="6" t="s">
        <v>218</v>
      </c>
      <c r="AL118" s="6" t="s">
        <v>218</v>
      </c>
      <c r="AM118" s="6" t="s">
        <v>218</v>
      </c>
      <c r="AN118" s="6" t="s">
        <v>218</v>
      </c>
      <c r="AO118" s="6" t="s">
        <v>218</v>
      </c>
      <c r="AP118" s="6" t="s">
        <v>218</v>
      </c>
      <c r="AQ118" s="6">
        <v>45510</v>
      </c>
      <c r="AR118" s="5" t="s">
        <v>198</v>
      </c>
      <c r="AS118" s="51" t="s">
        <v>198</v>
      </c>
      <c r="AT118" s="6" t="s">
        <v>198</v>
      </c>
      <c r="AU118" s="6">
        <f t="shared" si="4"/>
        <v>45630</v>
      </c>
      <c r="AV118" s="28">
        <f t="shared" si="5"/>
        <v>46360</v>
      </c>
      <c r="AW118" s="11"/>
      <c r="AX118" s="11"/>
      <c r="AY118" s="11"/>
      <c r="AZ118" s="11"/>
      <c r="BA118" s="11"/>
      <c r="BI118" s="9"/>
      <c r="BJ118" s="10"/>
      <c r="BK118" s="10"/>
      <c r="BL118" s="10"/>
      <c r="BM118" s="10"/>
      <c r="BN118" s="10"/>
    </row>
    <row r="119" spans="1:66" s="8" customFormat="1" ht="16.350000000000001" hidden="1" customHeight="1">
      <c r="A119" s="472" t="s">
        <v>1107</v>
      </c>
      <c r="B119" s="101"/>
      <c r="C119" s="448" t="b">
        <v>1</v>
      </c>
      <c r="D119" s="449" t="s">
        <v>237</v>
      </c>
      <c r="E119" s="449" t="s">
        <v>74</v>
      </c>
      <c r="F119" s="445" t="s">
        <v>24</v>
      </c>
      <c r="G119" s="445" t="s">
        <v>18</v>
      </c>
      <c r="H119" s="444">
        <v>45364</v>
      </c>
      <c r="I119" s="444" t="s">
        <v>207</v>
      </c>
      <c r="J119" s="444" t="str">
        <f t="shared" ca="1" si="3"/>
        <v>EJECUTADO</v>
      </c>
      <c r="K119" s="445" t="s">
        <v>1311</v>
      </c>
      <c r="L119" s="445" t="s">
        <v>54</v>
      </c>
      <c r="M119" s="445" t="s">
        <v>1312</v>
      </c>
      <c r="N119" s="450">
        <v>82392560</v>
      </c>
      <c r="O119" s="451">
        <v>20000000</v>
      </c>
      <c r="P119" s="452">
        <v>20240138</v>
      </c>
      <c r="Q119" s="453">
        <v>107900000</v>
      </c>
      <c r="R119" s="454">
        <v>45345</v>
      </c>
      <c r="S119" s="444">
        <v>45364</v>
      </c>
      <c r="T119" s="444">
        <v>45609</v>
      </c>
      <c r="U119" s="452">
        <v>20240201</v>
      </c>
      <c r="V119" s="455">
        <v>20000000</v>
      </c>
      <c r="W119" s="444">
        <v>45363</v>
      </c>
      <c r="X119" s="63" t="s">
        <v>51</v>
      </c>
      <c r="Y119" s="6" t="s">
        <v>236</v>
      </c>
      <c r="Z119" s="6" t="s">
        <v>53</v>
      </c>
      <c r="AA119" s="6" t="s">
        <v>1313</v>
      </c>
      <c r="AB119" s="6" t="s">
        <v>1139</v>
      </c>
      <c r="AC119" s="6" t="s">
        <v>1304</v>
      </c>
      <c r="AD119" s="6" t="s">
        <v>1314</v>
      </c>
      <c r="AE119" s="51" t="s">
        <v>1315</v>
      </c>
      <c r="AF119" s="5">
        <v>20240469</v>
      </c>
      <c r="AG119" s="51" t="s">
        <v>1316</v>
      </c>
      <c r="AH119" s="6" t="s">
        <v>1317</v>
      </c>
      <c r="AI119" s="5">
        <v>24</v>
      </c>
      <c r="AJ119" s="6" t="s">
        <v>55</v>
      </c>
      <c r="AK119" s="6" t="s">
        <v>218</v>
      </c>
      <c r="AL119" s="6" t="s">
        <v>218</v>
      </c>
      <c r="AM119" s="6" t="s">
        <v>218</v>
      </c>
      <c r="AN119" s="6" t="s">
        <v>218</v>
      </c>
      <c r="AO119" s="6" t="s">
        <v>218</v>
      </c>
      <c r="AP119" s="6" t="s">
        <v>218</v>
      </c>
      <c r="AQ119" s="6">
        <v>45509</v>
      </c>
      <c r="AR119" s="5">
        <v>20240609</v>
      </c>
      <c r="AS119" s="51">
        <v>4000000</v>
      </c>
      <c r="AT119" s="6" t="s">
        <v>1318</v>
      </c>
      <c r="AU119" s="6">
        <f t="shared" si="4"/>
        <v>45629</v>
      </c>
      <c r="AV119" s="28">
        <f t="shared" si="5"/>
        <v>46359</v>
      </c>
      <c r="AW119" s="11"/>
      <c r="AX119" s="11"/>
      <c r="AY119" s="11"/>
      <c r="AZ119" s="11"/>
      <c r="BA119" s="11"/>
      <c r="BI119" s="9"/>
      <c r="BJ119" s="10"/>
      <c r="BK119" s="10"/>
      <c r="BL119" s="10"/>
      <c r="BM119" s="10"/>
      <c r="BN119" s="10"/>
    </row>
    <row r="120" spans="1:66" s="8" customFormat="1" ht="16.350000000000001" customHeight="1">
      <c r="A120" s="472" t="s">
        <v>1107</v>
      </c>
      <c r="B120" s="101"/>
      <c r="C120" s="448" t="b">
        <v>1</v>
      </c>
      <c r="D120" s="449" t="s">
        <v>238</v>
      </c>
      <c r="E120" s="449" t="s">
        <v>74</v>
      </c>
      <c r="F120" s="445" t="s">
        <v>24</v>
      </c>
      <c r="G120" s="445" t="s">
        <v>18</v>
      </c>
      <c r="H120" s="444">
        <v>45363</v>
      </c>
      <c r="I120" s="444" t="s">
        <v>207</v>
      </c>
      <c r="J120" s="444" t="str">
        <f t="shared" ca="1" si="3"/>
        <v>EJECUTADO</v>
      </c>
      <c r="K120" s="445" t="s">
        <v>1319</v>
      </c>
      <c r="L120" s="445" t="s">
        <v>54</v>
      </c>
      <c r="M120" s="445" t="s">
        <v>1320</v>
      </c>
      <c r="N120" s="450">
        <v>80063670</v>
      </c>
      <c r="O120" s="451">
        <v>36000000</v>
      </c>
      <c r="P120" s="452">
        <v>20240131</v>
      </c>
      <c r="Q120" s="453">
        <v>90000000</v>
      </c>
      <c r="R120" s="454">
        <v>45343</v>
      </c>
      <c r="S120" s="444">
        <v>45362</v>
      </c>
      <c r="T120" s="444">
        <v>45471</v>
      </c>
      <c r="U120" s="452">
        <v>20240202</v>
      </c>
      <c r="V120" s="455">
        <v>36000000</v>
      </c>
      <c r="W120" s="444">
        <v>45363</v>
      </c>
      <c r="X120" s="63" t="s">
        <v>239</v>
      </c>
      <c r="Y120" s="6" t="s">
        <v>94</v>
      </c>
      <c r="Z120" s="6" t="s">
        <v>53</v>
      </c>
      <c r="AA120" s="6" t="s">
        <v>1321</v>
      </c>
      <c r="AB120" s="6" t="s">
        <v>1322</v>
      </c>
      <c r="AC120" s="6" t="s">
        <v>1304</v>
      </c>
      <c r="AD120" s="6" t="s">
        <v>1323</v>
      </c>
      <c r="AE120" s="51" t="s">
        <v>1324</v>
      </c>
      <c r="AF120" s="5">
        <v>20240472</v>
      </c>
      <c r="AG120" s="51" t="s">
        <v>1325</v>
      </c>
      <c r="AH120" s="6" t="s">
        <v>1326</v>
      </c>
      <c r="AI120" s="5">
        <v>2</v>
      </c>
      <c r="AJ120" s="6" t="s">
        <v>60</v>
      </c>
      <c r="AK120" s="6" t="s">
        <v>218</v>
      </c>
      <c r="AL120" s="6" t="s">
        <v>218</v>
      </c>
      <c r="AM120" s="6" t="s">
        <v>218</v>
      </c>
      <c r="AN120" s="6" t="s">
        <v>218</v>
      </c>
      <c r="AO120" s="6" t="s">
        <v>218</v>
      </c>
      <c r="AP120" s="6" t="s">
        <v>218</v>
      </c>
      <c r="AQ120" s="6">
        <v>45546</v>
      </c>
      <c r="AR120" s="5">
        <v>20240651</v>
      </c>
      <c r="AS120" s="51">
        <v>18000000</v>
      </c>
      <c r="AT120" s="6">
        <v>45504</v>
      </c>
      <c r="AU120" s="6">
        <f t="shared" si="4"/>
        <v>45666</v>
      </c>
      <c r="AV120" s="28">
        <f t="shared" si="5"/>
        <v>46396</v>
      </c>
      <c r="AW120" s="11"/>
      <c r="AX120" s="11"/>
      <c r="AY120" s="11"/>
      <c r="AZ120" s="11"/>
      <c r="BA120" s="11"/>
      <c r="BI120" s="9"/>
      <c r="BJ120" s="10"/>
      <c r="BK120" s="10"/>
      <c r="BL120" s="10"/>
      <c r="BM120" s="10"/>
      <c r="BN120" s="10"/>
    </row>
    <row r="121" spans="1:66" s="8" customFormat="1" ht="16.350000000000001" hidden="1" customHeight="1">
      <c r="A121" s="472" t="s">
        <v>1107</v>
      </c>
      <c r="B121" s="101"/>
      <c r="C121" s="448" t="b">
        <v>1</v>
      </c>
      <c r="D121" s="449" t="s">
        <v>240</v>
      </c>
      <c r="E121" s="449" t="s">
        <v>129</v>
      </c>
      <c r="F121" s="445" t="s">
        <v>24</v>
      </c>
      <c r="G121" s="445" t="s">
        <v>18</v>
      </c>
      <c r="H121" s="444">
        <v>45363</v>
      </c>
      <c r="I121" s="444" t="s">
        <v>207</v>
      </c>
      <c r="J121" s="444" t="str">
        <f t="shared" ca="1" si="3"/>
        <v>EJECUTADO</v>
      </c>
      <c r="K121" s="445" t="s">
        <v>1327</v>
      </c>
      <c r="L121" s="445" t="s">
        <v>54</v>
      </c>
      <c r="M121" s="445" t="s">
        <v>1328</v>
      </c>
      <c r="N121" s="450">
        <v>39544546</v>
      </c>
      <c r="O121" s="451">
        <v>19182485</v>
      </c>
      <c r="P121" s="452">
        <v>20240139</v>
      </c>
      <c r="Q121" s="453">
        <v>107900000</v>
      </c>
      <c r="R121" s="454">
        <v>45345</v>
      </c>
      <c r="S121" s="444">
        <v>45364</v>
      </c>
      <c r="T121" s="444">
        <v>45481</v>
      </c>
      <c r="U121" s="452">
        <v>20240203</v>
      </c>
      <c r="V121" s="455">
        <v>19182485</v>
      </c>
      <c r="W121" s="444">
        <v>45363</v>
      </c>
      <c r="X121" s="63" t="s">
        <v>51</v>
      </c>
      <c r="Y121" s="6" t="s">
        <v>241</v>
      </c>
      <c r="Z121" s="6" t="s">
        <v>53</v>
      </c>
      <c r="AA121" s="6" t="s">
        <v>1329</v>
      </c>
      <c r="AB121" s="6" t="s">
        <v>1330</v>
      </c>
      <c r="AC121" s="6" t="s">
        <v>1331</v>
      </c>
      <c r="AD121" s="57" t="s">
        <v>1332</v>
      </c>
      <c r="AE121" s="51" t="s">
        <v>1333</v>
      </c>
      <c r="AF121" s="5">
        <v>20240448</v>
      </c>
      <c r="AG121" s="51" t="s">
        <v>1334</v>
      </c>
      <c r="AH121" s="6" t="s">
        <v>1335</v>
      </c>
      <c r="AI121" s="5">
        <v>1</v>
      </c>
      <c r="AJ121" s="6" t="s">
        <v>60</v>
      </c>
      <c r="AK121" s="6" t="s">
        <v>218</v>
      </c>
      <c r="AL121" s="6" t="s">
        <v>218</v>
      </c>
      <c r="AM121" s="6" t="s">
        <v>218</v>
      </c>
      <c r="AN121" s="6" t="s">
        <v>218</v>
      </c>
      <c r="AO121" s="6" t="s">
        <v>218</v>
      </c>
      <c r="AP121" s="6" t="s">
        <v>218</v>
      </c>
      <c r="AQ121" s="6">
        <v>45503</v>
      </c>
      <c r="AR121" s="5">
        <v>20240571</v>
      </c>
      <c r="AS121" s="51">
        <v>5995000</v>
      </c>
      <c r="AT121" s="6" t="s">
        <v>1336</v>
      </c>
      <c r="AU121" s="6">
        <f t="shared" si="4"/>
        <v>45623</v>
      </c>
      <c r="AV121" s="28">
        <f t="shared" si="5"/>
        <v>46353</v>
      </c>
      <c r="AW121" s="11"/>
      <c r="AX121" s="11"/>
      <c r="AY121" s="11"/>
      <c r="AZ121" s="11"/>
      <c r="BA121" s="11"/>
      <c r="BI121" s="9"/>
      <c r="BJ121" s="10"/>
      <c r="BK121" s="10"/>
      <c r="BL121" s="10"/>
      <c r="BM121" s="10"/>
      <c r="BN121" s="10"/>
    </row>
    <row r="122" spans="1:66" s="8" customFormat="1" ht="16.350000000000001" hidden="1" customHeight="1">
      <c r="A122" s="472" t="s">
        <v>1107</v>
      </c>
      <c r="B122" s="101"/>
      <c r="C122" s="448" t="b">
        <v>1</v>
      </c>
      <c r="D122" s="449" t="s">
        <v>242</v>
      </c>
      <c r="E122" s="449" t="s">
        <v>129</v>
      </c>
      <c r="F122" s="445" t="s">
        <v>24</v>
      </c>
      <c r="G122" s="445" t="s">
        <v>18</v>
      </c>
      <c r="H122" s="444">
        <v>45363</v>
      </c>
      <c r="I122" s="444" t="s">
        <v>207</v>
      </c>
      <c r="J122" s="444" t="str">
        <f t="shared" ca="1" si="3"/>
        <v>EJECUTADO</v>
      </c>
      <c r="K122" s="445" t="s">
        <v>1327</v>
      </c>
      <c r="L122" s="445" t="s">
        <v>54</v>
      </c>
      <c r="M122" s="445" t="s">
        <v>1337</v>
      </c>
      <c r="N122" s="450">
        <v>1070922041</v>
      </c>
      <c r="O122" s="451">
        <v>19182485</v>
      </c>
      <c r="P122" s="452">
        <v>20240139</v>
      </c>
      <c r="Q122" s="453">
        <v>107900000</v>
      </c>
      <c r="R122" s="454">
        <v>45345</v>
      </c>
      <c r="S122" s="444">
        <v>45363</v>
      </c>
      <c r="T122" s="444">
        <v>45484</v>
      </c>
      <c r="U122" s="452">
        <v>20240204</v>
      </c>
      <c r="V122" s="455">
        <v>19182485</v>
      </c>
      <c r="W122" s="444">
        <v>45363</v>
      </c>
      <c r="X122" s="63" t="s">
        <v>51</v>
      </c>
      <c r="Y122" s="6" t="s">
        <v>241</v>
      </c>
      <c r="Z122" s="6" t="s">
        <v>53</v>
      </c>
      <c r="AA122" s="6" t="s">
        <v>1338</v>
      </c>
      <c r="AB122" s="6" t="s">
        <v>1330</v>
      </c>
      <c r="AC122" s="6" t="s">
        <v>1331</v>
      </c>
      <c r="AD122" s="57" t="s">
        <v>1339</v>
      </c>
      <c r="AE122" s="51" t="s">
        <v>218</v>
      </c>
      <c r="AF122" s="5" t="s">
        <v>218</v>
      </c>
      <c r="AG122" s="51" t="s">
        <v>218</v>
      </c>
      <c r="AH122" s="6" t="s">
        <v>218</v>
      </c>
      <c r="AI122" s="5" t="s">
        <v>218</v>
      </c>
      <c r="AJ122" s="6" t="s">
        <v>218</v>
      </c>
      <c r="AK122" s="6" t="s">
        <v>218</v>
      </c>
      <c r="AL122" s="6" t="s">
        <v>218</v>
      </c>
      <c r="AM122" s="5" t="s">
        <v>218</v>
      </c>
      <c r="AN122" s="6" t="s">
        <v>218</v>
      </c>
      <c r="AO122" s="6" t="s">
        <v>218</v>
      </c>
      <c r="AP122" s="6" t="s">
        <v>218</v>
      </c>
      <c r="AQ122" s="6">
        <v>45484</v>
      </c>
      <c r="AR122" s="5" t="s">
        <v>218</v>
      </c>
      <c r="AS122" s="51" t="s">
        <v>218</v>
      </c>
      <c r="AT122" s="6" t="s">
        <v>218</v>
      </c>
      <c r="AU122" s="6">
        <f t="shared" si="4"/>
        <v>45604</v>
      </c>
      <c r="AV122" s="28">
        <f t="shared" si="5"/>
        <v>46334</v>
      </c>
      <c r="AW122" s="11"/>
      <c r="AX122" s="11"/>
      <c r="AY122" s="11"/>
      <c r="AZ122" s="11"/>
      <c r="BA122" s="11"/>
      <c r="BI122" s="9"/>
      <c r="BJ122" s="10"/>
      <c r="BK122" s="10"/>
      <c r="BL122" s="10"/>
      <c r="BM122" s="10"/>
      <c r="BN122" s="10"/>
    </row>
    <row r="123" spans="1:66" s="8" customFormat="1" ht="16.350000000000001" hidden="1" customHeight="1">
      <c r="A123" s="472" t="s">
        <v>1107</v>
      </c>
      <c r="B123" s="101"/>
      <c r="C123" s="448" t="b">
        <v>1</v>
      </c>
      <c r="D123" s="449" t="s">
        <v>243</v>
      </c>
      <c r="E123" s="449" t="s">
        <v>129</v>
      </c>
      <c r="F123" s="445" t="s">
        <v>24</v>
      </c>
      <c r="G123" s="445" t="s">
        <v>18</v>
      </c>
      <c r="H123" s="444">
        <v>45363</v>
      </c>
      <c r="I123" s="444" t="s">
        <v>207</v>
      </c>
      <c r="J123" s="444" t="str">
        <f t="shared" ca="1" si="3"/>
        <v>EJECUTADO</v>
      </c>
      <c r="K123" s="445" t="s">
        <v>1327</v>
      </c>
      <c r="L123" s="445" t="s">
        <v>54</v>
      </c>
      <c r="M123" s="445" t="s">
        <v>1340</v>
      </c>
      <c r="N123" s="450">
        <v>1069719948</v>
      </c>
      <c r="O123" s="451">
        <v>19182485</v>
      </c>
      <c r="P123" s="452">
        <v>20240139</v>
      </c>
      <c r="Q123" s="453">
        <v>107900000</v>
      </c>
      <c r="R123" s="454">
        <v>45345</v>
      </c>
      <c r="S123" s="444">
        <v>45366</v>
      </c>
      <c r="T123" s="444">
        <v>45472</v>
      </c>
      <c r="U123" s="452">
        <v>20240205</v>
      </c>
      <c r="V123" s="455">
        <v>19182485</v>
      </c>
      <c r="W123" s="444">
        <v>45363</v>
      </c>
      <c r="X123" s="63" t="s">
        <v>51</v>
      </c>
      <c r="Y123" s="6" t="s">
        <v>241</v>
      </c>
      <c r="Z123" s="6" t="s">
        <v>53</v>
      </c>
      <c r="AA123" s="6" t="s">
        <v>1341</v>
      </c>
      <c r="AB123" s="6" t="s">
        <v>1330</v>
      </c>
      <c r="AC123" s="6" t="s">
        <v>1331</v>
      </c>
      <c r="AD123" s="57" t="s">
        <v>1342</v>
      </c>
      <c r="AE123" s="51" t="s">
        <v>1343</v>
      </c>
      <c r="AF123" s="5">
        <v>20240444</v>
      </c>
      <c r="AG123" s="51" t="s">
        <v>1343</v>
      </c>
      <c r="AH123" s="6" t="s">
        <v>1335</v>
      </c>
      <c r="AI123" s="5">
        <v>1</v>
      </c>
      <c r="AJ123" s="6" t="s">
        <v>60</v>
      </c>
      <c r="AK123" s="6" t="s">
        <v>218</v>
      </c>
      <c r="AL123" s="6" t="s">
        <v>218</v>
      </c>
      <c r="AM123" s="6" t="s">
        <v>218</v>
      </c>
      <c r="AN123" s="6" t="s">
        <v>218</v>
      </c>
      <c r="AO123" s="6" t="s">
        <v>218</v>
      </c>
      <c r="AP123" s="6" t="s">
        <v>218</v>
      </c>
      <c r="AQ123" s="6">
        <v>45503</v>
      </c>
      <c r="AR123" s="5">
        <v>20240572</v>
      </c>
      <c r="AS123" s="51" t="s">
        <v>1344</v>
      </c>
      <c r="AT123" s="6" t="s">
        <v>1336</v>
      </c>
      <c r="AU123" s="6">
        <f t="shared" si="4"/>
        <v>45623</v>
      </c>
      <c r="AV123" s="28">
        <f t="shared" si="5"/>
        <v>46353</v>
      </c>
      <c r="AW123" s="11"/>
      <c r="AX123" s="11"/>
      <c r="AY123" s="11"/>
      <c r="AZ123" s="11"/>
      <c r="BA123" s="11"/>
      <c r="BI123" s="9"/>
      <c r="BJ123" s="10"/>
      <c r="BK123" s="10"/>
      <c r="BL123" s="10"/>
      <c r="BM123" s="10"/>
      <c r="BN123" s="10"/>
    </row>
    <row r="124" spans="1:66" s="8" customFormat="1" ht="16.350000000000001" hidden="1" customHeight="1">
      <c r="A124" s="472" t="s">
        <v>1107</v>
      </c>
      <c r="B124" s="101"/>
      <c r="C124" s="448" t="b">
        <v>1</v>
      </c>
      <c r="D124" s="449" t="s">
        <v>244</v>
      </c>
      <c r="E124" s="449" t="s">
        <v>129</v>
      </c>
      <c r="F124" s="445" t="s">
        <v>24</v>
      </c>
      <c r="G124" s="445" t="s">
        <v>18</v>
      </c>
      <c r="H124" s="444">
        <v>45363</v>
      </c>
      <c r="I124" s="444" t="s">
        <v>207</v>
      </c>
      <c r="J124" s="444" t="str">
        <f t="shared" ca="1" si="3"/>
        <v>EJECUTADO</v>
      </c>
      <c r="K124" s="445" t="s">
        <v>1327</v>
      </c>
      <c r="L124" s="445" t="s">
        <v>54</v>
      </c>
      <c r="M124" s="445" t="s">
        <v>1345</v>
      </c>
      <c r="N124" s="450">
        <v>1020844022</v>
      </c>
      <c r="O124" s="451">
        <v>19182485</v>
      </c>
      <c r="P124" s="452">
        <v>20240138</v>
      </c>
      <c r="Q124" s="453">
        <v>107900000</v>
      </c>
      <c r="R124" s="454">
        <v>45345</v>
      </c>
      <c r="S124" s="444">
        <v>45366</v>
      </c>
      <c r="T124" s="444">
        <v>45472</v>
      </c>
      <c r="U124" s="452">
        <v>20240206</v>
      </c>
      <c r="V124" s="455">
        <v>19182485</v>
      </c>
      <c r="W124" s="444">
        <v>45363</v>
      </c>
      <c r="X124" s="63" t="s">
        <v>51</v>
      </c>
      <c r="Y124" s="6" t="s">
        <v>241</v>
      </c>
      <c r="Z124" s="6" t="s">
        <v>53</v>
      </c>
      <c r="AA124" s="6" t="s">
        <v>1346</v>
      </c>
      <c r="AB124" s="6" t="s">
        <v>1330</v>
      </c>
      <c r="AC124" s="6" t="s">
        <v>1347</v>
      </c>
      <c r="AD124" s="6" t="s">
        <v>1348</v>
      </c>
      <c r="AE124" s="51" t="s">
        <v>1333</v>
      </c>
      <c r="AF124" s="5">
        <v>20240445</v>
      </c>
      <c r="AG124" s="51" t="s">
        <v>1333</v>
      </c>
      <c r="AH124" s="6" t="s">
        <v>1335</v>
      </c>
      <c r="AI124" s="5">
        <v>1</v>
      </c>
      <c r="AJ124" s="6" t="s">
        <v>60</v>
      </c>
      <c r="AK124" s="6" t="s">
        <v>218</v>
      </c>
      <c r="AL124" s="6" t="s">
        <v>218</v>
      </c>
      <c r="AM124" s="6" t="s">
        <v>218</v>
      </c>
      <c r="AN124" s="6" t="s">
        <v>218</v>
      </c>
      <c r="AO124" s="6" t="s">
        <v>218</v>
      </c>
      <c r="AP124" s="6" t="s">
        <v>218</v>
      </c>
      <c r="AQ124" s="6">
        <v>45503</v>
      </c>
      <c r="AR124" s="5">
        <v>20240570</v>
      </c>
      <c r="AS124" s="51" t="s">
        <v>1349</v>
      </c>
      <c r="AT124" s="6" t="s">
        <v>1336</v>
      </c>
      <c r="AU124" s="6">
        <f t="shared" si="4"/>
        <v>45623</v>
      </c>
      <c r="AV124" s="28">
        <f t="shared" si="5"/>
        <v>46353</v>
      </c>
      <c r="AW124" s="11"/>
      <c r="AX124" s="11"/>
      <c r="AY124" s="11"/>
      <c r="AZ124" s="11"/>
      <c r="BA124" s="11"/>
      <c r="BI124" s="9"/>
      <c r="BJ124" s="10"/>
      <c r="BK124" s="10"/>
      <c r="BL124" s="10"/>
      <c r="BM124" s="10"/>
      <c r="BN124" s="10"/>
    </row>
    <row r="125" spans="1:66" s="8" customFormat="1" ht="16.350000000000001" hidden="1" customHeight="1">
      <c r="A125" s="472" t="s">
        <v>1107</v>
      </c>
      <c r="B125" s="101"/>
      <c r="C125" s="448" t="b">
        <v>1</v>
      </c>
      <c r="D125" s="449" t="s">
        <v>245</v>
      </c>
      <c r="E125" s="449" t="s">
        <v>74</v>
      </c>
      <c r="F125" s="445" t="s">
        <v>24</v>
      </c>
      <c r="G125" s="445" t="s">
        <v>18</v>
      </c>
      <c r="H125" s="444">
        <v>45363</v>
      </c>
      <c r="I125" s="444" t="s">
        <v>207</v>
      </c>
      <c r="J125" s="444" t="str">
        <f t="shared" ca="1" si="3"/>
        <v>EJECUTADO</v>
      </c>
      <c r="K125" s="445" t="s">
        <v>1350</v>
      </c>
      <c r="L125" s="445" t="s">
        <v>50</v>
      </c>
      <c r="M125" s="445" t="s">
        <v>1351</v>
      </c>
      <c r="N125" s="450">
        <v>901776840</v>
      </c>
      <c r="O125" s="451">
        <v>119000000</v>
      </c>
      <c r="P125" s="452">
        <v>20240138</v>
      </c>
      <c r="Q125" s="453">
        <v>107900000</v>
      </c>
      <c r="R125" s="454">
        <v>45345</v>
      </c>
      <c r="S125" s="444">
        <v>45366</v>
      </c>
      <c r="T125" s="444">
        <v>45472</v>
      </c>
      <c r="U125" s="452">
        <v>20240207</v>
      </c>
      <c r="V125" s="455">
        <v>119000000</v>
      </c>
      <c r="W125" s="444">
        <v>45363</v>
      </c>
      <c r="X125" s="63" t="s">
        <v>75</v>
      </c>
      <c r="Y125" s="6" t="s">
        <v>184</v>
      </c>
      <c r="Z125" s="6" t="s">
        <v>53</v>
      </c>
      <c r="AA125" s="6" t="s">
        <v>1352</v>
      </c>
      <c r="AB125" s="6" t="s">
        <v>887</v>
      </c>
      <c r="AC125" s="6" t="s">
        <v>1347</v>
      </c>
      <c r="AD125" s="6" t="s">
        <v>1353</v>
      </c>
      <c r="AE125" s="51" t="s">
        <v>218</v>
      </c>
      <c r="AF125" s="5" t="s">
        <v>218</v>
      </c>
      <c r="AG125" s="51" t="s">
        <v>218</v>
      </c>
      <c r="AH125" s="6" t="s">
        <v>218</v>
      </c>
      <c r="AI125" s="5" t="s">
        <v>218</v>
      </c>
      <c r="AJ125" s="6" t="s">
        <v>218</v>
      </c>
      <c r="AK125" s="6" t="s">
        <v>218</v>
      </c>
      <c r="AL125" s="6" t="s">
        <v>218</v>
      </c>
      <c r="AM125" s="5" t="s">
        <v>218</v>
      </c>
      <c r="AN125" s="6" t="s">
        <v>218</v>
      </c>
      <c r="AO125" s="6" t="s">
        <v>218</v>
      </c>
      <c r="AP125" s="6" t="s">
        <v>218</v>
      </c>
      <c r="AQ125" s="6">
        <v>45472</v>
      </c>
      <c r="AR125" s="5" t="s">
        <v>218</v>
      </c>
      <c r="AS125" s="51" t="s">
        <v>218</v>
      </c>
      <c r="AT125" s="6" t="s">
        <v>218</v>
      </c>
      <c r="AU125" s="6">
        <f t="shared" si="4"/>
        <v>45592</v>
      </c>
      <c r="AV125" s="28">
        <f t="shared" si="5"/>
        <v>46322</v>
      </c>
      <c r="AW125" s="11"/>
      <c r="AX125" s="11"/>
      <c r="AY125" s="11"/>
      <c r="AZ125" s="11"/>
      <c r="BA125" s="11"/>
      <c r="BI125" s="9"/>
      <c r="BJ125" s="10"/>
      <c r="BK125" s="10"/>
      <c r="BL125" s="10"/>
      <c r="BM125" s="10"/>
      <c r="BN125" s="10"/>
    </row>
    <row r="126" spans="1:66" s="8" customFormat="1" ht="16.350000000000001" hidden="1" customHeight="1">
      <c r="A126" s="472" t="s">
        <v>1107</v>
      </c>
      <c r="B126" s="101"/>
      <c r="C126" s="448" t="b">
        <v>1</v>
      </c>
      <c r="D126" s="449" t="s">
        <v>246</v>
      </c>
      <c r="E126" s="449" t="s">
        <v>129</v>
      </c>
      <c r="F126" s="445" t="s">
        <v>24</v>
      </c>
      <c r="G126" s="445" t="s">
        <v>18</v>
      </c>
      <c r="H126" s="444">
        <v>45363</v>
      </c>
      <c r="I126" s="444" t="s">
        <v>207</v>
      </c>
      <c r="J126" s="444" t="str">
        <f t="shared" ca="1" si="3"/>
        <v>EJECUTADO</v>
      </c>
      <c r="K126" s="445" t="s">
        <v>1327</v>
      </c>
      <c r="L126" s="445" t="s">
        <v>54</v>
      </c>
      <c r="M126" s="445" t="s">
        <v>1354</v>
      </c>
      <c r="N126" s="450">
        <v>52223446</v>
      </c>
      <c r="O126" s="451">
        <v>19182485</v>
      </c>
      <c r="P126" s="452">
        <v>20240139</v>
      </c>
      <c r="Q126" s="453">
        <v>107900000</v>
      </c>
      <c r="R126" s="454">
        <v>45345</v>
      </c>
      <c r="S126" s="444">
        <v>45366</v>
      </c>
      <c r="T126" s="444">
        <v>45472</v>
      </c>
      <c r="U126" s="452">
        <v>20240208</v>
      </c>
      <c r="V126" s="455">
        <v>19182485</v>
      </c>
      <c r="W126" s="444">
        <v>45363</v>
      </c>
      <c r="X126" s="63" t="s">
        <v>51</v>
      </c>
      <c r="Y126" s="6" t="s">
        <v>241</v>
      </c>
      <c r="Z126" s="6" t="s">
        <v>53</v>
      </c>
      <c r="AA126" s="6" t="s">
        <v>1355</v>
      </c>
      <c r="AB126" s="6" t="s">
        <v>1330</v>
      </c>
      <c r="AC126" s="6" t="s">
        <v>1347</v>
      </c>
      <c r="AD126" s="6" t="s">
        <v>1356</v>
      </c>
      <c r="AE126" s="51" t="s">
        <v>1333</v>
      </c>
      <c r="AF126" s="5">
        <v>20240446</v>
      </c>
      <c r="AG126" s="51" t="s">
        <v>1333</v>
      </c>
      <c r="AH126" s="6" t="s">
        <v>1335</v>
      </c>
      <c r="AI126" s="5">
        <v>1</v>
      </c>
      <c r="AJ126" s="6" t="s">
        <v>60</v>
      </c>
      <c r="AK126" s="6" t="s">
        <v>218</v>
      </c>
      <c r="AL126" s="6" t="s">
        <v>218</v>
      </c>
      <c r="AM126" s="6" t="s">
        <v>218</v>
      </c>
      <c r="AN126" s="6" t="s">
        <v>218</v>
      </c>
      <c r="AO126" s="6" t="s">
        <v>218</v>
      </c>
      <c r="AP126" s="6" t="s">
        <v>218</v>
      </c>
      <c r="AQ126" s="6">
        <v>45503</v>
      </c>
      <c r="AR126" s="5">
        <v>20240569</v>
      </c>
      <c r="AS126" s="51" t="s">
        <v>1349</v>
      </c>
      <c r="AT126" s="6" t="s">
        <v>1336</v>
      </c>
      <c r="AU126" s="6">
        <f t="shared" si="4"/>
        <v>45623</v>
      </c>
      <c r="AV126" s="28">
        <f t="shared" si="5"/>
        <v>46353</v>
      </c>
      <c r="AW126" s="11"/>
      <c r="AX126" s="11"/>
      <c r="AY126" s="11"/>
      <c r="AZ126" s="11"/>
      <c r="BA126" s="11"/>
      <c r="BI126" s="9"/>
      <c r="BJ126" s="10"/>
      <c r="BK126" s="10"/>
      <c r="BL126" s="10"/>
      <c r="BM126" s="10"/>
      <c r="BN126" s="10"/>
    </row>
    <row r="127" spans="1:66" s="8" customFormat="1" ht="16.350000000000001" hidden="1" customHeight="1">
      <c r="A127" s="472" t="s">
        <v>1107</v>
      </c>
      <c r="B127" s="101"/>
      <c r="C127" s="448" t="b">
        <v>1</v>
      </c>
      <c r="D127" s="449" t="s">
        <v>247</v>
      </c>
      <c r="E127" s="449" t="s">
        <v>129</v>
      </c>
      <c r="F127" s="445" t="s">
        <v>24</v>
      </c>
      <c r="G127" s="445" t="s">
        <v>18</v>
      </c>
      <c r="H127" s="444">
        <v>45363</v>
      </c>
      <c r="I127" s="444" t="s">
        <v>207</v>
      </c>
      <c r="J127" s="444" t="str">
        <f t="shared" ca="1" si="3"/>
        <v>EJECUTADO</v>
      </c>
      <c r="K127" s="445" t="s">
        <v>1357</v>
      </c>
      <c r="L127" s="445" t="s">
        <v>54</v>
      </c>
      <c r="M127" s="445" t="s">
        <v>1358</v>
      </c>
      <c r="N127" s="450">
        <v>20662515</v>
      </c>
      <c r="O127" s="451">
        <v>19182485</v>
      </c>
      <c r="P127" s="452">
        <v>20240138</v>
      </c>
      <c r="Q127" s="453">
        <v>107900000</v>
      </c>
      <c r="R127" s="454">
        <v>45345</v>
      </c>
      <c r="S127" s="444">
        <v>45364</v>
      </c>
      <c r="T127" s="444">
        <v>45485</v>
      </c>
      <c r="U127" s="452">
        <v>20240209</v>
      </c>
      <c r="V127" s="455">
        <v>19182485</v>
      </c>
      <c r="W127" s="444">
        <v>45363</v>
      </c>
      <c r="X127" s="63" t="s">
        <v>51</v>
      </c>
      <c r="Y127" s="6" t="s">
        <v>241</v>
      </c>
      <c r="Z127" s="6" t="s">
        <v>53</v>
      </c>
      <c r="AA127" s="6" t="s">
        <v>1359</v>
      </c>
      <c r="AB127" s="6" t="s">
        <v>1330</v>
      </c>
      <c r="AC127" s="6" t="s">
        <v>1304</v>
      </c>
      <c r="AD127" s="6" t="s">
        <v>1360</v>
      </c>
      <c r="AE127" s="51" t="s">
        <v>1333</v>
      </c>
      <c r="AF127" s="5">
        <v>20240419</v>
      </c>
      <c r="AG127" s="51" t="s">
        <v>1333</v>
      </c>
      <c r="AH127" s="6" t="s">
        <v>1243</v>
      </c>
      <c r="AI127" s="5">
        <v>1</v>
      </c>
      <c r="AJ127" s="6" t="s">
        <v>60</v>
      </c>
      <c r="AK127" s="6" t="s">
        <v>218</v>
      </c>
      <c r="AL127" s="6" t="s">
        <v>218</v>
      </c>
      <c r="AM127" s="6" t="s">
        <v>218</v>
      </c>
      <c r="AN127" s="6" t="s">
        <v>218</v>
      </c>
      <c r="AO127" s="6" t="s">
        <v>218</v>
      </c>
      <c r="AP127" s="6" t="s">
        <v>218</v>
      </c>
      <c r="AQ127" s="6">
        <v>45496</v>
      </c>
      <c r="AR127" s="5">
        <v>20240544</v>
      </c>
      <c r="AS127" s="51" t="s">
        <v>1349</v>
      </c>
      <c r="AT127" s="6" t="s">
        <v>1243</v>
      </c>
      <c r="AU127" s="6">
        <f t="shared" si="4"/>
        <v>45616</v>
      </c>
      <c r="AV127" s="28">
        <f t="shared" si="5"/>
        <v>46346</v>
      </c>
      <c r="AW127" s="11"/>
      <c r="AX127" s="11"/>
      <c r="AY127" s="11"/>
      <c r="AZ127" s="11"/>
      <c r="BA127" s="11"/>
      <c r="BI127" s="9"/>
      <c r="BJ127" s="10"/>
      <c r="BK127" s="10"/>
      <c r="BL127" s="10"/>
      <c r="BM127" s="10"/>
      <c r="BN127" s="10"/>
    </row>
    <row r="128" spans="1:66" s="8" customFormat="1" ht="16.350000000000001" hidden="1" customHeight="1">
      <c r="A128" s="472" t="s">
        <v>1107</v>
      </c>
      <c r="B128" s="101"/>
      <c r="C128" s="448" t="b">
        <v>1</v>
      </c>
      <c r="D128" s="449" t="s">
        <v>248</v>
      </c>
      <c r="E128" s="449" t="s">
        <v>129</v>
      </c>
      <c r="F128" s="445" t="s">
        <v>24</v>
      </c>
      <c r="G128" s="445" t="s">
        <v>18</v>
      </c>
      <c r="H128" s="444">
        <v>45363</v>
      </c>
      <c r="I128" s="444" t="s">
        <v>207</v>
      </c>
      <c r="J128" s="444" t="str">
        <f t="shared" ca="1" si="3"/>
        <v>EJECUTADO</v>
      </c>
      <c r="K128" s="445" t="s">
        <v>1357</v>
      </c>
      <c r="L128" s="445" t="s">
        <v>54</v>
      </c>
      <c r="M128" s="445" t="s">
        <v>1361</v>
      </c>
      <c r="N128" s="450">
        <v>21081858</v>
      </c>
      <c r="O128" s="451">
        <v>19182485</v>
      </c>
      <c r="P128" s="452">
        <v>20240179</v>
      </c>
      <c r="Q128" s="453">
        <v>36000000</v>
      </c>
      <c r="R128" s="454">
        <v>45358</v>
      </c>
      <c r="S128" s="444">
        <v>45366</v>
      </c>
      <c r="T128" s="444">
        <v>45472</v>
      </c>
      <c r="U128" s="452">
        <v>20240210</v>
      </c>
      <c r="V128" s="455">
        <v>19182485</v>
      </c>
      <c r="W128" s="444">
        <v>45363</v>
      </c>
      <c r="X128" s="63" t="s">
        <v>51</v>
      </c>
      <c r="Y128" s="6" t="s">
        <v>241</v>
      </c>
      <c r="Z128" s="6" t="s">
        <v>53</v>
      </c>
      <c r="AA128" s="6" t="s">
        <v>1362</v>
      </c>
      <c r="AB128" s="6" t="s">
        <v>1330</v>
      </c>
      <c r="AC128" s="6" t="s">
        <v>1304</v>
      </c>
      <c r="AD128" s="6" t="s">
        <v>1363</v>
      </c>
      <c r="AE128" s="51" t="s">
        <v>1343</v>
      </c>
      <c r="AF128" s="5">
        <v>20240420</v>
      </c>
      <c r="AG128" s="51" t="s">
        <v>1343</v>
      </c>
      <c r="AH128" s="6" t="s">
        <v>1243</v>
      </c>
      <c r="AI128" s="5">
        <v>1</v>
      </c>
      <c r="AJ128" s="6" t="s">
        <v>60</v>
      </c>
      <c r="AK128" s="6" t="s">
        <v>218</v>
      </c>
      <c r="AL128" s="6" t="s">
        <v>218</v>
      </c>
      <c r="AM128" s="6" t="s">
        <v>218</v>
      </c>
      <c r="AN128" s="6" t="s">
        <v>218</v>
      </c>
      <c r="AO128" s="6" t="s">
        <v>218</v>
      </c>
      <c r="AP128" s="6" t="s">
        <v>218</v>
      </c>
      <c r="AQ128" s="6">
        <v>45496</v>
      </c>
      <c r="AR128" s="5">
        <v>20240545</v>
      </c>
      <c r="AS128" s="51" t="s">
        <v>1344</v>
      </c>
      <c r="AT128" s="6" t="s">
        <v>1243</v>
      </c>
      <c r="AU128" s="6">
        <f t="shared" si="4"/>
        <v>45616</v>
      </c>
      <c r="AV128" s="28">
        <f t="shared" si="5"/>
        <v>46346</v>
      </c>
      <c r="AW128" s="11"/>
      <c r="AX128" s="11"/>
      <c r="AY128" s="11"/>
      <c r="AZ128" s="11"/>
      <c r="BA128" s="11"/>
      <c r="BI128" s="9"/>
      <c r="BJ128" s="10"/>
      <c r="BK128" s="10"/>
      <c r="BL128" s="10"/>
      <c r="BM128" s="10"/>
      <c r="BN128" s="10"/>
    </row>
    <row r="129" spans="1:66" s="8" customFormat="1" ht="16.350000000000001" hidden="1" customHeight="1">
      <c r="A129" s="472" t="s">
        <v>1107</v>
      </c>
      <c r="B129" s="101"/>
      <c r="C129" s="448" t="b">
        <v>1</v>
      </c>
      <c r="D129" s="449" t="s">
        <v>249</v>
      </c>
      <c r="E129" s="449" t="s">
        <v>129</v>
      </c>
      <c r="F129" s="445" t="s">
        <v>24</v>
      </c>
      <c r="G129" s="445" t="s">
        <v>18</v>
      </c>
      <c r="H129" s="444">
        <v>45363</v>
      </c>
      <c r="I129" s="444" t="s">
        <v>207</v>
      </c>
      <c r="J129" s="444" t="str">
        <f t="shared" ca="1" si="3"/>
        <v>EJECUTADO</v>
      </c>
      <c r="K129" s="445" t="s">
        <v>1357</v>
      </c>
      <c r="L129" s="445" t="s">
        <v>54</v>
      </c>
      <c r="M129" s="445" t="s">
        <v>1364</v>
      </c>
      <c r="N129" s="450">
        <v>52183566</v>
      </c>
      <c r="O129" s="451">
        <v>19182485</v>
      </c>
      <c r="P129" s="452">
        <v>20240176</v>
      </c>
      <c r="Q129" s="453">
        <v>119000000</v>
      </c>
      <c r="R129" s="454">
        <v>45356</v>
      </c>
      <c r="S129" s="444">
        <v>45366</v>
      </c>
      <c r="T129" s="444">
        <v>45472</v>
      </c>
      <c r="U129" s="452">
        <v>20240211</v>
      </c>
      <c r="V129" s="455">
        <v>19182485</v>
      </c>
      <c r="W129" s="444">
        <v>45363</v>
      </c>
      <c r="X129" s="63" t="s">
        <v>51</v>
      </c>
      <c r="Y129" s="6" t="s">
        <v>241</v>
      </c>
      <c r="Z129" s="6" t="s">
        <v>53</v>
      </c>
      <c r="AA129" s="6" t="s">
        <v>1365</v>
      </c>
      <c r="AB129" s="6" t="s">
        <v>1330</v>
      </c>
      <c r="AC129" s="6">
        <v>45476</v>
      </c>
      <c r="AD129" s="6" t="s">
        <v>1366</v>
      </c>
      <c r="AE129" s="51" t="s">
        <v>1333</v>
      </c>
      <c r="AF129" s="5">
        <v>20240423</v>
      </c>
      <c r="AG129" s="51" t="s">
        <v>1333</v>
      </c>
      <c r="AH129" s="6" t="s">
        <v>1243</v>
      </c>
      <c r="AI129" s="5">
        <v>1</v>
      </c>
      <c r="AJ129" s="6" t="s">
        <v>60</v>
      </c>
      <c r="AK129" s="6" t="s">
        <v>218</v>
      </c>
      <c r="AL129" s="6" t="s">
        <v>218</v>
      </c>
      <c r="AM129" s="6" t="s">
        <v>218</v>
      </c>
      <c r="AN129" s="6" t="s">
        <v>218</v>
      </c>
      <c r="AO129" s="6" t="s">
        <v>218</v>
      </c>
      <c r="AP129" s="6" t="s">
        <v>218</v>
      </c>
      <c r="AQ129" s="6">
        <v>45496</v>
      </c>
      <c r="AR129" s="5">
        <v>20240546</v>
      </c>
      <c r="AS129" s="51" t="s">
        <v>1349</v>
      </c>
      <c r="AT129" s="6" t="s">
        <v>1243</v>
      </c>
      <c r="AU129" s="6">
        <f t="shared" si="4"/>
        <v>45616</v>
      </c>
      <c r="AV129" s="28">
        <f t="shared" si="5"/>
        <v>46346</v>
      </c>
      <c r="AW129" s="11"/>
      <c r="AX129" s="11"/>
      <c r="AY129" s="11"/>
      <c r="AZ129" s="11"/>
      <c r="BA129" s="11"/>
      <c r="BI129" s="9"/>
      <c r="BJ129" s="10"/>
      <c r="BK129" s="10"/>
      <c r="BL129" s="10"/>
      <c r="BM129" s="10"/>
      <c r="BN129" s="10"/>
    </row>
    <row r="130" spans="1:66" s="8" customFormat="1" ht="16.350000000000001" hidden="1" customHeight="1">
      <c r="A130" s="472" t="s">
        <v>1107</v>
      </c>
      <c r="B130" s="101"/>
      <c r="C130" s="448" t="b">
        <v>1</v>
      </c>
      <c r="D130" s="449" t="s">
        <v>250</v>
      </c>
      <c r="E130" s="449" t="s">
        <v>129</v>
      </c>
      <c r="F130" s="445" t="s">
        <v>24</v>
      </c>
      <c r="G130" s="445" t="s">
        <v>18</v>
      </c>
      <c r="H130" s="444">
        <v>45363</v>
      </c>
      <c r="I130" s="444" t="s">
        <v>207</v>
      </c>
      <c r="J130" s="444" t="str">
        <f t="shared" ca="1" si="3"/>
        <v>EJECUTADO</v>
      </c>
      <c r="K130" s="445" t="s">
        <v>1357</v>
      </c>
      <c r="L130" s="445" t="s">
        <v>54</v>
      </c>
      <c r="M130" s="445" t="s">
        <v>1367</v>
      </c>
      <c r="N130" s="450">
        <v>52155540</v>
      </c>
      <c r="O130" s="451">
        <v>19182485</v>
      </c>
      <c r="P130" s="452">
        <v>20240171</v>
      </c>
      <c r="Q130" s="453">
        <v>20000000</v>
      </c>
      <c r="R130" s="454">
        <v>45352</v>
      </c>
      <c r="S130" s="444">
        <v>45366</v>
      </c>
      <c r="T130" s="444">
        <v>45472</v>
      </c>
      <c r="U130" s="452">
        <v>20240212</v>
      </c>
      <c r="V130" s="455">
        <v>19182485</v>
      </c>
      <c r="W130" s="444">
        <v>45364</v>
      </c>
      <c r="X130" s="63" t="s">
        <v>51</v>
      </c>
      <c r="Y130" s="6" t="s">
        <v>241</v>
      </c>
      <c r="Z130" s="6" t="s">
        <v>53</v>
      </c>
      <c r="AA130" s="6" t="s">
        <v>1368</v>
      </c>
      <c r="AB130" s="6" t="s">
        <v>1330</v>
      </c>
      <c r="AC130" s="6" t="s">
        <v>1304</v>
      </c>
      <c r="AD130" s="6" t="s">
        <v>1369</v>
      </c>
      <c r="AE130" s="51" t="s">
        <v>1343</v>
      </c>
      <c r="AF130" s="5">
        <v>20240424</v>
      </c>
      <c r="AG130" s="51" t="s">
        <v>1343</v>
      </c>
      <c r="AH130" s="6" t="s">
        <v>1243</v>
      </c>
      <c r="AI130" s="5">
        <v>1</v>
      </c>
      <c r="AJ130" s="6" t="s">
        <v>60</v>
      </c>
      <c r="AK130" s="6" t="s">
        <v>218</v>
      </c>
      <c r="AL130" s="6" t="s">
        <v>218</v>
      </c>
      <c r="AM130" s="6" t="s">
        <v>218</v>
      </c>
      <c r="AN130" s="6" t="s">
        <v>218</v>
      </c>
      <c r="AO130" s="6" t="s">
        <v>218</v>
      </c>
      <c r="AP130" s="6" t="s">
        <v>218</v>
      </c>
      <c r="AQ130" s="6">
        <v>45496</v>
      </c>
      <c r="AR130" s="5">
        <v>20240547</v>
      </c>
      <c r="AS130" s="51" t="s">
        <v>1344</v>
      </c>
      <c r="AT130" s="6" t="s">
        <v>1243</v>
      </c>
      <c r="AU130" s="6">
        <f t="shared" si="4"/>
        <v>45616</v>
      </c>
      <c r="AV130" s="28">
        <f t="shared" si="5"/>
        <v>46346</v>
      </c>
      <c r="AW130" s="11"/>
      <c r="AX130" s="11"/>
      <c r="AY130" s="11"/>
      <c r="AZ130" s="11"/>
      <c r="BA130" s="11"/>
      <c r="BI130" s="9"/>
      <c r="BJ130" s="10"/>
      <c r="BK130" s="10"/>
      <c r="BL130" s="10"/>
      <c r="BM130" s="10"/>
      <c r="BN130" s="10"/>
    </row>
    <row r="131" spans="1:66" s="8" customFormat="1" ht="16.350000000000001" hidden="1" customHeight="1">
      <c r="A131" s="472" t="s">
        <v>1107</v>
      </c>
      <c r="B131" s="101"/>
      <c r="C131" s="448" t="b">
        <v>1</v>
      </c>
      <c r="D131" s="449" t="s">
        <v>251</v>
      </c>
      <c r="E131" s="449" t="s">
        <v>74</v>
      </c>
      <c r="F131" s="445" t="s">
        <v>24</v>
      </c>
      <c r="G131" s="445" t="s">
        <v>18</v>
      </c>
      <c r="H131" s="444">
        <v>45363</v>
      </c>
      <c r="I131" s="444" t="s">
        <v>207</v>
      </c>
      <c r="J131" s="444" t="str">
        <f t="shared" ref="J131:J194" ca="1" si="6">IF($C$1&lt;=AQ131,("EN EJECUCIÓN"),("EJECUTADO"))</f>
        <v>EJECUTADO</v>
      </c>
      <c r="K131" s="445" t="s">
        <v>1370</v>
      </c>
      <c r="L131" s="445" t="s">
        <v>54</v>
      </c>
      <c r="M131" s="445" t="s">
        <v>1371</v>
      </c>
      <c r="N131" s="450">
        <v>63542132</v>
      </c>
      <c r="O131" s="451">
        <v>30000000</v>
      </c>
      <c r="P131" s="452">
        <v>20240037</v>
      </c>
      <c r="Q131" s="453">
        <v>29333332</v>
      </c>
      <c r="R131" s="454">
        <v>45307</v>
      </c>
      <c r="S131" s="444">
        <v>45366</v>
      </c>
      <c r="T131" s="444">
        <v>45472</v>
      </c>
      <c r="U131" s="452">
        <v>20240213</v>
      </c>
      <c r="V131" s="455">
        <v>30000000</v>
      </c>
      <c r="W131" s="444">
        <v>45364</v>
      </c>
      <c r="X131" s="63" t="s">
        <v>75</v>
      </c>
      <c r="Y131" s="6" t="s">
        <v>184</v>
      </c>
      <c r="Z131" s="6" t="s">
        <v>53</v>
      </c>
      <c r="AA131" s="6" t="s">
        <v>1372</v>
      </c>
      <c r="AB131" s="6" t="s">
        <v>1139</v>
      </c>
      <c r="AC131" s="6" t="s">
        <v>1347</v>
      </c>
      <c r="AD131" s="6" t="s">
        <v>1373</v>
      </c>
      <c r="AE131" s="51" t="s">
        <v>218</v>
      </c>
      <c r="AF131" s="5" t="s">
        <v>218</v>
      </c>
      <c r="AG131" s="51" t="s">
        <v>218</v>
      </c>
      <c r="AH131" s="6" t="s">
        <v>218</v>
      </c>
      <c r="AI131" s="5" t="s">
        <v>218</v>
      </c>
      <c r="AJ131" s="6" t="s">
        <v>218</v>
      </c>
      <c r="AK131" s="6" t="s">
        <v>218</v>
      </c>
      <c r="AL131" s="6" t="s">
        <v>218</v>
      </c>
      <c r="AM131" s="5" t="s">
        <v>218</v>
      </c>
      <c r="AN131" s="6" t="s">
        <v>218</v>
      </c>
      <c r="AO131" s="6" t="s">
        <v>218</v>
      </c>
      <c r="AP131" s="6" t="s">
        <v>218</v>
      </c>
      <c r="AQ131" s="6">
        <v>45472</v>
      </c>
      <c r="AR131" s="5" t="s">
        <v>218</v>
      </c>
      <c r="AS131" s="51" t="s">
        <v>218</v>
      </c>
      <c r="AT131" s="6" t="s">
        <v>218</v>
      </c>
      <c r="AU131" s="6">
        <f t="shared" ref="AU131:AU194" si="7">+AQ131+4*30</f>
        <v>45592</v>
      </c>
      <c r="AV131" s="28">
        <f t="shared" ref="AV131:AV194" si="8">+AU131+(2*365)</f>
        <v>46322</v>
      </c>
      <c r="AW131" s="11"/>
      <c r="AX131" s="11"/>
      <c r="AY131" s="11"/>
      <c r="AZ131" s="11"/>
      <c r="BA131" s="11"/>
      <c r="BI131" s="9"/>
      <c r="BJ131" s="10"/>
      <c r="BK131" s="10"/>
      <c r="BL131" s="10"/>
      <c r="BM131" s="10"/>
      <c r="BN131" s="10"/>
    </row>
    <row r="132" spans="1:66" s="8" customFormat="1" ht="16.350000000000001" hidden="1" customHeight="1">
      <c r="A132" s="472" t="s">
        <v>1107</v>
      </c>
      <c r="B132" s="101"/>
      <c r="C132" s="448" t="b">
        <v>1</v>
      </c>
      <c r="D132" s="449" t="s">
        <v>252</v>
      </c>
      <c r="E132" s="449" t="s">
        <v>86</v>
      </c>
      <c r="F132" s="445" t="s">
        <v>24</v>
      </c>
      <c r="G132" s="445" t="s">
        <v>18</v>
      </c>
      <c r="H132" s="444">
        <v>45364</v>
      </c>
      <c r="I132" s="444" t="s">
        <v>207</v>
      </c>
      <c r="J132" s="444" t="str">
        <f t="shared" ca="1" si="6"/>
        <v>EJECUTADO</v>
      </c>
      <c r="K132" s="445" t="s">
        <v>1374</v>
      </c>
      <c r="L132" s="445" t="s">
        <v>54</v>
      </c>
      <c r="M132" s="445" t="s">
        <v>1375</v>
      </c>
      <c r="N132" s="450">
        <v>1118850041</v>
      </c>
      <c r="O132" s="451">
        <v>14666666</v>
      </c>
      <c r="P132" s="452">
        <v>20240172</v>
      </c>
      <c r="Q132" s="453">
        <v>20000000</v>
      </c>
      <c r="R132" s="454">
        <v>45352</v>
      </c>
      <c r="S132" s="444">
        <v>45366</v>
      </c>
      <c r="T132" s="444">
        <v>45472</v>
      </c>
      <c r="U132" s="452">
        <v>20240214</v>
      </c>
      <c r="V132" s="455">
        <v>14666666</v>
      </c>
      <c r="W132" s="444">
        <v>45364</v>
      </c>
      <c r="X132" s="63" t="s">
        <v>51</v>
      </c>
      <c r="Y132" s="6" t="s">
        <v>253</v>
      </c>
      <c r="Z132" s="6" t="s">
        <v>53</v>
      </c>
      <c r="AA132" s="6" t="s">
        <v>1376</v>
      </c>
      <c r="AB132" s="6" t="s">
        <v>887</v>
      </c>
      <c r="AC132" s="6" t="s">
        <v>1347</v>
      </c>
      <c r="AD132" s="6" t="s">
        <v>1377</v>
      </c>
      <c r="AE132" s="51" t="s">
        <v>218</v>
      </c>
      <c r="AF132" s="5" t="s">
        <v>218</v>
      </c>
      <c r="AG132" s="51" t="s">
        <v>218</v>
      </c>
      <c r="AH132" s="6" t="s">
        <v>218</v>
      </c>
      <c r="AI132" s="5" t="s">
        <v>218</v>
      </c>
      <c r="AJ132" s="6" t="s">
        <v>218</v>
      </c>
      <c r="AK132" s="6" t="s">
        <v>218</v>
      </c>
      <c r="AL132" s="6" t="s">
        <v>218</v>
      </c>
      <c r="AM132" s="5" t="s">
        <v>218</v>
      </c>
      <c r="AN132" s="6" t="s">
        <v>218</v>
      </c>
      <c r="AO132" s="6" t="s">
        <v>218</v>
      </c>
      <c r="AP132" s="6" t="s">
        <v>218</v>
      </c>
      <c r="AQ132" s="6">
        <v>45472</v>
      </c>
      <c r="AR132" s="5" t="s">
        <v>218</v>
      </c>
      <c r="AS132" s="51" t="s">
        <v>218</v>
      </c>
      <c r="AT132" s="6" t="s">
        <v>218</v>
      </c>
      <c r="AU132" s="6">
        <f t="shared" si="7"/>
        <v>45592</v>
      </c>
      <c r="AV132" s="28">
        <f t="shared" si="8"/>
        <v>46322</v>
      </c>
      <c r="AW132" s="11"/>
      <c r="AX132" s="11"/>
      <c r="AY132" s="11"/>
      <c r="AZ132" s="11"/>
      <c r="BA132" s="11"/>
      <c r="BI132" s="9"/>
      <c r="BJ132" s="10"/>
      <c r="BK132" s="10"/>
      <c r="BL132" s="10"/>
      <c r="BM132" s="10"/>
      <c r="BN132" s="10"/>
    </row>
    <row r="133" spans="1:66" s="8" customFormat="1" ht="16.350000000000001" hidden="1" customHeight="1">
      <c r="A133" s="472" t="s">
        <v>1107</v>
      </c>
      <c r="B133" s="101"/>
      <c r="C133" s="448" t="b">
        <v>1</v>
      </c>
      <c r="D133" s="449" t="s">
        <v>254</v>
      </c>
      <c r="E133" s="449" t="s">
        <v>74</v>
      </c>
      <c r="F133" s="445" t="s">
        <v>24</v>
      </c>
      <c r="G133" s="445" t="s">
        <v>18</v>
      </c>
      <c r="H133" s="444">
        <v>45364</v>
      </c>
      <c r="I133" s="444" t="s">
        <v>207</v>
      </c>
      <c r="J133" s="444" t="str">
        <f t="shared" ca="1" si="6"/>
        <v>EJECUTADO</v>
      </c>
      <c r="K133" s="445" t="s">
        <v>1311</v>
      </c>
      <c r="L133" s="445" t="s">
        <v>54</v>
      </c>
      <c r="M133" s="445" t="s">
        <v>1378</v>
      </c>
      <c r="N133" s="450">
        <v>1018506693</v>
      </c>
      <c r="O133" s="451">
        <v>19960900</v>
      </c>
      <c r="P133" s="452">
        <v>20240139</v>
      </c>
      <c r="Q133" s="453">
        <v>107900000</v>
      </c>
      <c r="R133" s="454">
        <v>45345</v>
      </c>
      <c r="S133" s="444">
        <v>45363</v>
      </c>
      <c r="T133" s="444">
        <v>45372</v>
      </c>
      <c r="U133" s="452">
        <v>20240215</v>
      </c>
      <c r="V133" s="455">
        <v>19960900</v>
      </c>
      <c r="W133" s="444">
        <v>45364</v>
      </c>
      <c r="X133" s="63" t="s">
        <v>51</v>
      </c>
      <c r="Y133" s="6" t="s">
        <v>236</v>
      </c>
      <c r="Z133" s="6" t="s">
        <v>53</v>
      </c>
      <c r="AA133" s="6" t="s">
        <v>1379</v>
      </c>
      <c r="AB133" s="6" t="s">
        <v>922</v>
      </c>
      <c r="AC133" s="6" t="s">
        <v>1347</v>
      </c>
      <c r="AD133" s="6" t="s">
        <v>1377</v>
      </c>
      <c r="AE133" s="51" t="s">
        <v>1380</v>
      </c>
      <c r="AF133" s="5">
        <v>20240489</v>
      </c>
      <c r="AG133" s="51" t="s">
        <v>1380</v>
      </c>
      <c r="AH133" s="6" t="s">
        <v>455</v>
      </c>
      <c r="AI133" s="5">
        <v>7</v>
      </c>
      <c r="AJ133" s="6" t="s">
        <v>55</v>
      </c>
      <c r="AK133" s="6" t="s">
        <v>218</v>
      </c>
      <c r="AL133" s="6" t="s">
        <v>218</v>
      </c>
      <c r="AM133" s="6" t="s">
        <v>218</v>
      </c>
      <c r="AN133" s="6" t="s">
        <v>218</v>
      </c>
      <c r="AO133" s="6" t="s">
        <v>218</v>
      </c>
      <c r="AP133" s="6" t="s">
        <v>218</v>
      </c>
      <c r="AQ133" s="6">
        <v>45510</v>
      </c>
      <c r="AR133" s="5">
        <v>20240641</v>
      </c>
      <c r="AS133" s="51" t="s">
        <v>1381</v>
      </c>
      <c r="AT133" s="6" t="s">
        <v>1382</v>
      </c>
      <c r="AU133" s="6">
        <f t="shared" si="7"/>
        <v>45630</v>
      </c>
      <c r="AV133" s="28">
        <f t="shared" si="8"/>
        <v>46360</v>
      </c>
      <c r="AW133" s="11"/>
      <c r="AX133" s="11"/>
      <c r="AY133" s="11"/>
      <c r="AZ133" s="11"/>
      <c r="BA133" s="11"/>
      <c r="BI133" s="9"/>
      <c r="BJ133" s="10"/>
      <c r="BK133" s="10"/>
      <c r="BL133" s="10"/>
      <c r="BM133" s="10"/>
      <c r="BN133" s="10"/>
    </row>
    <row r="134" spans="1:66" s="8" customFormat="1" ht="16.350000000000001" hidden="1" customHeight="1">
      <c r="A134" s="472" t="s">
        <v>1107</v>
      </c>
      <c r="B134" s="101"/>
      <c r="C134" s="448" t="b">
        <v>1</v>
      </c>
      <c r="D134" s="449" t="s">
        <v>255</v>
      </c>
      <c r="E134" s="449" t="s">
        <v>129</v>
      </c>
      <c r="F134" s="445" t="s">
        <v>24</v>
      </c>
      <c r="G134" s="445" t="s">
        <v>18</v>
      </c>
      <c r="H134" s="444">
        <v>45364</v>
      </c>
      <c r="I134" s="444" t="s">
        <v>207</v>
      </c>
      <c r="J134" s="444" t="str">
        <f t="shared" ca="1" si="6"/>
        <v>EJECUTADO</v>
      </c>
      <c r="K134" s="445" t="s">
        <v>1357</v>
      </c>
      <c r="L134" s="445" t="s">
        <v>54</v>
      </c>
      <c r="M134" s="445" t="s">
        <v>1383</v>
      </c>
      <c r="N134" s="450">
        <v>11523690</v>
      </c>
      <c r="O134" s="451">
        <v>19182485</v>
      </c>
      <c r="P134" s="452">
        <v>20240111</v>
      </c>
      <c r="Q134" s="453">
        <v>6000000</v>
      </c>
      <c r="R134" s="454">
        <v>45337</v>
      </c>
      <c r="S134" s="444">
        <v>45364</v>
      </c>
      <c r="T134" s="444">
        <v>45453</v>
      </c>
      <c r="U134" s="452">
        <v>20240218</v>
      </c>
      <c r="V134" s="455">
        <v>19182485</v>
      </c>
      <c r="W134" s="444">
        <v>45365</v>
      </c>
      <c r="X134" s="63" t="s">
        <v>51</v>
      </c>
      <c r="Y134" s="6" t="s">
        <v>241</v>
      </c>
      <c r="Z134" s="6" t="s">
        <v>53</v>
      </c>
      <c r="AA134" s="6" t="s">
        <v>1384</v>
      </c>
      <c r="AB134" s="6" t="s">
        <v>1330</v>
      </c>
      <c r="AC134" s="6">
        <v>45397</v>
      </c>
      <c r="AD134" s="6" t="s">
        <v>1385</v>
      </c>
      <c r="AE134" s="51" t="s">
        <v>1333</v>
      </c>
      <c r="AF134" s="5">
        <v>20240421</v>
      </c>
      <c r="AG134" s="51" t="s">
        <v>1333</v>
      </c>
      <c r="AH134" s="6" t="s">
        <v>1243</v>
      </c>
      <c r="AI134" s="5">
        <v>1</v>
      </c>
      <c r="AJ134" s="6" t="s">
        <v>60</v>
      </c>
      <c r="AK134" s="6" t="s">
        <v>218</v>
      </c>
      <c r="AL134" s="6" t="s">
        <v>218</v>
      </c>
      <c r="AM134" s="6" t="s">
        <v>218</v>
      </c>
      <c r="AN134" s="6" t="s">
        <v>218</v>
      </c>
      <c r="AO134" s="6" t="s">
        <v>218</v>
      </c>
      <c r="AP134" s="6" t="s">
        <v>218</v>
      </c>
      <c r="AQ134" s="6">
        <v>45496</v>
      </c>
      <c r="AR134" s="5">
        <v>20240548</v>
      </c>
      <c r="AS134" s="51" t="s">
        <v>1349</v>
      </c>
      <c r="AT134" s="6" t="s">
        <v>1243</v>
      </c>
      <c r="AU134" s="6">
        <f t="shared" si="7"/>
        <v>45616</v>
      </c>
      <c r="AV134" s="28">
        <f t="shared" si="8"/>
        <v>46346</v>
      </c>
      <c r="AW134" s="11"/>
      <c r="AX134" s="11"/>
      <c r="AY134" s="11"/>
      <c r="AZ134" s="11"/>
      <c r="BA134" s="11"/>
      <c r="BI134" s="9"/>
      <c r="BJ134" s="10"/>
      <c r="BK134" s="10"/>
      <c r="BL134" s="10"/>
      <c r="BM134" s="10"/>
      <c r="BN134" s="10"/>
    </row>
    <row r="135" spans="1:66" s="8" customFormat="1" ht="16.350000000000001" hidden="1" customHeight="1">
      <c r="A135" s="472" t="s">
        <v>1107</v>
      </c>
      <c r="B135" s="101"/>
      <c r="C135" s="448" t="b">
        <v>1</v>
      </c>
      <c r="D135" s="449" t="s">
        <v>256</v>
      </c>
      <c r="E135" s="449" t="s">
        <v>129</v>
      </c>
      <c r="F135" s="445" t="s">
        <v>24</v>
      </c>
      <c r="G135" s="445" t="s">
        <v>18</v>
      </c>
      <c r="H135" s="444">
        <v>45365</v>
      </c>
      <c r="I135" s="444" t="s">
        <v>207</v>
      </c>
      <c r="J135" s="444" t="str">
        <f t="shared" ca="1" si="6"/>
        <v>EJECUTADO</v>
      </c>
      <c r="K135" s="445" t="s">
        <v>1386</v>
      </c>
      <c r="L135" s="445" t="s">
        <v>54</v>
      </c>
      <c r="M135" s="445" t="s">
        <v>1387</v>
      </c>
      <c r="N135" s="450">
        <v>1024491696</v>
      </c>
      <c r="O135" s="451">
        <v>6000000</v>
      </c>
      <c r="P135" s="452">
        <v>20240184</v>
      </c>
      <c r="Q135" s="453">
        <v>780000000</v>
      </c>
      <c r="R135" s="454">
        <v>45358</v>
      </c>
      <c r="S135" s="444">
        <v>45364</v>
      </c>
      <c r="T135" s="444">
        <v>45503</v>
      </c>
      <c r="U135" s="452">
        <v>20240222</v>
      </c>
      <c r="V135" s="455">
        <v>6000000</v>
      </c>
      <c r="W135" s="444">
        <v>45365</v>
      </c>
      <c r="X135" s="63" t="s">
        <v>51</v>
      </c>
      <c r="Y135" s="6" t="s">
        <v>196</v>
      </c>
      <c r="Z135" s="6" t="s">
        <v>53</v>
      </c>
      <c r="AA135" s="6" t="s">
        <v>1388</v>
      </c>
      <c r="AB135" s="6" t="s">
        <v>1139</v>
      </c>
      <c r="AC135" s="6" t="s">
        <v>959</v>
      </c>
      <c r="AD135" s="6" t="s">
        <v>1389</v>
      </c>
      <c r="AE135" s="51" t="s">
        <v>218</v>
      </c>
      <c r="AF135" s="5" t="s">
        <v>218</v>
      </c>
      <c r="AG135" s="51" t="s">
        <v>218</v>
      </c>
      <c r="AH135" s="6" t="s">
        <v>218</v>
      </c>
      <c r="AI135" s="5" t="s">
        <v>218</v>
      </c>
      <c r="AJ135" s="6" t="s">
        <v>218</v>
      </c>
      <c r="AK135" s="6" t="s">
        <v>218</v>
      </c>
      <c r="AL135" s="6" t="s">
        <v>218</v>
      </c>
      <c r="AM135" s="5" t="s">
        <v>218</v>
      </c>
      <c r="AN135" s="6" t="s">
        <v>218</v>
      </c>
      <c r="AO135" s="6" t="s">
        <v>218</v>
      </c>
      <c r="AP135" s="6" t="s">
        <v>218</v>
      </c>
      <c r="AQ135" s="6">
        <v>45503</v>
      </c>
      <c r="AR135" s="5" t="s">
        <v>218</v>
      </c>
      <c r="AS135" s="51" t="s">
        <v>218</v>
      </c>
      <c r="AT135" s="6" t="s">
        <v>218</v>
      </c>
      <c r="AU135" s="6">
        <f t="shared" si="7"/>
        <v>45623</v>
      </c>
      <c r="AV135" s="28">
        <f t="shared" si="8"/>
        <v>46353</v>
      </c>
      <c r="AW135" s="11"/>
      <c r="AX135" s="11"/>
      <c r="AY135" s="11"/>
      <c r="AZ135" s="11"/>
      <c r="BA135" s="11"/>
      <c r="BI135" s="9"/>
      <c r="BJ135" s="10"/>
      <c r="BK135" s="10"/>
      <c r="BL135" s="10"/>
      <c r="BM135" s="10"/>
      <c r="BN135" s="10"/>
    </row>
    <row r="136" spans="1:66" s="8" customFormat="1" ht="16.350000000000001" hidden="1" customHeight="1">
      <c r="A136" s="472" t="s">
        <v>1107</v>
      </c>
      <c r="B136" s="101"/>
      <c r="C136" s="448" t="b">
        <v>1</v>
      </c>
      <c r="D136" s="449" t="s">
        <v>257</v>
      </c>
      <c r="E136" s="449" t="s">
        <v>258</v>
      </c>
      <c r="F136" s="445" t="s">
        <v>24</v>
      </c>
      <c r="G136" s="445" t="s">
        <v>18</v>
      </c>
      <c r="H136" s="444">
        <v>45365</v>
      </c>
      <c r="I136" s="444" t="s">
        <v>207</v>
      </c>
      <c r="J136" s="444" t="str">
        <f t="shared" ca="1" si="6"/>
        <v>EJECUTADO</v>
      </c>
      <c r="K136" s="445" t="s">
        <v>1390</v>
      </c>
      <c r="L136" s="445" t="s">
        <v>50</v>
      </c>
      <c r="M136" s="445" t="s">
        <v>1391</v>
      </c>
      <c r="N136" s="450">
        <v>860063875</v>
      </c>
      <c r="O136" s="451">
        <v>778979749</v>
      </c>
      <c r="P136" s="452">
        <v>20240185</v>
      </c>
      <c r="Q136" s="453">
        <v>20000000</v>
      </c>
      <c r="R136" s="454">
        <v>45359</v>
      </c>
      <c r="S136" s="444">
        <v>45366</v>
      </c>
      <c r="T136" s="444">
        <v>45472</v>
      </c>
      <c r="U136" s="452">
        <v>20240228</v>
      </c>
      <c r="V136" s="455">
        <v>778979749</v>
      </c>
      <c r="W136" s="444">
        <v>45366</v>
      </c>
      <c r="X136" s="63" t="s">
        <v>51</v>
      </c>
      <c r="Y136" s="6" t="s">
        <v>259</v>
      </c>
      <c r="Z136" s="6" t="s">
        <v>53</v>
      </c>
      <c r="AA136" s="6" t="s">
        <v>1392</v>
      </c>
      <c r="AB136" s="6" t="s">
        <v>1393</v>
      </c>
      <c r="AC136" s="6" t="s">
        <v>1394</v>
      </c>
      <c r="AD136" s="50" t="s">
        <v>1395</v>
      </c>
      <c r="AE136" s="51" t="s">
        <v>218</v>
      </c>
      <c r="AF136" s="5" t="s">
        <v>218</v>
      </c>
      <c r="AG136" s="51" t="s">
        <v>218</v>
      </c>
      <c r="AH136" s="6" t="s">
        <v>218</v>
      </c>
      <c r="AI136" s="5" t="s">
        <v>218</v>
      </c>
      <c r="AJ136" s="6" t="s">
        <v>218</v>
      </c>
      <c r="AK136" s="6" t="s">
        <v>218</v>
      </c>
      <c r="AL136" s="6" t="s">
        <v>218</v>
      </c>
      <c r="AM136" s="5" t="s">
        <v>218</v>
      </c>
      <c r="AN136" s="6" t="s">
        <v>218</v>
      </c>
      <c r="AO136" s="6" t="s">
        <v>218</v>
      </c>
      <c r="AP136" s="6" t="s">
        <v>218</v>
      </c>
      <c r="AQ136" s="6">
        <v>45502</v>
      </c>
      <c r="AR136" s="5" t="s">
        <v>218</v>
      </c>
      <c r="AS136" s="51" t="s">
        <v>218</v>
      </c>
      <c r="AT136" s="6" t="s">
        <v>218</v>
      </c>
      <c r="AU136" s="6">
        <f t="shared" si="7"/>
        <v>45622</v>
      </c>
      <c r="AV136" s="28">
        <f t="shared" si="8"/>
        <v>46352</v>
      </c>
      <c r="AW136" s="11"/>
      <c r="AX136" s="11"/>
      <c r="AY136" s="11"/>
      <c r="AZ136" s="11"/>
      <c r="BA136" s="11"/>
      <c r="BI136" s="9"/>
      <c r="BJ136" s="10"/>
      <c r="BK136" s="10"/>
      <c r="BL136" s="10"/>
      <c r="BM136" s="10"/>
      <c r="BN136" s="10"/>
    </row>
    <row r="137" spans="1:66" s="8" customFormat="1" ht="16.350000000000001" hidden="1" customHeight="1">
      <c r="A137" s="472" t="s">
        <v>1107</v>
      </c>
      <c r="B137" s="101"/>
      <c r="C137" s="448" t="b">
        <v>1</v>
      </c>
      <c r="D137" s="449" t="s">
        <v>260</v>
      </c>
      <c r="E137" s="449" t="s">
        <v>74</v>
      </c>
      <c r="F137" s="445" t="s">
        <v>24</v>
      </c>
      <c r="G137" s="445" t="s">
        <v>18</v>
      </c>
      <c r="H137" s="444">
        <v>45366</v>
      </c>
      <c r="I137" s="444" t="s">
        <v>207</v>
      </c>
      <c r="J137" s="444" t="str">
        <f t="shared" ca="1" si="6"/>
        <v>EJECUTADO</v>
      </c>
      <c r="K137" s="445" t="s">
        <v>1396</v>
      </c>
      <c r="L137" s="445" t="s">
        <v>54</v>
      </c>
      <c r="M137" s="445" t="s">
        <v>1397</v>
      </c>
      <c r="N137" s="450">
        <v>1018492976</v>
      </c>
      <c r="O137" s="451">
        <v>20000000</v>
      </c>
      <c r="P137" s="452">
        <v>20240188</v>
      </c>
      <c r="Q137" s="453">
        <v>13500000</v>
      </c>
      <c r="R137" s="454">
        <v>45362</v>
      </c>
      <c r="S137" s="444">
        <v>45365</v>
      </c>
      <c r="T137" s="444">
        <v>45395</v>
      </c>
      <c r="U137" s="452">
        <v>20240229</v>
      </c>
      <c r="V137" s="455">
        <v>20000000</v>
      </c>
      <c r="W137" s="444">
        <v>45369</v>
      </c>
      <c r="X137" s="63" t="s">
        <v>51</v>
      </c>
      <c r="Y137" s="6" t="s">
        <v>164</v>
      </c>
      <c r="Z137" s="6" t="s">
        <v>53</v>
      </c>
      <c r="AA137" s="6" t="s">
        <v>1398</v>
      </c>
      <c r="AB137" s="6" t="s">
        <v>1399</v>
      </c>
      <c r="AC137" s="6" t="s">
        <v>1394</v>
      </c>
      <c r="AD137" s="6" t="s">
        <v>1400</v>
      </c>
      <c r="AE137" s="77">
        <v>2950800</v>
      </c>
      <c r="AF137" s="5">
        <v>20240481</v>
      </c>
      <c r="AG137" s="51" t="s">
        <v>1401</v>
      </c>
      <c r="AH137" s="6" t="s">
        <v>1402</v>
      </c>
      <c r="AI137" s="5">
        <v>18</v>
      </c>
      <c r="AJ137" s="6" t="s">
        <v>55</v>
      </c>
      <c r="AK137" s="6" t="s">
        <v>218</v>
      </c>
      <c r="AL137" s="6" t="s">
        <v>218</v>
      </c>
      <c r="AM137" s="6" t="s">
        <v>218</v>
      </c>
      <c r="AN137" s="6" t="s">
        <v>218</v>
      </c>
      <c r="AO137" s="6" t="s">
        <v>218</v>
      </c>
      <c r="AP137" s="6" t="s">
        <v>218</v>
      </c>
      <c r="AQ137" s="6">
        <v>45510</v>
      </c>
      <c r="AR137" s="5">
        <v>20240623</v>
      </c>
      <c r="AS137" s="51" t="s">
        <v>1401</v>
      </c>
      <c r="AT137" s="6" t="s">
        <v>1403</v>
      </c>
      <c r="AU137" s="6">
        <f t="shared" si="7"/>
        <v>45630</v>
      </c>
      <c r="AV137" s="28">
        <f t="shared" si="8"/>
        <v>46360</v>
      </c>
      <c r="AW137" s="11"/>
      <c r="AX137" s="11"/>
      <c r="AY137" s="11"/>
      <c r="AZ137" s="11"/>
      <c r="BA137" s="11"/>
      <c r="BI137" s="9"/>
      <c r="BJ137" s="10"/>
      <c r="BK137" s="10"/>
      <c r="BL137" s="10"/>
      <c r="BM137" s="10"/>
      <c r="BN137" s="10"/>
    </row>
    <row r="138" spans="1:66" s="8" customFormat="1" ht="16.350000000000001" hidden="1" customHeight="1">
      <c r="A138" s="472" t="s">
        <v>1107</v>
      </c>
      <c r="B138" s="101"/>
      <c r="C138" s="448" t="b">
        <v>1</v>
      </c>
      <c r="D138" s="449" t="s">
        <v>261</v>
      </c>
      <c r="E138" s="449" t="s">
        <v>90</v>
      </c>
      <c r="F138" s="445" t="s">
        <v>24</v>
      </c>
      <c r="G138" s="445" t="s">
        <v>18</v>
      </c>
      <c r="H138" s="444">
        <v>45369</v>
      </c>
      <c r="I138" s="444" t="s">
        <v>207</v>
      </c>
      <c r="J138" s="444" t="str">
        <f t="shared" ca="1" si="6"/>
        <v>EJECUTADO</v>
      </c>
      <c r="K138" s="445" t="s">
        <v>1404</v>
      </c>
      <c r="L138" s="445" t="s">
        <v>54</v>
      </c>
      <c r="M138" s="445" t="s">
        <v>1405</v>
      </c>
      <c r="N138" s="450">
        <v>1030673108</v>
      </c>
      <c r="O138" s="451">
        <v>13500000</v>
      </c>
      <c r="P138" s="452">
        <v>20240178</v>
      </c>
      <c r="Q138" s="453">
        <v>35000000</v>
      </c>
      <c r="R138" s="454">
        <v>45358</v>
      </c>
      <c r="S138" s="444">
        <v>45369</v>
      </c>
      <c r="T138" s="444">
        <v>45400</v>
      </c>
      <c r="U138" s="452">
        <v>20240230</v>
      </c>
      <c r="V138" s="455">
        <v>13500000</v>
      </c>
      <c r="W138" s="444">
        <v>45370</v>
      </c>
      <c r="X138" s="63" t="s">
        <v>51</v>
      </c>
      <c r="Y138" s="6" t="s">
        <v>236</v>
      </c>
      <c r="Z138" s="6" t="s">
        <v>53</v>
      </c>
      <c r="AA138" s="6" t="s">
        <v>1406</v>
      </c>
      <c r="AB138" s="6" t="s">
        <v>1407</v>
      </c>
      <c r="AC138" s="6" t="s">
        <v>1394</v>
      </c>
      <c r="AD138" s="6" t="s">
        <v>1408</v>
      </c>
      <c r="AE138" s="51" t="s">
        <v>218</v>
      </c>
      <c r="AF138" s="5" t="s">
        <v>218</v>
      </c>
      <c r="AG138" s="51" t="s">
        <v>218</v>
      </c>
      <c r="AH138" s="6" t="s">
        <v>218</v>
      </c>
      <c r="AI138" s="5" t="s">
        <v>218</v>
      </c>
      <c r="AJ138" s="6" t="s">
        <v>218</v>
      </c>
      <c r="AK138" s="6" t="s">
        <v>218</v>
      </c>
      <c r="AL138" s="6" t="s">
        <v>218</v>
      </c>
      <c r="AM138" s="5" t="s">
        <v>218</v>
      </c>
      <c r="AN138" s="6" t="s">
        <v>218</v>
      </c>
      <c r="AO138" s="6" t="s">
        <v>218</v>
      </c>
      <c r="AP138" s="6" t="s">
        <v>218</v>
      </c>
      <c r="AQ138" s="6">
        <v>45400</v>
      </c>
      <c r="AR138" s="5" t="s">
        <v>218</v>
      </c>
      <c r="AS138" s="51" t="s">
        <v>218</v>
      </c>
      <c r="AT138" s="6" t="s">
        <v>218</v>
      </c>
      <c r="AU138" s="6">
        <f t="shared" si="7"/>
        <v>45520</v>
      </c>
      <c r="AV138" s="28">
        <f t="shared" si="8"/>
        <v>46250</v>
      </c>
      <c r="AW138" s="11"/>
      <c r="AX138" s="11"/>
      <c r="AY138" s="11"/>
      <c r="AZ138" s="11"/>
      <c r="BA138" s="11"/>
      <c r="BI138" s="9"/>
      <c r="BJ138" s="10"/>
      <c r="BK138" s="10"/>
      <c r="BL138" s="10"/>
      <c r="BM138" s="10"/>
      <c r="BN138" s="10"/>
    </row>
    <row r="139" spans="1:66" s="8" customFormat="1" ht="16.350000000000001" hidden="1" customHeight="1">
      <c r="A139" s="472" t="s">
        <v>1409</v>
      </c>
      <c r="B139" s="21"/>
      <c r="C139" s="448" t="b">
        <v>1</v>
      </c>
      <c r="D139" s="449" t="s">
        <v>262</v>
      </c>
      <c r="E139" s="449" t="s">
        <v>74</v>
      </c>
      <c r="F139" s="445" t="s">
        <v>24</v>
      </c>
      <c r="G139" s="445" t="s">
        <v>18</v>
      </c>
      <c r="H139" s="444">
        <v>45370</v>
      </c>
      <c r="I139" s="444" t="s">
        <v>207</v>
      </c>
      <c r="J139" s="444" t="str">
        <f t="shared" ca="1" si="6"/>
        <v>EJECUTADO</v>
      </c>
      <c r="K139" s="445" t="s">
        <v>1410</v>
      </c>
      <c r="L139" s="445" t="s">
        <v>54</v>
      </c>
      <c r="M139" s="445" t="s">
        <v>1411</v>
      </c>
      <c r="N139" s="450">
        <v>1069762609</v>
      </c>
      <c r="O139" s="451">
        <v>35000000</v>
      </c>
      <c r="P139" s="452">
        <v>20240178</v>
      </c>
      <c r="Q139" s="453">
        <v>35000000</v>
      </c>
      <c r="R139" s="454">
        <v>45358</v>
      </c>
      <c r="S139" s="444">
        <v>45370</v>
      </c>
      <c r="T139" s="444">
        <v>45583</v>
      </c>
      <c r="U139" s="452">
        <v>20240230</v>
      </c>
      <c r="V139" s="455">
        <v>35000000</v>
      </c>
      <c r="W139" s="444">
        <v>45370</v>
      </c>
      <c r="X139" s="63" t="s">
        <v>51</v>
      </c>
      <c r="Y139" s="6" t="s">
        <v>94</v>
      </c>
      <c r="Z139" s="6" t="s">
        <v>53</v>
      </c>
      <c r="AA139" s="6" t="s">
        <v>1412</v>
      </c>
      <c r="AB139" s="6" t="s">
        <v>1024</v>
      </c>
      <c r="AC139" s="6">
        <v>45370</v>
      </c>
      <c r="AD139" s="6" t="s">
        <v>1413</v>
      </c>
      <c r="AE139" s="51" t="s">
        <v>218</v>
      </c>
      <c r="AF139" s="5" t="s">
        <v>218</v>
      </c>
      <c r="AG139" s="51" t="s">
        <v>218</v>
      </c>
      <c r="AH139" s="6" t="s">
        <v>218</v>
      </c>
      <c r="AI139" s="5" t="s">
        <v>218</v>
      </c>
      <c r="AJ139" s="6" t="s">
        <v>218</v>
      </c>
      <c r="AK139" s="6" t="s">
        <v>218</v>
      </c>
      <c r="AL139" s="6" t="s">
        <v>218</v>
      </c>
      <c r="AM139" s="5" t="s">
        <v>218</v>
      </c>
      <c r="AN139" s="6" t="s">
        <v>218</v>
      </c>
      <c r="AO139" s="6" t="s">
        <v>218</v>
      </c>
      <c r="AP139" s="6" t="s">
        <v>218</v>
      </c>
      <c r="AQ139" s="6">
        <v>45475</v>
      </c>
      <c r="AR139" s="5" t="s">
        <v>218</v>
      </c>
      <c r="AS139" s="51" t="s">
        <v>218</v>
      </c>
      <c r="AT139" s="6" t="s">
        <v>218</v>
      </c>
      <c r="AU139" s="6">
        <f t="shared" si="7"/>
        <v>45595</v>
      </c>
      <c r="AV139" s="28">
        <f t="shared" si="8"/>
        <v>46325</v>
      </c>
      <c r="AW139" s="11"/>
      <c r="AX139" s="11"/>
      <c r="AY139" s="11"/>
      <c r="AZ139" s="11"/>
      <c r="BA139" s="11"/>
      <c r="BI139" s="9"/>
      <c r="BJ139" s="10"/>
      <c r="BK139" s="10"/>
      <c r="BL139" s="10"/>
      <c r="BM139" s="10"/>
      <c r="BN139" s="10"/>
    </row>
    <row r="140" spans="1:66" s="8" customFormat="1" ht="16.350000000000001" hidden="1" customHeight="1">
      <c r="A140" s="472" t="s">
        <v>1409</v>
      </c>
      <c r="B140" s="21"/>
      <c r="C140" s="448" t="b">
        <v>1</v>
      </c>
      <c r="D140" s="449" t="s">
        <v>263</v>
      </c>
      <c r="E140" s="449" t="s">
        <v>158</v>
      </c>
      <c r="F140" s="445" t="s">
        <v>24</v>
      </c>
      <c r="G140" s="445" t="s">
        <v>13</v>
      </c>
      <c r="H140" s="444">
        <v>45370</v>
      </c>
      <c r="I140" s="444" t="s">
        <v>207</v>
      </c>
      <c r="J140" s="444" t="str">
        <f t="shared" ca="1" si="6"/>
        <v>EJECUTADO</v>
      </c>
      <c r="K140" s="445" t="s">
        <v>1414</v>
      </c>
      <c r="L140" s="445" t="s">
        <v>54</v>
      </c>
      <c r="M140" s="445" t="s">
        <v>1415</v>
      </c>
      <c r="N140" s="450">
        <v>1022359440</v>
      </c>
      <c r="O140" s="451">
        <v>3000000</v>
      </c>
      <c r="P140" s="452">
        <v>20240112</v>
      </c>
      <c r="Q140" s="453">
        <v>3000000</v>
      </c>
      <c r="R140" s="454">
        <v>45337</v>
      </c>
      <c r="S140" s="444">
        <v>45370</v>
      </c>
      <c r="T140" s="444">
        <v>45445</v>
      </c>
      <c r="U140" s="452">
        <v>20240231</v>
      </c>
      <c r="V140" s="455">
        <v>3000000</v>
      </c>
      <c r="W140" s="444">
        <v>45370</v>
      </c>
      <c r="X140" s="63" t="s">
        <v>51</v>
      </c>
      <c r="Y140" s="6" t="s">
        <v>196</v>
      </c>
      <c r="Z140" s="6" t="s">
        <v>53</v>
      </c>
      <c r="AA140" s="6" t="s">
        <v>1416</v>
      </c>
      <c r="AB140" s="6" t="s">
        <v>1417</v>
      </c>
      <c r="AC140" s="6">
        <v>45370</v>
      </c>
      <c r="AD140" s="57" t="s">
        <v>1418</v>
      </c>
      <c r="AE140" s="51" t="s">
        <v>218</v>
      </c>
      <c r="AF140" s="5" t="s">
        <v>218</v>
      </c>
      <c r="AG140" s="51" t="s">
        <v>218</v>
      </c>
      <c r="AH140" s="6" t="s">
        <v>218</v>
      </c>
      <c r="AI140" s="5" t="s">
        <v>218</v>
      </c>
      <c r="AJ140" s="6" t="s">
        <v>218</v>
      </c>
      <c r="AK140" s="6" t="s">
        <v>218</v>
      </c>
      <c r="AL140" s="6" t="s">
        <v>218</v>
      </c>
      <c r="AM140" s="5" t="s">
        <v>218</v>
      </c>
      <c r="AN140" s="6" t="s">
        <v>218</v>
      </c>
      <c r="AO140" s="6" t="s">
        <v>218</v>
      </c>
      <c r="AP140" s="6" t="s">
        <v>218</v>
      </c>
      <c r="AQ140" s="6">
        <v>45449</v>
      </c>
      <c r="AR140" s="5" t="s">
        <v>1419</v>
      </c>
      <c r="AS140" s="51" t="s">
        <v>218</v>
      </c>
      <c r="AT140" s="6" t="s">
        <v>218</v>
      </c>
      <c r="AU140" s="6">
        <f t="shared" si="7"/>
        <v>45569</v>
      </c>
      <c r="AV140" s="30">
        <f t="shared" si="8"/>
        <v>46299</v>
      </c>
      <c r="AW140" s="11"/>
      <c r="AX140" s="11"/>
      <c r="AY140" s="11"/>
      <c r="AZ140" s="11"/>
      <c r="BA140" s="11"/>
      <c r="BI140" s="9"/>
      <c r="BJ140" s="10"/>
      <c r="BK140" s="10"/>
      <c r="BL140" s="10"/>
      <c r="BM140" s="10"/>
      <c r="BN140" s="10"/>
    </row>
    <row r="141" spans="1:66" s="8" customFormat="1" ht="16.350000000000001" hidden="1" customHeight="1">
      <c r="A141" s="472" t="s">
        <v>1409</v>
      </c>
      <c r="B141" s="21"/>
      <c r="C141" s="448" t="b">
        <v>1</v>
      </c>
      <c r="D141" s="449" t="s">
        <v>264</v>
      </c>
      <c r="E141" s="449" t="s">
        <v>74</v>
      </c>
      <c r="F141" s="445" t="s">
        <v>24</v>
      </c>
      <c r="G141" s="445" t="s">
        <v>18</v>
      </c>
      <c r="H141" s="444">
        <v>45371</v>
      </c>
      <c r="I141" s="444" t="s">
        <v>207</v>
      </c>
      <c r="J141" s="444" t="str">
        <f t="shared" ca="1" si="6"/>
        <v>EJECUTADO</v>
      </c>
      <c r="K141" s="445" t="s">
        <v>1420</v>
      </c>
      <c r="L141" s="445" t="s">
        <v>54</v>
      </c>
      <c r="M141" s="445" t="s">
        <v>1421</v>
      </c>
      <c r="N141" s="450">
        <v>1023980180</v>
      </c>
      <c r="O141" s="451">
        <v>3850000</v>
      </c>
      <c r="P141" s="452">
        <v>20240212</v>
      </c>
      <c r="Q141" s="453">
        <v>3850000</v>
      </c>
      <c r="R141" s="454">
        <v>45369</v>
      </c>
      <c r="S141" s="444">
        <v>45371</v>
      </c>
      <c r="T141" s="444">
        <v>45401</v>
      </c>
      <c r="U141" s="452">
        <v>20240232</v>
      </c>
      <c r="V141" s="455">
        <v>3850000</v>
      </c>
      <c r="W141" s="444">
        <v>45371</v>
      </c>
      <c r="X141" s="63" t="s">
        <v>75</v>
      </c>
      <c r="Y141" s="6" t="s">
        <v>265</v>
      </c>
      <c r="Z141" s="6" t="s">
        <v>53</v>
      </c>
      <c r="AA141" s="6" t="s">
        <v>1422</v>
      </c>
      <c r="AB141" s="6" t="s">
        <v>1021</v>
      </c>
      <c r="AC141" s="6">
        <v>45371</v>
      </c>
      <c r="AD141" s="6" t="s">
        <v>1423</v>
      </c>
      <c r="AE141" s="51" t="s">
        <v>218</v>
      </c>
      <c r="AF141" s="5" t="s">
        <v>218</v>
      </c>
      <c r="AG141" s="51" t="s">
        <v>218</v>
      </c>
      <c r="AH141" s="6" t="s">
        <v>218</v>
      </c>
      <c r="AI141" s="5" t="s">
        <v>218</v>
      </c>
      <c r="AJ141" s="6" t="s">
        <v>218</v>
      </c>
      <c r="AK141" s="6" t="s">
        <v>218</v>
      </c>
      <c r="AL141" s="6" t="s">
        <v>218</v>
      </c>
      <c r="AM141" s="5" t="s">
        <v>218</v>
      </c>
      <c r="AN141" s="6" t="s">
        <v>218</v>
      </c>
      <c r="AO141" s="6" t="s">
        <v>218</v>
      </c>
      <c r="AP141" s="6" t="s">
        <v>218</v>
      </c>
      <c r="AQ141" s="6">
        <v>45583</v>
      </c>
      <c r="AR141" s="5" t="s">
        <v>218</v>
      </c>
      <c r="AS141" s="51" t="s">
        <v>218</v>
      </c>
      <c r="AT141" s="6" t="s">
        <v>218</v>
      </c>
      <c r="AU141" s="6">
        <f t="shared" si="7"/>
        <v>45703</v>
      </c>
      <c r="AV141" s="28">
        <f t="shared" si="8"/>
        <v>46433</v>
      </c>
      <c r="AW141" s="11"/>
      <c r="AX141" s="11"/>
      <c r="AY141" s="11"/>
      <c r="AZ141" s="11"/>
      <c r="BA141" s="11"/>
      <c r="BI141" s="9"/>
      <c r="BJ141" s="10"/>
      <c r="BK141" s="10"/>
      <c r="BL141" s="10"/>
      <c r="BM141" s="10"/>
      <c r="BN141" s="10"/>
    </row>
    <row r="142" spans="1:66" s="8" customFormat="1" ht="16.350000000000001" hidden="1" customHeight="1">
      <c r="A142" s="472" t="s">
        <v>1409</v>
      </c>
      <c r="B142" s="21"/>
      <c r="C142" s="448" t="b">
        <v>1</v>
      </c>
      <c r="D142" s="449" t="s">
        <v>266</v>
      </c>
      <c r="E142" s="449" t="s">
        <v>158</v>
      </c>
      <c r="F142" s="445" t="s">
        <v>24</v>
      </c>
      <c r="G142" s="445" t="s">
        <v>13</v>
      </c>
      <c r="H142" s="444">
        <v>45371</v>
      </c>
      <c r="I142" s="444" t="s">
        <v>207</v>
      </c>
      <c r="J142" s="444" t="str">
        <f t="shared" ca="1" si="6"/>
        <v>EJECUTADO</v>
      </c>
      <c r="K142" s="445" t="s">
        <v>1424</v>
      </c>
      <c r="L142" s="445" t="s">
        <v>50</v>
      </c>
      <c r="M142" s="445" t="s">
        <v>1425</v>
      </c>
      <c r="N142" s="450">
        <v>900848641</v>
      </c>
      <c r="O142" s="451">
        <v>10000000</v>
      </c>
      <c r="P142" s="452">
        <v>20240106</v>
      </c>
      <c r="Q142" s="453">
        <v>10000000</v>
      </c>
      <c r="R142" s="454">
        <v>45337</v>
      </c>
      <c r="S142" s="444">
        <v>45383</v>
      </c>
      <c r="T142" s="444">
        <v>45402</v>
      </c>
      <c r="U142" s="452">
        <v>20240235</v>
      </c>
      <c r="V142" s="455">
        <v>10000000</v>
      </c>
      <c r="W142" s="444">
        <v>45372</v>
      </c>
      <c r="X142" s="63" t="s">
        <v>51</v>
      </c>
      <c r="Y142" s="6" t="s">
        <v>196</v>
      </c>
      <c r="Z142" s="6" t="s">
        <v>53</v>
      </c>
      <c r="AA142" s="6" t="s">
        <v>1426</v>
      </c>
      <c r="AB142" s="6" t="s">
        <v>1417</v>
      </c>
      <c r="AC142" s="6">
        <v>45371</v>
      </c>
      <c r="AD142" s="6" t="s">
        <v>1427</v>
      </c>
      <c r="AE142" s="51" t="s">
        <v>218</v>
      </c>
      <c r="AF142" s="5" t="s">
        <v>218</v>
      </c>
      <c r="AG142" s="51" t="s">
        <v>218</v>
      </c>
      <c r="AH142" s="6" t="s">
        <v>218</v>
      </c>
      <c r="AI142" s="5" t="s">
        <v>218</v>
      </c>
      <c r="AJ142" s="6" t="s">
        <v>218</v>
      </c>
      <c r="AK142" s="6" t="s">
        <v>218</v>
      </c>
      <c r="AL142" s="6" t="s">
        <v>218</v>
      </c>
      <c r="AM142" s="5" t="s">
        <v>218</v>
      </c>
      <c r="AN142" s="6" t="s">
        <v>218</v>
      </c>
      <c r="AO142" s="6" t="s">
        <v>218</v>
      </c>
      <c r="AP142" s="6" t="s">
        <v>218</v>
      </c>
      <c r="AQ142" s="6">
        <v>45384</v>
      </c>
      <c r="AR142" s="5" t="s">
        <v>218</v>
      </c>
      <c r="AS142" s="51" t="s">
        <v>218</v>
      </c>
      <c r="AT142" s="6" t="s">
        <v>218</v>
      </c>
      <c r="AU142" s="6">
        <f t="shared" si="7"/>
        <v>45504</v>
      </c>
      <c r="AV142" s="28">
        <f t="shared" si="8"/>
        <v>46234</v>
      </c>
      <c r="AW142" s="11"/>
      <c r="AX142" s="11"/>
      <c r="AY142" s="11"/>
      <c r="AZ142" s="11"/>
      <c r="BA142" s="11"/>
      <c r="BI142" s="9"/>
      <c r="BJ142" s="10"/>
      <c r="BK142" s="10"/>
      <c r="BL142" s="10"/>
      <c r="BM142" s="10"/>
      <c r="BN142" s="10"/>
    </row>
    <row r="143" spans="1:66" s="8" customFormat="1" ht="16.350000000000001" hidden="1" customHeight="1">
      <c r="A143" s="472" t="s">
        <v>1409</v>
      </c>
      <c r="B143" s="21"/>
      <c r="C143" s="448" t="b">
        <v>1</v>
      </c>
      <c r="D143" s="449" t="s">
        <v>267</v>
      </c>
      <c r="E143" s="449" t="s">
        <v>74</v>
      </c>
      <c r="F143" s="445" t="s">
        <v>24</v>
      </c>
      <c r="G143" s="445" t="s">
        <v>18</v>
      </c>
      <c r="H143" s="444">
        <v>45373</v>
      </c>
      <c r="I143" s="444" t="s">
        <v>207</v>
      </c>
      <c r="J143" s="444" t="str">
        <f t="shared" ca="1" si="6"/>
        <v>EJECUTADO</v>
      </c>
      <c r="K143" s="445" t="s">
        <v>1428</v>
      </c>
      <c r="L143" s="445" t="s">
        <v>54</v>
      </c>
      <c r="M143" s="445" t="s">
        <v>259</v>
      </c>
      <c r="N143" s="450">
        <v>1018472606</v>
      </c>
      <c r="O143" s="451">
        <v>42600000</v>
      </c>
      <c r="P143" s="452">
        <v>20240213</v>
      </c>
      <c r="Q143" s="453">
        <v>42600000</v>
      </c>
      <c r="R143" s="454">
        <v>45369</v>
      </c>
      <c r="S143" s="444">
        <v>45373</v>
      </c>
      <c r="T143" s="444">
        <v>45556</v>
      </c>
      <c r="U143" s="452">
        <v>20240236</v>
      </c>
      <c r="V143" s="455">
        <v>42600000</v>
      </c>
      <c r="W143" s="444">
        <v>45373</v>
      </c>
      <c r="X143" s="63" t="s">
        <v>51</v>
      </c>
      <c r="Y143" s="6" t="s">
        <v>94</v>
      </c>
      <c r="Z143" s="6" t="s">
        <v>53</v>
      </c>
      <c r="AA143" s="6" t="s">
        <v>1429</v>
      </c>
      <c r="AB143" s="6" t="s">
        <v>1421</v>
      </c>
      <c r="AC143" s="6">
        <v>45373</v>
      </c>
      <c r="AD143" s="6" t="s">
        <v>1430</v>
      </c>
      <c r="AE143" s="51" t="s">
        <v>218</v>
      </c>
      <c r="AF143" s="5" t="s">
        <v>218</v>
      </c>
      <c r="AG143" s="51" t="s">
        <v>218</v>
      </c>
      <c r="AH143" s="6" t="s">
        <v>218</v>
      </c>
      <c r="AI143" s="5" t="s">
        <v>218</v>
      </c>
      <c r="AJ143" s="6" t="s">
        <v>218</v>
      </c>
      <c r="AK143" s="6" t="s">
        <v>218</v>
      </c>
      <c r="AL143" s="6" t="s">
        <v>218</v>
      </c>
      <c r="AM143" s="5" t="s">
        <v>218</v>
      </c>
      <c r="AN143" s="6" t="s">
        <v>218</v>
      </c>
      <c r="AO143" s="6" t="s">
        <v>218</v>
      </c>
      <c r="AP143" s="6" t="s">
        <v>218</v>
      </c>
      <c r="AQ143" s="6">
        <v>45401</v>
      </c>
      <c r="AR143" s="5" t="s">
        <v>218</v>
      </c>
      <c r="AS143" s="51" t="s">
        <v>218</v>
      </c>
      <c r="AT143" s="6" t="s">
        <v>218</v>
      </c>
      <c r="AU143" s="6">
        <f t="shared" si="7"/>
        <v>45521</v>
      </c>
      <c r="AV143" s="28">
        <f t="shared" si="8"/>
        <v>46251</v>
      </c>
      <c r="AW143" s="11"/>
      <c r="AX143" s="11"/>
      <c r="AY143" s="11"/>
      <c r="AZ143" s="11"/>
      <c r="BA143" s="11"/>
      <c r="BI143" s="9"/>
      <c r="BJ143" s="10"/>
      <c r="BK143" s="10"/>
      <c r="BL143" s="10"/>
      <c r="BM143" s="10"/>
      <c r="BN143" s="10"/>
    </row>
    <row r="144" spans="1:66" s="8" customFormat="1" ht="16.350000000000001" customHeight="1">
      <c r="A144" s="472" t="s">
        <v>1409</v>
      </c>
      <c r="B144" s="21"/>
      <c r="C144" s="448" t="b">
        <v>1</v>
      </c>
      <c r="D144" s="449" t="s">
        <v>268</v>
      </c>
      <c r="E144" s="449" t="s">
        <v>269</v>
      </c>
      <c r="F144" s="445" t="s">
        <v>24</v>
      </c>
      <c r="G144" s="445" t="s">
        <v>18</v>
      </c>
      <c r="H144" s="444">
        <v>45373</v>
      </c>
      <c r="I144" s="444" t="s">
        <v>207</v>
      </c>
      <c r="J144" s="444" t="str">
        <f t="shared" ca="1" si="6"/>
        <v>EJECUTADO</v>
      </c>
      <c r="K144" s="445" t="s">
        <v>1431</v>
      </c>
      <c r="L144" s="445" t="s">
        <v>54</v>
      </c>
      <c r="M144" s="445" t="s">
        <v>308</v>
      </c>
      <c r="N144" s="450">
        <v>1071608898</v>
      </c>
      <c r="O144" s="451">
        <v>39000000</v>
      </c>
      <c r="P144" s="452">
        <v>20240229</v>
      </c>
      <c r="Q144" s="453">
        <v>39000000</v>
      </c>
      <c r="R144" s="454">
        <v>45371</v>
      </c>
      <c r="S144" s="444">
        <v>45373</v>
      </c>
      <c r="T144" s="444">
        <v>45525</v>
      </c>
      <c r="U144" s="452">
        <v>20240237</v>
      </c>
      <c r="V144" s="455">
        <v>39000000</v>
      </c>
      <c r="W144" s="444">
        <v>45373</v>
      </c>
      <c r="X144" s="63" t="s">
        <v>51</v>
      </c>
      <c r="Y144" s="6" t="s">
        <v>94</v>
      </c>
      <c r="Z144" s="6" t="s">
        <v>53</v>
      </c>
      <c r="AA144" s="6" t="s">
        <v>1432</v>
      </c>
      <c r="AB144" s="6" t="s">
        <v>1433</v>
      </c>
      <c r="AC144" s="6">
        <v>45373</v>
      </c>
      <c r="AD144" s="57" t="s">
        <v>1434</v>
      </c>
      <c r="AE144" s="51">
        <v>3640000</v>
      </c>
      <c r="AF144" s="5">
        <v>20240538</v>
      </c>
      <c r="AG144" s="51">
        <v>3640000</v>
      </c>
      <c r="AH144" s="6">
        <v>45525</v>
      </c>
      <c r="AI144" s="5">
        <v>14</v>
      </c>
      <c r="AJ144" s="6" t="s">
        <v>55</v>
      </c>
      <c r="AK144" s="6" t="s">
        <v>218</v>
      </c>
      <c r="AL144" s="6" t="s">
        <v>218</v>
      </c>
      <c r="AM144" s="5" t="s">
        <v>218</v>
      </c>
      <c r="AN144" s="6" t="s">
        <v>218</v>
      </c>
      <c r="AO144" s="6" t="s">
        <v>218</v>
      </c>
      <c r="AP144" s="6" t="s">
        <v>218</v>
      </c>
      <c r="AQ144" s="6">
        <v>45540</v>
      </c>
      <c r="AR144" s="5">
        <v>20240701</v>
      </c>
      <c r="AS144" s="51">
        <v>3640000</v>
      </c>
      <c r="AT144" s="6">
        <v>45525</v>
      </c>
      <c r="AU144" s="6">
        <f t="shared" si="7"/>
        <v>45660</v>
      </c>
      <c r="AV144" s="28">
        <f t="shared" si="8"/>
        <v>46390</v>
      </c>
      <c r="AW144" s="11"/>
      <c r="AX144" s="11"/>
      <c r="AY144" s="11"/>
      <c r="AZ144" s="11"/>
      <c r="BA144" s="11"/>
      <c r="BI144" s="9"/>
      <c r="BJ144" s="10"/>
      <c r="BK144" s="10"/>
      <c r="BL144" s="10"/>
      <c r="BM144" s="10"/>
      <c r="BN144" s="10"/>
    </row>
    <row r="145" spans="1:66" s="8" customFormat="1" ht="23.7" hidden="1" customHeight="1">
      <c r="A145" s="472" t="s">
        <v>1409</v>
      </c>
      <c r="B145" s="21"/>
      <c r="C145" s="448" t="b">
        <v>1</v>
      </c>
      <c r="D145" s="449" t="s">
        <v>270</v>
      </c>
      <c r="E145" s="449" t="s">
        <v>74</v>
      </c>
      <c r="F145" s="445" t="s">
        <v>29</v>
      </c>
      <c r="G145" s="445" t="s">
        <v>19</v>
      </c>
      <c r="H145" s="444">
        <v>45381</v>
      </c>
      <c r="I145" s="444" t="s">
        <v>207</v>
      </c>
      <c r="J145" s="444" t="str">
        <f t="shared" ca="1" si="6"/>
        <v>EJECUTADO</v>
      </c>
      <c r="K145" s="445" t="s">
        <v>1435</v>
      </c>
      <c r="L145" s="445" t="s">
        <v>50</v>
      </c>
      <c r="M145" s="445" t="s">
        <v>1436</v>
      </c>
      <c r="N145" s="450">
        <v>901010523</v>
      </c>
      <c r="O145" s="451">
        <v>80121380.25</v>
      </c>
      <c r="P145" s="452">
        <v>20240215</v>
      </c>
      <c r="Q145" s="453">
        <v>80121380.25</v>
      </c>
      <c r="R145" s="454">
        <v>45369</v>
      </c>
      <c r="S145" s="444">
        <v>45384</v>
      </c>
      <c r="T145" s="444">
        <v>45413</v>
      </c>
      <c r="U145" s="452">
        <v>20240255</v>
      </c>
      <c r="V145" s="455">
        <v>80121380.25</v>
      </c>
      <c r="W145" s="444">
        <v>45383</v>
      </c>
      <c r="X145" s="63" t="s">
        <v>271</v>
      </c>
      <c r="Y145" s="6" t="s">
        <v>272</v>
      </c>
      <c r="Z145" s="6" t="s">
        <v>53</v>
      </c>
      <c r="AA145" s="6" t="s">
        <v>1437</v>
      </c>
      <c r="AB145" s="6" t="s">
        <v>887</v>
      </c>
      <c r="AC145" s="6">
        <v>45384</v>
      </c>
      <c r="AD145" s="57" t="s">
        <v>1438</v>
      </c>
      <c r="AE145" s="51" t="s">
        <v>218</v>
      </c>
      <c r="AF145" s="5" t="s">
        <v>218</v>
      </c>
      <c r="AG145" s="51" t="s">
        <v>218</v>
      </c>
      <c r="AH145" s="6" t="s">
        <v>218</v>
      </c>
      <c r="AI145" s="5" t="s">
        <v>218</v>
      </c>
      <c r="AJ145" s="6" t="s">
        <v>218</v>
      </c>
      <c r="AK145" s="6" t="s">
        <v>218</v>
      </c>
      <c r="AL145" s="6" t="s">
        <v>218</v>
      </c>
      <c r="AM145" s="6" t="s">
        <v>218</v>
      </c>
      <c r="AN145" s="6" t="s">
        <v>218</v>
      </c>
      <c r="AO145" s="6" t="s">
        <v>218</v>
      </c>
      <c r="AP145" s="6" t="s">
        <v>218</v>
      </c>
      <c r="AQ145" s="6">
        <v>45413</v>
      </c>
      <c r="AR145" s="5" t="s">
        <v>218</v>
      </c>
      <c r="AS145" s="51" t="s">
        <v>218</v>
      </c>
      <c r="AT145" s="6" t="s">
        <v>218</v>
      </c>
      <c r="AU145" s="6">
        <f t="shared" si="7"/>
        <v>45533</v>
      </c>
      <c r="AV145" s="28">
        <f t="shared" si="8"/>
        <v>46263</v>
      </c>
      <c r="AW145" s="11"/>
      <c r="AX145" s="11"/>
      <c r="AY145" s="11"/>
      <c r="AZ145" s="11"/>
      <c r="BA145" s="11"/>
      <c r="BI145" s="9"/>
      <c r="BJ145" s="10"/>
      <c r="BK145" s="10"/>
      <c r="BL145" s="10"/>
      <c r="BM145" s="10"/>
      <c r="BN145" s="10"/>
    </row>
    <row r="146" spans="1:66" s="8" customFormat="1" ht="16.350000000000001" hidden="1" customHeight="1">
      <c r="A146" s="472" t="s">
        <v>1409</v>
      </c>
      <c r="B146" s="21"/>
      <c r="C146" s="448" t="b">
        <v>1</v>
      </c>
      <c r="D146" s="449" t="s">
        <v>273</v>
      </c>
      <c r="E146" s="449" t="s">
        <v>74</v>
      </c>
      <c r="F146" s="445" t="s">
        <v>24</v>
      </c>
      <c r="G146" s="445" t="s">
        <v>18</v>
      </c>
      <c r="H146" s="444">
        <v>45383</v>
      </c>
      <c r="I146" s="444" t="s">
        <v>274</v>
      </c>
      <c r="J146" s="444" t="str">
        <f t="shared" ca="1" si="6"/>
        <v>EJECUTADO</v>
      </c>
      <c r="K146" s="445" t="s">
        <v>1174</v>
      </c>
      <c r="L146" s="445" t="s">
        <v>54</v>
      </c>
      <c r="M146" s="445" t="s">
        <v>1439</v>
      </c>
      <c r="N146" s="450">
        <v>52786329</v>
      </c>
      <c r="O146" s="451">
        <v>90000000</v>
      </c>
      <c r="P146" s="452">
        <v>20240211</v>
      </c>
      <c r="Q146" s="453">
        <v>90000000</v>
      </c>
      <c r="R146" s="454">
        <v>45365</v>
      </c>
      <c r="S146" s="444">
        <v>45383</v>
      </c>
      <c r="T146" s="444">
        <v>45657</v>
      </c>
      <c r="U146" s="452">
        <v>20240256</v>
      </c>
      <c r="V146" s="455">
        <v>90000000</v>
      </c>
      <c r="W146" s="444">
        <v>45383</v>
      </c>
      <c r="X146" s="63" t="s">
        <v>75</v>
      </c>
      <c r="Y146" s="6" t="s">
        <v>265</v>
      </c>
      <c r="Z146" s="6" t="s">
        <v>53</v>
      </c>
      <c r="AA146" s="6" t="s">
        <v>1440</v>
      </c>
      <c r="AB146" s="6" t="s">
        <v>1021</v>
      </c>
      <c r="AC146" s="6">
        <v>45383</v>
      </c>
      <c r="AD146" s="57" t="s">
        <v>1441</v>
      </c>
      <c r="AE146" s="51" t="s">
        <v>218</v>
      </c>
      <c r="AF146" s="5" t="s">
        <v>218</v>
      </c>
      <c r="AG146" s="51" t="s">
        <v>218</v>
      </c>
      <c r="AH146" s="6" t="s">
        <v>218</v>
      </c>
      <c r="AI146" s="5" t="s">
        <v>218</v>
      </c>
      <c r="AJ146" s="6" t="s">
        <v>218</v>
      </c>
      <c r="AK146" s="6" t="s">
        <v>218</v>
      </c>
      <c r="AL146" s="6" t="s">
        <v>218</v>
      </c>
      <c r="AM146" s="5" t="s">
        <v>218</v>
      </c>
      <c r="AN146" s="6" t="s">
        <v>218</v>
      </c>
      <c r="AO146" s="6" t="s">
        <v>218</v>
      </c>
      <c r="AP146" s="6" t="s">
        <v>218</v>
      </c>
      <c r="AQ146" s="6">
        <v>45657</v>
      </c>
      <c r="AR146" s="5" t="s">
        <v>218</v>
      </c>
      <c r="AS146" s="51" t="s">
        <v>218</v>
      </c>
      <c r="AT146" s="6" t="s">
        <v>218</v>
      </c>
      <c r="AU146" s="6">
        <f t="shared" si="7"/>
        <v>45777</v>
      </c>
      <c r="AV146" s="28">
        <f t="shared" si="8"/>
        <v>46507</v>
      </c>
      <c r="AW146" s="11"/>
      <c r="AX146" s="11"/>
      <c r="AY146" s="11"/>
      <c r="AZ146" s="11"/>
      <c r="BA146" s="11"/>
      <c r="BI146" s="9"/>
      <c r="BJ146" s="10"/>
      <c r="BK146" s="10"/>
      <c r="BL146" s="10"/>
      <c r="BM146" s="10"/>
      <c r="BN146" s="10"/>
    </row>
    <row r="147" spans="1:66" s="8" customFormat="1" ht="16.350000000000001" hidden="1" customHeight="1">
      <c r="A147" s="472" t="s">
        <v>1409</v>
      </c>
      <c r="B147" s="21"/>
      <c r="C147" s="448" t="b">
        <v>1</v>
      </c>
      <c r="D147" s="449" t="s">
        <v>275</v>
      </c>
      <c r="E147" s="449" t="s">
        <v>74</v>
      </c>
      <c r="F147" s="445" t="s">
        <v>24</v>
      </c>
      <c r="G147" s="445" t="s">
        <v>18</v>
      </c>
      <c r="H147" s="444">
        <v>45383</v>
      </c>
      <c r="I147" s="444" t="s">
        <v>274</v>
      </c>
      <c r="J147" s="444" t="str">
        <f t="shared" ca="1" si="6"/>
        <v>EJECUTADO</v>
      </c>
      <c r="K147" s="445" t="s">
        <v>1442</v>
      </c>
      <c r="L147" s="445" t="s">
        <v>54</v>
      </c>
      <c r="M147" s="445" t="s">
        <v>1443</v>
      </c>
      <c r="N147" s="450">
        <v>1019062129</v>
      </c>
      <c r="O147" s="451">
        <v>30000000</v>
      </c>
      <c r="P147" s="452">
        <v>20240206</v>
      </c>
      <c r="Q147" s="453">
        <v>30000000</v>
      </c>
      <c r="R147" s="454">
        <v>45364</v>
      </c>
      <c r="S147" s="444">
        <v>45384</v>
      </c>
      <c r="T147" s="444">
        <v>45566</v>
      </c>
      <c r="U147" s="452">
        <v>20240254</v>
      </c>
      <c r="V147" s="455">
        <v>30000000</v>
      </c>
      <c r="W147" s="444">
        <v>45383</v>
      </c>
      <c r="X147" s="63" t="s">
        <v>106</v>
      </c>
      <c r="Y147" s="6" t="s">
        <v>276</v>
      </c>
      <c r="Z147" s="6" t="s">
        <v>53</v>
      </c>
      <c r="AA147" s="6" t="s">
        <v>1444</v>
      </c>
      <c r="AB147" s="6" t="s">
        <v>1421</v>
      </c>
      <c r="AC147" s="6">
        <v>45384</v>
      </c>
      <c r="AD147" s="6" t="s">
        <v>1445</v>
      </c>
      <c r="AE147" s="51" t="s">
        <v>218</v>
      </c>
      <c r="AF147" s="5" t="s">
        <v>218</v>
      </c>
      <c r="AG147" s="51" t="s">
        <v>218</v>
      </c>
      <c r="AH147" s="6" t="s">
        <v>218</v>
      </c>
      <c r="AI147" s="5" t="s">
        <v>218</v>
      </c>
      <c r="AJ147" s="6" t="s">
        <v>218</v>
      </c>
      <c r="AK147" s="6" t="s">
        <v>218</v>
      </c>
      <c r="AL147" s="6" t="s">
        <v>218</v>
      </c>
      <c r="AM147" s="5" t="s">
        <v>218</v>
      </c>
      <c r="AN147" s="6" t="s">
        <v>218</v>
      </c>
      <c r="AO147" s="6" t="s">
        <v>218</v>
      </c>
      <c r="AP147" s="6" t="s">
        <v>218</v>
      </c>
      <c r="AQ147" s="6">
        <v>45566</v>
      </c>
      <c r="AR147" s="5" t="s">
        <v>218</v>
      </c>
      <c r="AS147" s="51" t="s">
        <v>218</v>
      </c>
      <c r="AT147" s="6" t="s">
        <v>218</v>
      </c>
      <c r="AU147" s="6">
        <f t="shared" si="7"/>
        <v>45686</v>
      </c>
      <c r="AV147" s="28">
        <f t="shared" si="8"/>
        <v>46416</v>
      </c>
      <c r="AW147" s="11"/>
      <c r="AX147" s="11"/>
      <c r="AY147" s="11"/>
      <c r="AZ147" s="11"/>
      <c r="BA147" s="11"/>
      <c r="BI147" s="9"/>
      <c r="BJ147" s="10"/>
      <c r="BK147" s="10"/>
      <c r="BL147" s="10"/>
      <c r="BM147" s="10"/>
      <c r="BN147" s="10"/>
    </row>
    <row r="148" spans="1:66" s="10" customFormat="1" ht="16.350000000000001" hidden="1" customHeight="1">
      <c r="A148" s="473" t="s">
        <v>1409</v>
      </c>
      <c r="B148" s="21"/>
      <c r="C148" s="474" t="b">
        <v>1</v>
      </c>
      <c r="D148" s="449" t="s">
        <v>277</v>
      </c>
      <c r="E148" s="449" t="s">
        <v>90</v>
      </c>
      <c r="F148" s="445" t="s">
        <v>24</v>
      </c>
      <c r="G148" s="445" t="s">
        <v>11</v>
      </c>
      <c r="H148" s="444">
        <v>45383</v>
      </c>
      <c r="I148" s="475" t="s">
        <v>274</v>
      </c>
      <c r="J148" s="475" t="str">
        <f t="shared" ca="1" si="6"/>
        <v>EJECUTADO</v>
      </c>
      <c r="K148" s="476" t="s">
        <v>1446</v>
      </c>
      <c r="L148" s="476" t="s">
        <v>50</v>
      </c>
      <c r="M148" s="476" t="s">
        <v>1447</v>
      </c>
      <c r="N148" s="477">
        <v>900444953</v>
      </c>
      <c r="O148" s="478">
        <v>573025278.24000001</v>
      </c>
      <c r="P148" s="479">
        <v>20240235</v>
      </c>
      <c r="Q148" s="480">
        <v>573025278.24000001</v>
      </c>
      <c r="R148" s="481">
        <v>45372</v>
      </c>
      <c r="S148" s="444">
        <v>45390</v>
      </c>
      <c r="T148" s="475">
        <v>45434</v>
      </c>
      <c r="U148" s="479">
        <v>20240257</v>
      </c>
      <c r="V148" s="482">
        <v>573025278.24000001</v>
      </c>
      <c r="W148" s="444">
        <v>45383</v>
      </c>
      <c r="X148" s="64" t="s">
        <v>51</v>
      </c>
      <c r="Y148" s="32" t="s">
        <v>278</v>
      </c>
      <c r="Z148" s="32" t="s">
        <v>53</v>
      </c>
      <c r="AA148" s="32" t="s">
        <v>1448</v>
      </c>
      <c r="AB148" s="32" t="s">
        <v>1405</v>
      </c>
      <c r="AC148" s="32">
        <v>45387</v>
      </c>
      <c r="AD148" s="84" t="s">
        <v>1449</v>
      </c>
      <c r="AE148" s="58">
        <v>59950222</v>
      </c>
      <c r="AF148" s="31">
        <v>20240358</v>
      </c>
      <c r="AG148" s="58">
        <v>59950222</v>
      </c>
      <c r="AH148" s="32">
        <v>45433</v>
      </c>
      <c r="AI148" s="31">
        <v>11</v>
      </c>
      <c r="AJ148" s="32" t="s">
        <v>55</v>
      </c>
      <c r="AK148" s="31">
        <v>23</v>
      </c>
      <c r="AL148" s="32" t="s">
        <v>55</v>
      </c>
      <c r="AM148" s="31">
        <v>20</v>
      </c>
      <c r="AN148" s="32" t="s">
        <v>55</v>
      </c>
      <c r="AO148" s="31">
        <v>10</v>
      </c>
      <c r="AP148" s="32" t="s">
        <v>55</v>
      </c>
      <c r="AQ148" s="32">
        <v>45534</v>
      </c>
      <c r="AR148" s="31">
        <v>20240473</v>
      </c>
      <c r="AS148" s="58">
        <v>59950222</v>
      </c>
      <c r="AT148" s="32" t="s">
        <v>1450</v>
      </c>
      <c r="AU148" s="32">
        <f t="shared" si="7"/>
        <v>45654</v>
      </c>
      <c r="AV148" s="33">
        <f t="shared" si="8"/>
        <v>46384</v>
      </c>
      <c r="BI148" s="9"/>
    </row>
    <row r="149" spans="1:66" s="8" customFormat="1" ht="16.350000000000001" hidden="1" customHeight="1">
      <c r="A149" s="472" t="s">
        <v>1409</v>
      </c>
      <c r="B149" s="21"/>
      <c r="C149" s="448" t="b">
        <v>1</v>
      </c>
      <c r="D149" s="449" t="s">
        <v>279</v>
      </c>
      <c r="E149" s="449" t="s">
        <v>74</v>
      </c>
      <c r="F149" s="445" t="s">
        <v>24</v>
      </c>
      <c r="G149" s="445" t="s">
        <v>3</v>
      </c>
      <c r="H149" s="444">
        <v>45384</v>
      </c>
      <c r="I149" s="444" t="s">
        <v>274</v>
      </c>
      <c r="J149" s="444" t="str">
        <f t="shared" ca="1" si="6"/>
        <v>EJECUTADO</v>
      </c>
      <c r="K149" s="445" t="s">
        <v>1451</v>
      </c>
      <c r="L149" s="445" t="s">
        <v>54</v>
      </c>
      <c r="M149" s="445" t="s">
        <v>1452</v>
      </c>
      <c r="N149" s="450">
        <v>1033768210</v>
      </c>
      <c r="O149" s="451">
        <v>22800000</v>
      </c>
      <c r="P149" s="452">
        <v>20240193</v>
      </c>
      <c r="Q149" s="453">
        <v>22800000</v>
      </c>
      <c r="R149" s="454">
        <v>45364</v>
      </c>
      <c r="S149" s="444">
        <v>45384</v>
      </c>
      <c r="T149" s="444">
        <v>45566</v>
      </c>
      <c r="U149" s="452">
        <v>20240259</v>
      </c>
      <c r="V149" s="455">
        <v>22800000</v>
      </c>
      <c r="W149" s="444">
        <v>45384</v>
      </c>
      <c r="X149" s="63" t="s">
        <v>106</v>
      </c>
      <c r="Y149" s="6" t="s">
        <v>280</v>
      </c>
      <c r="Z149" s="6" t="s">
        <v>53</v>
      </c>
      <c r="AA149" s="6" t="s">
        <v>1453</v>
      </c>
      <c r="AB149" s="6" t="s">
        <v>1021</v>
      </c>
      <c r="AC149" s="6">
        <v>45384</v>
      </c>
      <c r="AD149" s="6" t="s">
        <v>1454</v>
      </c>
      <c r="AE149" s="51" t="s">
        <v>218</v>
      </c>
      <c r="AF149" s="5" t="s">
        <v>218</v>
      </c>
      <c r="AG149" s="51" t="s">
        <v>218</v>
      </c>
      <c r="AH149" s="6" t="s">
        <v>218</v>
      </c>
      <c r="AI149" s="5" t="s">
        <v>218</v>
      </c>
      <c r="AJ149" s="6" t="s">
        <v>218</v>
      </c>
      <c r="AK149" s="6" t="s">
        <v>218</v>
      </c>
      <c r="AL149" s="6" t="s">
        <v>218</v>
      </c>
      <c r="AM149" s="5" t="s">
        <v>218</v>
      </c>
      <c r="AN149" s="6" t="s">
        <v>218</v>
      </c>
      <c r="AO149" s="6" t="s">
        <v>218</v>
      </c>
      <c r="AP149" s="6" t="s">
        <v>218</v>
      </c>
      <c r="AQ149" s="6">
        <v>45566</v>
      </c>
      <c r="AR149" s="5" t="s">
        <v>218</v>
      </c>
      <c r="AS149" s="51" t="s">
        <v>218</v>
      </c>
      <c r="AT149" s="6" t="s">
        <v>218</v>
      </c>
      <c r="AU149" s="6">
        <f t="shared" si="7"/>
        <v>45686</v>
      </c>
      <c r="AV149" s="28">
        <f t="shared" si="8"/>
        <v>46416</v>
      </c>
      <c r="AW149" s="11"/>
      <c r="AX149" s="11"/>
      <c r="AY149" s="11"/>
      <c r="AZ149" s="11"/>
      <c r="BA149" s="11"/>
      <c r="BI149" s="9"/>
      <c r="BJ149" s="10"/>
      <c r="BK149" s="10"/>
      <c r="BL149" s="10"/>
      <c r="BM149" s="10"/>
      <c r="BN149" s="10"/>
    </row>
    <row r="150" spans="1:66" s="8" customFormat="1" ht="16.350000000000001" hidden="1" customHeight="1">
      <c r="A150" s="472" t="s">
        <v>1409</v>
      </c>
      <c r="B150" s="21"/>
      <c r="C150" s="448" t="b">
        <v>1</v>
      </c>
      <c r="D150" s="449" t="s">
        <v>281</v>
      </c>
      <c r="E150" s="449" t="s">
        <v>74</v>
      </c>
      <c r="F150" s="445" t="s">
        <v>24</v>
      </c>
      <c r="G150" s="445" t="s">
        <v>18</v>
      </c>
      <c r="H150" s="444">
        <v>45383</v>
      </c>
      <c r="I150" s="444" t="s">
        <v>274</v>
      </c>
      <c r="J150" s="444" t="str">
        <f t="shared" ca="1" si="6"/>
        <v>EJECUTADO</v>
      </c>
      <c r="K150" s="445" t="s">
        <v>1455</v>
      </c>
      <c r="L150" s="445" t="s">
        <v>54</v>
      </c>
      <c r="M150" s="445" t="s">
        <v>1456</v>
      </c>
      <c r="N150" s="450">
        <v>1070609616</v>
      </c>
      <c r="O150" s="451">
        <v>36000000</v>
      </c>
      <c r="P150" s="452">
        <v>20240192</v>
      </c>
      <c r="Q150" s="453">
        <v>36000000</v>
      </c>
      <c r="R150" s="454">
        <v>45364</v>
      </c>
      <c r="S150" s="444">
        <v>45384</v>
      </c>
      <c r="T150" s="444">
        <v>45566</v>
      </c>
      <c r="U150" s="452">
        <v>20240258</v>
      </c>
      <c r="V150" s="455">
        <v>36000000</v>
      </c>
      <c r="W150" s="444">
        <v>45383</v>
      </c>
      <c r="X150" s="63" t="s">
        <v>106</v>
      </c>
      <c r="Y150" s="6" t="s">
        <v>280</v>
      </c>
      <c r="Z150" s="6" t="s">
        <v>53</v>
      </c>
      <c r="AA150" s="6" t="s">
        <v>1457</v>
      </c>
      <c r="AB150" s="6" t="s">
        <v>922</v>
      </c>
      <c r="AC150" s="6">
        <v>45384</v>
      </c>
      <c r="AD150" s="6" t="s">
        <v>1458</v>
      </c>
      <c r="AE150" s="51" t="s">
        <v>218</v>
      </c>
      <c r="AF150" s="5" t="s">
        <v>218</v>
      </c>
      <c r="AG150" s="51" t="s">
        <v>218</v>
      </c>
      <c r="AH150" s="6" t="s">
        <v>218</v>
      </c>
      <c r="AI150" s="5" t="s">
        <v>218</v>
      </c>
      <c r="AJ150" s="6" t="s">
        <v>218</v>
      </c>
      <c r="AK150" s="6" t="s">
        <v>218</v>
      </c>
      <c r="AL150" s="6" t="s">
        <v>218</v>
      </c>
      <c r="AM150" s="5" t="s">
        <v>218</v>
      </c>
      <c r="AN150" s="6" t="s">
        <v>218</v>
      </c>
      <c r="AO150" s="6" t="s">
        <v>218</v>
      </c>
      <c r="AP150" s="6" t="s">
        <v>218</v>
      </c>
      <c r="AQ150" s="6">
        <v>45566</v>
      </c>
      <c r="AR150" s="5" t="s">
        <v>218</v>
      </c>
      <c r="AS150" s="51" t="s">
        <v>218</v>
      </c>
      <c r="AT150" s="6" t="s">
        <v>218</v>
      </c>
      <c r="AU150" s="6">
        <f t="shared" si="7"/>
        <v>45686</v>
      </c>
      <c r="AV150" s="28">
        <f t="shared" si="8"/>
        <v>46416</v>
      </c>
      <c r="AW150" s="11"/>
      <c r="AX150" s="11"/>
      <c r="AY150" s="11"/>
      <c r="AZ150" s="11"/>
      <c r="BA150" s="11"/>
      <c r="BI150" s="9"/>
      <c r="BJ150" s="10"/>
      <c r="BK150" s="10"/>
      <c r="BL150" s="10"/>
      <c r="BM150" s="10"/>
      <c r="BN150" s="10"/>
    </row>
    <row r="151" spans="1:66" s="8" customFormat="1" ht="16.350000000000001" hidden="1" customHeight="1">
      <c r="A151" s="472" t="s">
        <v>1409</v>
      </c>
      <c r="B151" s="21"/>
      <c r="C151" s="448" t="b">
        <v>1</v>
      </c>
      <c r="D151" s="449" t="s">
        <v>282</v>
      </c>
      <c r="E151" s="449" t="s">
        <v>74</v>
      </c>
      <c r="F151" s="445" t="s">
        <v>24</v>
      </c>
      <c r="G151" s="445" t="s">
        <v>18</v>
      </c>
      <c r="H151" s="444">
        <v>45384</v>
      </c>
      <c r="I151" s="444" t="s">
        <v>274</v>
      </c>
      <c r="J151" s="444" t="str">
        <f t="shared" ca="1" si="6"/>
        <v>EJECUTADO</v>
      </c>
      <c r="K151" s="445" t="s">
        <v>1459</v>
      </c>
      <c r="L151" s="445" t="s">
        <v>54</v>
      </c>
      <c r="M151" s="445" t="s">
        <v>1460</v>
      </c>
      <c r="N151" s="450">
        <v>1116242764</v>
      </c>
      <c r="O151" s="451">
        <v>42000000</v>
      </c>
      <c r="P151" s="452">
        <v>20240196</v>
      </c>
      <c r="Q151" s="453">
        <v>42000000</v>
      </c>
      <c r="R151" s="454">
        <v>45364</v>
      </c>
      <c r="S151" s="444">
        <v>45384</v>
      </c>
      <c r="T151" s="444">
        <v>45566</v>
      </c>
      <c r="U151" s="452">
        <v>20240260</v>
      </c>
      <c r="V151" s="455">
        <v>42000000</v>
      </c>
      <c r="W151" s="444">
        <v>45384</v>
      </c>
      <c r="X151" s="63" t="s">
        <v>106</v>
      </c>
      <c r="Y151" s="6" t="s">
        <v>283</v>
      </c>
      <c r="Z151" s="6" t="s">
        <v>53</v>
      </c>
      <c r="AA151" s="6" t="s">
        <v>1461</v>
      </c>
      <c r="AB151" s="6" t="s">
        <v>1421</v>
      </c>
      <c r="AC151" s="6">
        <v>45384</v>
      </c>
      <c r="AD151" s="6" t="s">
        <v>1462</v>
      </c>
      <c r="AE151" s="51" t="s">
        <v>218</v>
      </c>
      <c r="AF151" s="5" t="s">
        <v>218</v>
      </c>
      <c r="AG151" s="51" t="s">
        <v>218</v>
      </c>
      <c r="AH151" s="6" t="s">
        <v>218</v>
      </c>
      <c r="AI151" s="5" t="s">
        <v>218</v>
      </c>
      <c r="AJ151" s="6" t="s">
        <v>218</v>
      </c>
      <c r="AK151" s="6" t="s">
        <v>218</v>
      </c>
      <c r="AL151" s="6" t="s">
        <v>218</v>
      </c>
      <c r="AM151" s="5" t="s">
        <v>218</v>
      </c>
      <c r="AN151" s="6" t="s">
        <v>218</v>
      </c>
      <c r="AO151" s="6" t="s">
        <v>218</v>
      </c>
      <c r="AP151" s="6" t="s">
        <v>218</v>
      </c>
      <c r="AQ151" s="6">
        <v>45566</v>
      </c>
      <c r="AR151" s="5" t="s">
        <v>218</v>
      </c>
      <c r="AS151" s="51" t="s">
        <v>218</v>
      </c>
      <c r="AT151" s="6" t="s">
        <v>218</v>
      </c>
      <c r="AU151" s="6">
        <f t="shared" si="7"/>
        <v>45686</v>
      </c>
      <c r="AV151" s="28">
        <f t="shared" si="8"/>
        <v>46416</v>
      </c>
      <c r="AW151" s="11"/>
      <c r="AX151" s="11"/>
      <c r="AY151" s="11"/>
      <c r="AZ151" s="11"/>
      <c r="BA151" s="11"/>
      <c r="BI151" s="9"/>
      <c r="BJ151" s="10"/>
      <c r="BK151" s="10"/>
      <c r="BL151" s="10"/>
      <c r="BM151" s="10"/>
      <c r="BN151" s="10"/>
    </row>
    <row r="152" spans="1:66" s="8" customFormat="1" ht="16.350000000000001" hidden="1" customHeight="1">
      <c r="A152" s="472" t="s">
        <v>1409</v>
      </c>
      <c r="B152" s="21"/>
      <c r="C152" s="448" t="b">
        <v>1</v>
      </c>
      <c r="D152" s="449" t="s">
        <v>284</v>
      </c>
      <c r="E152" s="449" t="s">
        <v>74</v>
      </c>
      <c r="F152" s="445" t="s">
        <v>24</v>
      </c>
      <c r="G152" s="445" t="s">
        <v>18</v>
      </c>
      <c r="H152" s="444">
        <v>45384</v>
      </c>
      <c r="I152" s="444" t="s">
        <v>274</v>
      </c>
      <c r="J152" s="444" t="str">
        <f t="shared" ca="1" si="6"/>
        <v>EJECUTADO</v>
      </c>
      <c r="K152" s="445" t="s">
        <v>1463</v>
      </c>
      <c r="L152" s="445" t="s">
        <v>54</v>
      </c>
      <c r="M152" s="445" t="s">
        <v>1464</v>
      </c>
      <c r="N152" s="450">
        <v>1014226187</v>
      </c>
      <c r="O152" s="451">
        <v>23400000</v>
      </c>
      <c r="P152" s="452">
        <v>20240191</v>
      </c>
      <c r="Q152" s="453">
        <v>23400000</v>
      </c>
      <c r="R152" s="454">
        <v>45364</v>
      </c>
      <c r="S152" s="444">
        <v>45384</v>
      </c>
      <c r="T152" s="444">
        <v>45566</v>
      </c>
      <c r="U152" s="452">
        <v>20240263</v>
      </c>
      <c r="V152" s="455">
        <v>23400000</v>
      </c>
      <c r="W152" s="444">
        <v>45384</v>
      </c>
      <c r="X152" s="63" t="s">
        <v>106</v>
      </c>
      <c r="Y152" s="6" t="s">
        <v>285</v>
      </c>
      <c r="Z152" s="6" t="s">
        <v>53</v>
      </c>
      <c r="AA152" s="6" t="s">
        <v>1465</v>
      </c>
      <c r="AB152" s="6" t="s">
        <v>1421</v>
      </c>
      <c r="AC152" s="6">
        <v>45384</v>
      </c>
      <c r="AD152" s="6" t="s">
        <v>1466</v>
      </c>
      <c r="AE152" s="51" t="s">
        <v>218</v>
      </c>
      <c r="AF152" s="5" t="s">
        <v>218</v>
      </c>
      <c r="AG152" s="51" t="s">
        <v>218</v>
      </c>
      <c r="AH152" s="6" t="s">
        <v>218</v>
      </c>
      <c r="AI152" s="5" t="s">
        <v>218</v>
      </c>
      <c r="AJ152" s="6" t="s">
        <v>218</v>
      </c>
      <c r="AK152" s="6" t="s">
        <v>218</v>
      </c>
      <c r="AL152" s="6" t="s">
        <v>218</v>
      </c>
      <c r="AM152" s="5" t="s">
        <v>218</v>
      </c>
      <c r="AN152" s="6" t="s">
        <v>218</v>
      </c>
      <c r="AO152" s="6" t="s">
        <v>218</v>
      </c>
      <c r="AP152" s="6" t="s">
        <v>218</v>
      </c>
      <c r="AQ152" s="6">
        <v>45566</v>
      </c>
      <c r="AR152" s="5" t="s">
        <v>218</v>
      </c>
      <c r="AS152" s="51" t="s">
        <v>218</v>
      </c>
      <c r="AT152" s="6" t="s">
        <v>218</v>
      </c>
      <c r="AU152" s="6">
        <f t="shared" si="7"/>
        <v>45686</v>
      </c>
      <c r="AV152" s="28">
        <f t="shared" si="8"/>
        <v>46416</v>
      </c>
      <c r="AW152" s="11"/>
      <c r="AX152" s="11"/>
      <c r="AY152" s="11"/>
      <c r="AZ152" s="11"/>
      <c r="BA152" s="11"/>
      <c r="BI152" s="9"/>
      <c r="BJ152" s="10"/>
      <c r="BK152" s="10"/>
      <c r="BL152" s="10"/>
      <c r="BM152" s="10"/>
      <c r="BN152" s="10"/>
    </row>
    <row r="153" spans="1:66" s="8" customFormat="1" ht="16.350000000000001" hidden="1" customHeight="1">
      <c r="A153" s="472" t="s">
        <v>1409</v>
      </c>
      <c r="B153" s="21"/>
      <c r="C153" s="448" t="b">
        <v>1</v>
      </c>
      <c r="D153" s="449" t="s">
        <v>286</v>
      </c>
      <c r="E153" s="449" t="s">
        <v>74</v>
      </c>
      <c r="F153" s="445" t="s">
        <v>24</v>
      </c>
      <c r="G153" s="445" t="s">
        <v>18</v>
      </c>
      <c r="H153" s="444">
        <v>45384</v>
      </c>
      <c r="I153" s="444" t="s">
        <v>274</v>
      </c>
      <c r="J153" s="444" t="str">
        <f t="shared" ca="1" si="6"/>
        <v>EJECUTADO</v>
      </c>
      <c r="K153" s="445" t="s">
        <v>1467</v>
      </c>
      <c r="L153" s="445" t="s">
        <v>54</v>
      </c>
      <c r="M153" s="445" t="s">
        <v>1468</v>
      </c>
      <c r="N153" s="450">
        <v>79213321</v>
      </c>
      <c r="O153" s="451">
        <v>36000000</v>
      </c>
      <c r="P153" s="452">
        <v>20240202</v>
      </c>
      <c r="Q153" s="453">
        <v>36000000</v>
      </c>
      <c r="R153" s="454">
        <v>45364</v>
      </c>
      <c r="S153" s="444">
        <v>45384</v>
      </c>
      <c r="T153" s="444">
        <v>45566</v>
      </c>
      <c r="U153" s="452">
        <v>20240262</v>
      </c>
      <c r="V153" s="455">
        <v>36000000</v>
      </c>
      <c r="W153" s="444">
        <v>45384</v>
      </c>
      <c r="X153" s="63" t="s">
        <v>106</v>
      </c>
      <c r="Y153" s="6" t="s">
        <v>283</v>
      </c>
      <c r="Z153" s="6" t="s">
        <v>53</v>
      </c>
      <c r="AA153" s="6" t="s">
        <v>1469</v>
      </c>
      <c r="AB153" s="6" t="s">
        <v>1421</v>
      </c>
      <c r="AC153" s="6">
        <v>45384</v>
      </c>
      <c r="AD153" s="6" t="s">
        <v>1470</v>
      </c>
      <c r="AE153" s="51" t="s">
        <v>218</v>
      </c>
      <c r="AF153" s="5" t="s">
        <v>218</v>
      </c>
      <c r="AG153" s="51" t="s">
        <v>218</v>
      </c>
      <c r="AH153" s="6" t="s">
        <v>218</v>
      </c>
      <c r="AI153" s="5" t="s">
        <v>218</v>
      </c>
      <c r="AJ153" s="6" t="s">
        <v>218</v>
      </c>
      <c r="AK153" s="6" t="s">
        <v>218</v>
      </c>
      <c r="AL153" s="6" t="s">
        <v>218</v>
      </c>
      <c r="AM153" s="5" t="s">
        <v>218</v>
      </c>
      <c r="AN153" s="6" t="s">
        <v>218</v>
      </c>
      <c r="AO153" s="6" t="s">
        <v>218</v>
      </c>
      <c r="AP153" s="6" t="s">
        <v>218</v>
      </c>
      <c r="AQ153" s="6">
        <v>45566</v>
      </c>
      <c r="AR153" s="5" t="s">
        <v>218</v>
      </c>
      <c r="AS153" s="51" t="s">
        <v>218</v>
      </c>
      <c r="AT153" s="6" t="s">
        <v>218</v>
      </c>
      <c r="AU153" s="6">
        <f t="shared" si="7"/>
        <v>45686</v>
      </c>
      <c r="AV153" s="28">
        <f t="shared" si="8"/>
        <v>46416</v>
      </c>
      <c r="AW153" s="11"/>
      <c r="AX153" s="11"/>
      <c r="AY153" s="11"/>
      <c r="AZ153" s="11"/>
      <c r="BA153" s="11"/>
      <c r="BI153" s="9"/>
      <c r="BJ153" s="10"/>
      <c r="BK153" s="10"/>
      <c r="BL153" s="10"/>
      <c r="BM153" s="10"/>
      <c r="BN153" s="10"/>
    </row>
    <row r="154" spans="1:66" s="8" customFormat="1" ht="16.350000000000001" hidden="1" customHeight="1">
      <c r="A154" s="472" t="s">
        <v>1409</v>
      </c>
      <c r="B154" s="21"/>
      <c r="C154" s="448" t="b">
        <v>1</v>
      </c>
      <c r="D154" s="449" t="s">
        <v>287</v>
      </c>
      <c r="E154" s="449" t="s">
        <v>74</v>
      </c>
      <c r="F154" s="445" t="s">
        <v>24</v>
      </c>
      <c r="G154" s="445" t="s">
        <v>18</v>
      </c>
      <c r="H154" s="444">
        <v>45384</v>
      </c>
      <c r="I154" s="444" t="s">
        <v>274</v>
      </c>
      <c r="J154" s="444" t="str">
        <f t="shared" ca="1" si="6"/>
        <v>EJECUTADO</v>
      </c>
      <c r="K154" s="445" t="s">
        <v>1471</v>
      </c>
      <c r="L154" s="445" t="s">
        <v>54</v>
      </c>
      <c r="M154" s="445" t="s">
        <v>1472</v>
      </c>
      <c r="N154" s="450">
        <v>1018419967</v>
      </c>
      <c r="O154" s="451">
        <v>36000000</v>
      </c>
      <c r="P154" s="452">
        <v>20240200</v>
      </c>
      <c r="Q154" s="453">
        <v>36000000</v>
      </c>
      <c r="R154" s="454">
        <v>45364</v>
      </c>
      <c r="S154" s="444">
        <v>45384</v>
      </c>
      <c r="T154" s="444">
        <v>45566</v>
      </c>
      <c r="U154" s="452">
        <v>20240264</v>
      </c>
      <c r="V154" s="455">
        <v>36000000</v>
      </c>
      <c r="W154" s="444">
        <v>45384</v>
      </c>
      <c r="X154" s="63" t="s">
        <v>106</v>
      </c>
      <c r="Y154" s="6" t="s">
        <v>112</v>
      </c>
      <c r="Z154" s="6" t="s">
        <v>53</v>
      </c>
      <c r="AA154" s="6" t="s">
        <v>1473</v>
      </c>
      <c r="AB154" s="6" t="s">
        <v>1021</v>
      </c>
      <c r="AC154" s="6">
        <v>45384</v>
      </c>
      <c r="AD154" s="6" t="s">
        <v>1474</v>
      </c>
      <c r="AE154" s="51" t="s">
        <v>218</v>
      </c>
      <c r="AF154" s="5" t="s">
        <v>218</v>
      </c>
      <c r="AG154" s="51" t="s">
        <v>218</v>
      </c>
      <c r="AH154" s="6" t="s">
        <v>218</v>
      </c>
      <c r="AI154" s="5" t="s">
        <v>218</v>
      </c>
      <c r="AJ154" s="6" t="s">
        <v>218</v>
      </c>
      <c r="AK154" s="6" t="s">
        <v>218</v>
      </c>
      <c r="AL154" s="6" t="s">
        <v>218</v>
      </c>
      <c r="AM154" s="5" t="s">
        <v>218</v>
      </c>
      <c r="AN154" s="6" t="s">
        <v>218</v>
      </c>
      <c r="AO154" s="6" t="s">
        <v>218</v>
      </c>
      <c r="AP154" s="6" t="s">
        <v>218</v>
      </c>
      <c r="AQ154" s="6">
        <v>45566</v>
      </c>
      <c r="AR154" s="5" t="s">
        <v>218</v>
      </c>
      <c r="AS154" s="51" t="s">
        <v>218</v>
      </c>
      <c r="AT154" s="6" t="s">
        <v>218</v>
      </c>
      <c r="AU154" s="6">
        <f t="shared" si="7"/>
        <v>45686</v>
      </c>
      <c r="AV154" s="28">
        <f t="shared" si="8"/>
        <v>46416</v>
      </c>
      <c r="AW154" s="11"/>
      <c r="AX154" s="11"/>
      <c r="AY154" s="11"/>
      <c r="AZ154" s="11"/>
      <c r="BA154" s="11"/>
      <c r="BI154" s="9"/>
      <c r="BJ154" s="10"/>
      <c r="BK154" s="10"/>
      <c r="BL154" s="10"/>
      <c r="BM154" s="10"/>
      <c r="BN154" s="10"/>
    </row>
    <row r="155" spans="1:66" s="8" customFormat="1" ht="16.350000000000001" hidden="1" customHeight="1">
      <c r="A155" s="472" t="s">
        <v>1409</v>
      </c>
      <c r="B155" s="21"/>
      <c r="C155" s="448" t="b">
        <v>1</v>
      </c>
      <c r="D155" s="449" t="s">
        <v>288</v>
      </c>
      <c r="E155" s="449" t="s">
        <v>74</v>
      </c>
      <c r="F155" s="445" t="s">
        <v>24</v>
      </c>
      <c r="G155" s="445"/>
      <c r="H155" s="444">
        <v>45384</v>
      </c>
      <c r="I155" s="444" t="s">
        <v>274</v>
      </c>
      <c r="J155" s="444" t="str">
        <f t="shared" ca="1" si="6"/>
        <v>EJECUTADO</v>
      </c>
      <c r="K155" s="445" t="s">
        <v>1475</v>
      </c>
      <c r="L155" s="445"/>
      <c r="M155" s="445" t="s">
        <v>1476</v>
      </c>
      <c r="N155" s="450"/>
      <c r="O155" s="451"/>
      <c r="P155" s="452"/>
      <c r="Q155" s="453"/>
      <c r="R155" s="454"/>
      <c r="S155" s="444"/>
      <c r="T155" s="444"/>
      <c r="U155" s="452"/>
      <c r="V155" s="455"/>
      <c r="W155" s="444"/>
      <c r="X155" s="63"/>
      <c r="Y155" s="6"/>
      <c r="Z155" s="6"/>
      <c r="AA155" s="6"/>
      <c r="AB155" s="6"/>
      <c r="AC155" s="6"/>
      <c r="AD155" s="6" t="s">
        <v>1477</v>
      </c>
      <c r="AE155" s="51"/>
      <c r="AF155" s="5"/>
      <c r="AG155" s="51"/>
      <c r="AH155" s="6"/>
      <c r="AI155" s="5"/>
      <c r="AJ155" s="6"/>
      <c r="AK155" s="6" t="s">
        <v>218</v>
      </c>
      <c r="AL155" s="6" t="s">
        <v>218</v>
      </c>
      <c r="AM155" s="6" t="s">
        <v>218</v>
      </c>
      <c r="AN155" s="6" t="s">
        <v>218</v>
      </c>
      <c r="AO155" s="6" t="s">
        <v>218</v>
      </c>
      <c r="AP155" s="6" t="s">
        <v>218</v>
      </c>
      <c r="AQ155" s="6"/>
      <c r="AR155" s="5"/>
      <c r="AS155" s="51"/>
      <c r="AT155" s="6"/>
      <c r="AU155" s="6">
        <f t="shared" si="7"/>
        <v>120</v>
      </c>
      <c r="AV155" s="28">
        <f t="shared" si="8"/>
        <v>850</v>
      </c>
      <c r="AW155" s="11"/>
      <c r="AX155" s="11"/>
      <c r="AY155" s="11"/>
      <c r="AZ155" s="11"/>
      <c r="BA155" s="11"/>
      <c r="BI155" s="9"/>
      <c r="BJ155" s="10"/>
      <c r="BK155" s="10"/>
      <c r="BL155" s="10"/>
      <c r="BM155" s="10"/>
      <c r="BN155" s="10"/>
    </row>
    <row r="156" spans="1:66" s="8" customFormat="1" ht="16.350000000000001" hidden="1" customHeight="1">
      <c r="A156" s="472" t="s">
        <v>1409</v>
      </c>
      <c r="B156" s="21"/>
      <c r="C156" s="448" t="b">
        <v>1</v>
      </c>
      <c r="D156" s="449" t="s">
        <v>289</v>
      </c>
      <c r="E156" s="449" t="s">
        <v>74</v>
      </c>
      <c r="F156" s="445" t="s">
        <v>24</v>
      </c>
      <c r="G156" s="445" t="s">
        <v>3</v>
      </c>
      <c r="H156" s="444">
        <v>45384</v>
      </c>
      <c r="I156" s="444" t="s">
        <v>274</v>
      </c>
      <c r="J156" s="444" t="str">
        <f t="shared" ca="1" si="6"/>
        <v>EJECUTADO</v>
      </c>
      <c r="K156" s="445" t="s">
        <v>1478</v>
      </c>
      <c r="L156" s="445" t="s">
        <v>54</v>
      </c>
      <c r="M156" s="445" t="s">
        <v>1479</v>
      </c>
      <c r="N156" s="450">
        <v>1003479785</v>
      </c>
      <c r="O156" s="451">
        <v>2882933</v>
      </c>
      <c r="P156" s="452">
        <v>20240216</v>
      </c>
      <c r="Q156" s="453">
        <v>2882933</v>
      </c>
      <c r="R156" s="454">
        <v>45369</v>
      </c>
      <c r="S156" s="444">
        <v>45385</v>
      </c>
      <c r="T156" s="444">
        <v>45424</v>
      </c>
      <c r="U156" s="452">
        <v>20240261</v>
      </c>
      <c r="V156" s="455">
        <v>2882933</v>
      </c>
      <c r="W156" s="444">
        <v>45384</v>
      </c>
      <c r="X156" s="63" t="s">
        <v>51</v>
      </c>
      <c r="Y156" s="6" t="s">
        <v>94</v>
      </c>
      <c r="Z156" s="6" t="s">
        <v>53</v>
      </c>
      <c r="AA156" s="6" t="s">
        <v>1480</v>
      </c>
      <c r="AB156" s="6" t="s">
        <v>1481</v>
      </c>
      <c r="AC156" s="6">
        <v>45385</v>
      </c>
      <c r="AD156" s="6" t="s">
        <v>1482</v>
      </c>
      <c r="AE156" s="51" t="s">
        <v>218</v>
      </c>
      <c r="AF156" s="5" t="s">
        <v>218</v>
      </c>
      <c r="AG156" s="51" t="s">
        <v>218</v>
      </c>
      <c r="AH156" s="6" t="s">
        <v>218</v>
      </c>
      <c r="AI156" s="5" t="s">
        <v>218</v>
      </c>
      <c r="AJ156" s="6" t="s">
        <v>218</v>
      </c>
      <c r="AK156" s="6" t="s">
        <v>218</v>
      </c>
      <c r="AL156" s="6" t="s">
        <v>218</v>
      </c>
      <c r="AM156" s="5" t="s">
        <v>218</v>
      </c>
      <c r="AN156" s="6" t="s">
        <v>218</v>
      </c>
      <c r="AO156" s="6" t="s">
        <v>218</v>
      </c>
      <c r="AP156" s="6" t="s">
        <v>218</v>
      </c>
      <c r="AQ156" s="6">
        <v>45424</v>
      </c>
      <c r="AR156" s="5" t="s">
        <v>218</v>
      </c>
      <c r="AS156" s="51" t="s">
        <v>218</v>
      </c>
      <c r="AT156" s="6" t="s">
        <v>218</v>
      </c>
      <c r="AU156" s="6">
        <f t="shared" si="7"/>
        <v>45544</v>
      </c>
      <c r="AV156" s="28">
        <f t="shared" si="8"/>
        <v>46274</v>
      </c>
      <c r="AW156" s="11"/>
      <c r="AX156" s="11"/>
      <c r="AY156" s="11"/>
      <c r="AZ156" s="11"/>
      <c r="BA156" s="11"/>
      <c r="BI156" s="9"/>
      <c r="BJ156" s="10"/>
      <c r="BK156" s="10"/>
      <c r="BL156" s="10"/>
      <c r="BM156" s="10"/>
      <c r="BN156" s="10"/>
    </row>
    <row r="157" spans="1:66" s="8" customFormat="1" ht="16.350000000000001" hidden="1" customHeight="1">
      <c r="A157" s="472" t="s">
        <v>1409</v>
      </c>
      <c r="B157" s="21"/>
      <c r="C157" s="448" t="b">
        <v>1</v>
      </c>
      <c r="D157" s="449" t="s">
        <v>290</v>
      </c>
      <c r="E157" s="449" t="s">
        <v>156</v>
      </c>
      <c r="F157" s="445" t="s">
        <v>24</v>
      </c>
      <c r="G157" s="445" t="s">
        <v>18</v>
      </c>
      <c r="H157" s="444">
        <v>45384</v>
      </c>
      <c r="I157" s="444" t="s">
        <v>274</v>
      </c>
      <c r="J157" s="444" t="str">
        <f t="shared" ca="1" si="6"/>
        <v>EJECUTADO</v>
      </c>
      <c r="K157" s="445" t="s">
        <v>1483</v>
      </c>
      <c r="L157" s="445" t="s">
        <v>54</v>
      </c>
      <c r="M157" s="445" t="s">
        <v>1484</v>
      </c>
      <c r="N157" s="450">
        <v>52888066</v>
      </c>
      <c r="O157" s="451">
        <v>33000000</v>
      </c>
      <c r="P157" s="452">
        <v>20240252</v>
      </c>
      <c r="Q157" s="453" t="s">
        <v>1485</v>
      </c>
      <c r="R157" s="454">
        <v>45383</v>
      </c>
      <c r="S157" s="444">
        <v>45384</v>
      </c>
      <c r="T157" s="444">
        <v>45470</v>
      </c>
      <c r="U157" s="452">
        <v>20240274</v>
      </c>
      <c r="V157" s="455">
        <v>33000000</v>
      </c>
      <c r="W157" s="444">
        <v>45384</v>
      </c>
      <c r="X157" s="63" t="s">
        <v>51</v>
      </c>
      <c r="Y157" s="6" t="s">
        <v>94</v>
      </c>
      <c r="Z157" s="6" t="s">
        <v>53</v>
      </c>
      <c r="AA157" s="6" t="s">
        <v>1486</v>
      </c>
      <c r="AB157" s="6" t="s">
        <v>1171</v>
      </c>
      <c r="AC157" s="6">
        <v>45384</v>
      </c>
      <c r="AD157" s="6" t="s">
        <v>1487</v>
      </c>
      <c r="AE157" s="51" t="s">
        <v>218</v>
      </c>
      <c r="AF157" s="5" t="s">
        <v>218</v>
      </c>
      <c r="AG157" s="51" t="s">
        <v>218</v>
      </c>
      <c r="AH157" s="6" t="s">
        <v>218</v>
      </c>
      <c r="AI157" s="5" t="s">
        <v>218</v>
      </c>
      <c r="AJ157" s="6" t="s">
        <v>218</v>
      </c>
      <c r="AK157" s="6" t="s">
        <v>218</v>
      </c>
      <c r="AL157" s="6" t="s">
        <v>218</v>
      </c>
      <c r="AM157" s="5" t="s">
        <v>218</v>
      </c>
      <c r="AN157" s="6" t="s">
        <v>218</v>
      </c>
      <c r="AO157" s="6" t="s">
        <v>218</v>
      </c>
      <c r="AP157" s="6" t="s">
        <v>218</v>
      </c>
      <c r="AQ157" s="6">
        <v>45470</v>
      </c>
      <c r="AR157" s="5" t="s">
        <v>218</v>
      </c>
      <c r="AS157" s="51" t="s">
        <v>218</v>
      </c>
      <c r="AT157" s="6" t="s">
        <v>218</v>
      </c>
      <c r="AU157" s="6">
        <f t="shared" si="7"/>
        <v>45590</v>
      </c>
      <c r="AV157" s="28">
        <f t="shared" si="8"/>
        <v>46320</v>
      </c>
      <c r="AW157" s="11"/>
      <c r="AX157" s="11"/>
      <c r="AY157" s="11"/>
      <c r="AZ157" s="11"/>
      <c r="BA157" s="11"/>
      <c r="BI157" s="9"/>
      <c r="BJ157" s="10"/>
      <c r="BK157" s="10"/>
      <c r="BL157" s="10"/>
      <c r="BM157" s="10"/>
      <c r="BN157" s="10"/>
    </row>
    <row r="158" spans="1:66" s="8" customFormat="1" ht="16.350000000000001" hidden="1" customHeight="1">
      <c r="A158" s="472" t="s">
        <v>1409</v>
      </c>
      <c r="B158" s="21"/>
      <c r="C158" s="448" t="b">
        <v>1</v>
      </c>
      <c r="D158" s="449" t="s">
        <v>291</v>
      </c>
      <c r="E158" s="449" t="s">
        <v>156</v>
      </c>
      <c r="F158" s="445" t="s">
        <v>24</v>
      </c>
      <c r="G158" s="445" t="s">
        <v>18</v>
      </c>
      <c r="H158" s="444">
        <v>45384</v>
      </c>
      <c r="I158" s="444" t="s">
        <v>274</v>
      </c>
      <c r="J158" s="444" t="str">
        <f t="shared" ca="1" si="6"/>
        <v>EJECUTADO</v>
      </c>
      <c r="K158" s="445" t="s">
        <v>1488</v>
      </c>
      <c r="L158" s="445" t="s">
        <v>54</v>
      </c>
      <c r="M158" s="445" t="s">
        <v>1489</v>
      </c>
      <c r="N158" s="450">
        <v>1023956191</v>
      </c>
      <c r="O158" s="451">
        <v>13800000</v>
      </c>
      <c r="P158" s="452">
        <v>20240239</v>
      </c>
      <c r="Q158" s="453">
        <v>13800000</v>
      </c>
      <c r="R158" s="454">
        <v>45377</v>
      </c>
      <c r="S158" s="444">
        <v>45384</v>
      </c>
      <c r="T158" s="444">
        <v>45470</v>
      </c>
      <c r="U158" s="452">
        <v>20240273</v>
      </c>
      <c r="V158" s="455">
        <v>13800000</v>
      </c>
      <c r="W158" s="444">
        <v>45384</v>
      </c>
      <c r="X158" s="63" t="s">
        <v>51</v>
      </c>
      <c r="Y158" s="6" t="s">
        <v>292</v>
      </c>
      <c r="Z158" s="6" t="s">
        <v>53</v>
      </c>
      <c r="AA158" s="6" t="s">
        <v>1490</v>
      </c>
      <c r="AB158" s="6" t="s">
        <v>1405</v>
      </c>
      <c r="AC158" s="6">
        <v>45384</v>
      </c>
      <c r="AD158" s="57" t="s">
        <v>1491</v>
      </c>
      <c r="AE158" s="51" t="s">
        <v>218</v>
      </c>
      <c r="AF158" s="5" t="s">
        <v>218</v>
      </c>
      <c r="AG158" s="51" t="s">
        <v>218</v>
      </c>
      <c r="AH158" s="6" t="s">
        <v>218</v>
      </c>
      <c r="AI158" s="5" t="s">
        <v>218</v>
      </c>
      <c r="AJ158" s="6" t="s">
        <v>218</v>
      </c>
      <c r="AK158" s="6" t="s">
        <v>218</v>
      </c>
      <c r="AL158" s="6" t="s">
        <v>218</v>
      </c>
      <c r="AM158" s="5" t="s">
        <v>218</v>
      </c>
      <c r="AN158" s="6" t="s">
        <v>218</v>
      </c>
      <c r="AO158" s="6" t="s">
        <v>218</v>
      </c>
      <c r="AP158" s="6" t="s">
        <v>218</v>
      </c>
      <c r="AQ158" s="6">
        <v>45470</v>
      </c>
      <c r="AR158" s="5" t="s">
        <v>218</v>
      </c>
      <c r="AS158" s="51" t="s">
        <v>218</v>
      </c>
      <c r="AT158" s="6" t="s">
        <v>218</v>
      </c>
      <c r="AU158" s="6">
        <f t="shared" si="7"/>
        <v>45590</v>
      </c>
      <c r="AV158" s="28">
        <f t="shared" si="8"/>
        <v>46320</v>
      </c>
      <c r="AW158" s="11"/>
      <c r="AX158" s="11"/>
      <c r="AY158" s="11"/>
      <c r="AZ158" s="11"/>
      <c r="BA158" s="11"/>
      <c r="BI158" s="9"/>
      <c r="BJ158" s="10"/>
      <c r="BK158" s="10"/>
      <c r="BL158" s="10"/>
      <c r="BM158" s="10"/>
      <c r="BN158" s="10"/>
    </row>
    <row r="159" spans="1:66" s="8" customFormat="1" ht="16.350000000000001" hidden="1" customHeight="1">
      <c r="A159" s="472" t="s">
        <v>1409</v>
      </c>
      <c r="B159" s="21"/>
      <c r="C159" s="448" t="b">
        <v>1</v>
      </c>
      <c r="D159" s="449" t="s">
        <v>293</v>
      </c>
      <c r="E159" s="449" t="s">
        <v>156</v>
      </c>
      <c r="F159" s="445" t="s">
        <v>24</v>
      </c>
      <c r="G159" s="445" t="s">
        <v>18</v>
      </c>
      <c r="H159" s="444">
        <v>45384</v>
      </c>
      <c r="I159" s="444" t="s">
        <v>274</v>
      </c>
      <c r="J159" s="444" t="str">
        <f t="shared" ca="1" si="6"/>
        <v>EJECUTADO</v>
      </c>
      <c r="K159" s="445" t="s">
        <v>1492</v>
      </c>
      <c r="L159" s="445" t="s">
        <v>54</v>
      </c>
      <c r="M159" s="445" t="s">
        <v>1493</v>
      </c>
      <c r="N159" s="450">
        <v>1070753792</v>
      </c>
      <c r="O159" s="451">
        <v>12000000</v>
      </c>
      <c r="P159" s="452">
        <v>20240242</v>
      </c>
      <c r="Q159" s="453">
        <v>12000000</v>
      </c>
      <c r="R159" s="454">
        <v>45377</v>
      </c>
      <c r="S159" s="444">
        <v>45384</v>
      </c>
      <c r="T159" s="444">
        <v>45470</v>
      </c>
      <c r="U159" s="452">
        <v>20240275</v>
      </c>
      <c r="V159" s="455">
        <v>12000000</v>
      </c>
      <c r="W159" s="444">
        <v>45384</v>
      </c>
      <c r="X159" s="63" t="s">
        <v>51</v>
      </c>
      <c r="Y159" s="6" t="s">
        <v>292</v>
      </c>
      <c r="Z159" s="6" t="s">
        <v>53</v>
      </c>
      <c r="AA159" s="6" t="s">
        <v>1494</v>
      </c>
      <c r="AB159" s="6" t="s">
        <v>1171</v>
      </c>
      <c r="AC159" s="6">
        <v>45384</v>
      </c>
      <c r="AD159" s="57" t="s">
        <v>1495</v>
      </c>
      <c r="AE159" s="51" t="s">
        <v>218</v>
      </c>
      <c r="AF159" s="5" t="s">
        <v>218</v>
      </c>
      <c r="AG159" s="51" t="s">
        <v>218</v>
      </c>
      <c r="AH159" s="6" t="s">
        <v>218</v>
      </c>
      <c r="AI159" s="5" t="s">
        <v>218</v>
      </c>
      <c r="AJ159" s="6" t="s">
        <v>218</v>
      </c>
      <c r="AK159" s="6" t="s">
        <v>218</v>
      </c>
      <c r="AL159" s="6" t="s">
        <v>218</v>
      </c>
      <c r="AM159" s="5" t="s">
        <v>218</v>
      </c>
      <c r="AN159" s="6" t="s">
        <v>218</v>
      </c>
      <c r="AO159" s="6" t="s">
        <v>218</v>
      </c>
      <c r="AP159" s="6" t="s">
        <v>218</v>
      </c>
      <c r="AQ159" s="6">
        <v>45470</v>
      </c>
      <c r="AR159" s="5" t="s">
        <v>218</v>
      </c>
      <c r="AS159" s="51" t="s">
        <v>218</v>
      </c>
      <c r="AT159" s="6" t="s">
        <v>218</v>
      </c>
      <c r="AU159" s="6">
        <f t="shared" si="7"/>
        <v>45590</v>
      </c>
      <c r="AV159" s="28">
        <f t="shared" si="8"/>
        <v>46320</v>
      </c>
      <c r="AW159" s="11"/>
      <c r="AX159" s="11"/>
      <c r="AY159" s="11"/>
      <c r="AZ159" s="11"/>
      <c r="BA159" s="11"/>
      <c r="BI159" s="9"/>
      <c r="BJ159" s="10"/>
      <c r="BK159" s="10"/>
      <c r="BL159" s="10"/>
      <c r="BM159" s="10"/>
      <c r="BN159" s="10"/>
    </row>
    <row r="160" spans="1:66" s="8" customFormat="1" ht="16.350000000000001" hidden="1" customHeight="1">
      <c r="A160" s="472" t="s">
        <v>1409</v>
      </c>
      <c r="B160" s="21"/>
      <c r="C160" s="448" t="b">
        <v>1</v>
      </c>
      <c r="D160" s="449" t="s">
        <v>294</v>
      </c>
      <c r="E160" s="449" t="s">
        <v>156</v>
      </c>
      <c r="F160" s="445" t="s">
        <v>24</v>
      </c>
      <c r="G160" s="445" t="s">
        <v>18</v>
      </c>
      <c r="H160" s="444">
        <v>45384</v>
      </c>
      <c r="I160" s="444" t="s">
        <v>274</v>
      </c>
      <c r="J160" s="444" t="str">
        <f t="shared" ca="1" si="6"/>
        <v>EJECUTADO</v>
      </c>
      <c r="K160" s="445" t="s">
        <v>1496</v>
      </c>
      <c r="L160" s="445" t="s">
        <v>54</v>
      </c>
      <c r="M160" s="445" t="s">
        <v>1497</v>
      </c>
      <c r="N160" s="450">
        <v>1003777550</v>
      </c>
      <c r="O160" s="451">
        <v>13200000</v>
      </c>
      <c r="P160" s="452">
        <v>20240249</v>
      </c>
      <c r="Q160" s="453">
        <v>13200000</v>
      </c>
      <c r="R160" s="454">
        <v>45377</v>
      </c>
      <c r="S160" s="444">
        <v>45384</v>
      </c>
      <c r="T160" s="444">
        <v>45470</v>
      </c>
      <c r="U160" s="452">
        <v>20240272</v>
      </c>
      <c r="V160" s="455">
        <v>13200000</v>
      </c>
      <c r="W160" s="444">
        <v>45384</v>
      </c>
      <c r="X160" s="63" t="s">
        <v>51</v>
      </c>
      <c r="Y160" s="6" t="s">
        <v>292</v>
      </c>
      <c r="Z160" s="6" t="s">
        <v>53</v>
      </c>
      <c r="AA160" s="6" t="s">
        <v>1498</v>
      </c>
      <c r="AB160" s="6" t="s">
        <v>1171</v>
      </c>
      <c r="AC160" s="6">
        <v>45384</v>
      </c>
      <c r="AD160" s="6" t="s">
        <v>1499</v>
      </c>
      <c r="AE160" s="51" t="s">
        <v>218</v>
      </c>
      <c r="AF160" s="5" t="s">
        <v>218</v>
      </c>
      <c r="AG160" s="51" t="s">
        <v>218</v>
      </c>
      <c r="AH160" s="6" t="s">
        <v>218</v>
      </c>
      <c r="AI160" s="5" t="s">
        <v>218</v>
      </c>
      <c r="AJ160" s="6" t="s">
        <v>218</v>
      </c>
      <c r="AK160" s="6" t="s">
        <v>218</v>
      </c>
      <c r="AL160" s="6" t="s">
        <v>218</v>
      </c>
      <c r="AM160" s="5" t="s">
        <v>218</v>
      </c>
      <c r="AN160" s="6" t="s">
        <v>218</v>
      </c>
      <c r="AO160" s="6" t="s">
        <v>218</v>
      </c>
      <c r="AP160" s="6" t="s">
        <v>218</v>
      </c>
      <c r="AQ160" s="6">
        <v>45470</v>
      </c>
      <c r="AR160" s="5" t="s">
        <v>218</v>
      </c>
      <c r="AS160" s="51" t="s">
        <v>218</v>
      </c>
      <c r="AT160" s="6" t="s">
        <v>218</v>
      </c>
      <c r="AU160" s="6">
        <f t="shared" si="7"/>
        <v>45590</v>
      </c>
      <c r="AV160" s="28">
        <f t="shared" si="8"/>
        <v>46320</v>
      </c>
      <c r="AW160" s="11"/>
      <c r="AX160" s="11"/>
      <c r="AY160" s="11"/>
      <c r="AZ160" s="11"/>
      <c r="BA160" s="11"/>
      <c r="BI160" s="9"/>
      <c r="BJ160" s="10"/>
      <c r="BK160" s="10"/>
      <c r="BL160" s="10"/>
      <c r="BM160" s="10"/>
      <c r="BN160" s="10"/>
    </row>
    <row r="161" spans="1:66" s="8" customFormat="1" ht="16.350000000000001" hidden="1" customHeight="1">
      <c r="A161" s="472" t="s">
        <v>1409</v>
      </c>
      <c r="B161" s="21"/>
      <c r="C161" s="448" t="b">
        <v>1</v>
      </c>
      <c r="D161" s="449" t="s">
        <v>295</v>
      </c>
      <c r="E161" s="449" t="s">
        <v>156</v>
      </c>
      <c r="F161" s="445" t="s">
        <v>24</v>
      </c>
      <c r="G161" s="445" t="s">
        <v>3</v>
      </c>
      <c r="H161" s="444">
        <v>45384</v>
      </c>
      <c r="I161" s="444" t="s">
        <v>274</v>
      </c>
      <c r="J161" s="444" t="str">
        <f t="shared" ca="1" si="6"/>
        <v>EJECUTADO</v>
      </c>
      <c r="K161" s="445" t="s">
        <v>1500</v>
      </c>
      <c r="L161" s="445" t="s">
        <v>54</v>
      </c>
      <c r="M161" s="445" t="s">
        <v>1501</v>
      </c>
      <c r="N161" s="450">
        <v>79792050</v>
      </c>
      <c r="O161" s="451">
        <v>10500000</v>
      </c>
      <c r="P161" s="452">
        <v>20240248</v>
      </c>
      <c r="Q161" s="453">
        <v>10500000</v>
      </c>
      <c r="R161" s="454">
        <v>45377</v>
      </c>
      <c r="S161" s="444">
        <v>45384</v>
      </c>
      <c r="T161" s="444">
        <v>45470</v>
      </c>
      <c r="U161" s="452">
        <v>20240276</v>
      </c>
      <c r="V161" s="455">
        <v>10500000</v>
      </c>
      <c r="W161" s="444">
        <v>45384</v>
      </c>
      <c r="X161" s="63" t="s">
        <v>51</v>
      </c>
      <c r="Y161" s="6" t="s">
        <v>292</v>
      </c>
      <c r="Z161" s="6" t="s">
        <v>53</v>
      </c>
      <c r="AA161" s="6" t="s">
        <v>1502</v>
      </c>
      <c r="AB161" s="6" t="s">
        <v>1171</v>
      </c>
      <c r="AC161" s="6">
        <v>45384</v>
      </c>
      <c r="AD161" s="6" t="s">
        <v>1503</v>
      </c>
      <c r="AE161" s="51" t="s">
        <v>218</v>
      </c>
      <c r="AF161" s="5" t="s">
        <v>218</v>
      </c>
      <c r="AG161" s="51" t="s">
        <v>218</v>
      </c>
      <c r="AH161" s="6" t="s">
        <v>218</v>
      </c>
      <c r="AI161" s="5" t="s">
        <v>218</v>
      </c>
      <c r="AJ161" s="6" t="s">
        <v>218</v>
      </c>
      <c r="AK161" s="6" t="s">
        <v>218</v>
      </c>
      <c r="AL161" s="6" t="s">
        <v>218</v>
      </c>
      <c r="AM161" s="5" t="s">
        <v>218</v>
      </c>
      <c r="AN161" s="6" t="s">
        <v>218</v>
      </c>
      <c r="AO161" s="6" t="s">
        <v>218</v>
      </c>
      <c r="AP161" s="6" t="s">
        <v>218</v>
      </c>
      <c r="AQ161" s="6">
        <v>45470</v>
      </c>
      <c r="AR161" s="5" t="s">
        <v>218</v>
      </c>
      <c r="AS161" s="51" t="s">
        <v>218</v>
      </c>
      <c r="AT161" s="6" t="s">
        <v>218</v>
      </c>
      <c r="AU161" s="6">
        <f t="shared" si="7"/>
        <v>45590</v>
      </c>
      <c r="AV161" s="28">
        <f t="shared" si="8"/>
        <v>46320</v>
      </c>
      <c r="AW161" s="11"/>
      <c r="AX161" s="11"/>
      <c r="AY161" s="11"/>
      <c r="AZ161" s="11"/>
      <c r="BA161" s="11"/>
      <c r="BI161" s="9"/>
      <c r="BJ161" s="10"/>
      <c r="BK161" s="10"/>
      <c r="BL161" s="10"/>
      <c r="BM161" s="10"/>
      <c r="BN161" s="10"/>
    </row>
    <row r="162" spans="1:66" s="8" customFormat="1" ht="16.350000000000001" hidden="1" customHeight="1">
      <c r="A162" s="472" t="s">
        <v>1409</v>
      </c>
      <c r="B162" s="21"/>
      <c r="C162" s="448" t="b">
        <v>1</v>
      </c>
      <c r="D162" s="449" t="s">
        <v>296</v>
      </c>
      <c r="E162" s="449" t="s">
        <v>156</v>
      </c>
      <c r="F162" s="445" t="s">
        <v>24</v>
      </c>
      <c r="G162" s="445" t="s">
        <v>3</v>
      </c>
      <c r="H162" s="444">
        <v>45384</v>
      </c>
      <c r="I162" s="444" t="s">
        <v>274</v>
      </c>
      <c r="J162" s="444" t="str">
        <f t="shared" ca="1" si="6"/>
        <v>EJECUTADO</v>
      </c>
      <c r="K162" s="445" t="s">
        <v>1504</v>
      </c>
      <c r="L162" s="445" t="s">
        <v>54</v>
      </c>
      <c r="M162" s="445" t="s">
        <v>1505</v>
      </c>
      <c r="N162" s="450">
        <v>53090344</v>
      </c>
      <c r="O162" s="451">
        <v>10500000</v>
      </c>
      <c r="P162" s="452">
        <v>20240245</v>
      </c>
      <c r="Q162" s="453">
        <v>10500000</v>
      </c>
      <c r="R162" s="454">
        <v>45377</v>
      </c>
      <c r="S162" s="444">
        <v>45384</v>
      </c>
      <c r="T162" s="444">
        <v>45470</v>
      </c>
      <c r="U162" s="452">
        <v>20240271</v>
      </c>
      <c r="V162" s="455">
        <v>10500000</v>
      </c>
      <c r="W162" s="444">
        <v>45384</v>
      </c>
      <c r="X162" s="63" t="s">
        <v>51</v>
      </c>
      <c r="Y162" s="6" t="s">
        <v>292</v>
      </c>
      <c r="Z162" s="6" t="s">
        <v>53</v>
      </c>
      <c r="AA162" s="6" t="s">
        <v>1506</v>
      </c>
      <c r="AB162" s="6" t="s">
        <v>1171</v>
      </c>
      <c r="AC162" s="6">
        <v>45384</v>
      </c>
      <c r="AD162" s="6" t="s">
        <v>1507</v>
      </c>
      <c r="AE162" s="51" t="s">
        <v>218</v>
      </c>
      <c r="AF162" s="5" t="s">
        <v>218</v>
      </c>
      <c r="AG162" s="51" t="s">
        <v>218</v>
      </c>
      <c r="AH162" s="6" t="s">
        <v>218</v>
      </c>
      <c r="AI162" s="5" t="s">
        <v>218</v>
      </c>
      <c r="AJ162" s="6" t="s">
        <v>218</v>
      </c>
      <c r="AK162" s="6" t="s">
        <v>218</v>
      </c>
      <c r="AL162" s="6" t="s">
        <v>218</v>
      </c>
      <c r="AM162" s="5" t="s">
        <v>218</v>
      </c>
      <c r="AN162" s="6" t="s">
        <v>218</v>
      </c>
      <c r="AO162" s="6" t="s">
        <v>218</v>
      </c>
      <c r="AP162" s="6" t="s">
        <v>218</v>
      </c>
      <c r="AQ162" s="6">
        <v>45470</v>
      </c>
      <c r="AR162" s="5" t="s">
        <v>218</v>
      </c>
      <c r="AS162" s="51" t="s">
        <v>218</v>
      </c>
      <c r="AT162" s="6" t="s">
        <v>218</v>
      </c>
      <c r="AU162" s="6">
        <f t="shared" si="7"/>
        <v>45590</v>
      </c>
      <c r="AV162" s="28">
        <f t="shared" si="8"/>
        <v>46320</v>
      </c>
      <c r="AW162" s="11"/>
      <c r="AX162" s="11"/>
      <c r="AY162" s="11"/>
      <c r="AZ162" s="11"/>
      <c r="BA162" s="11"/>
      <c r="BI162" s="9"/>
      <c r="BJ162" s="10"/>
      <c r="BK162" s="10"/>
      <c r="BL162" s="10"/>
      <c r="BM162" s="10"/>
      <c r="BN162" s="10"/>
    </row>
    <row r="163" spans="1:66" s="8" customFormat="1" ht="16.350000000000001" hidden="1" customHeight="1">
      <c r="A163" s="472" t="s">
        <v>1409</v>
      </c>
      <c r="B163" s="21"/>
      <c r="C163" s="448" t="b">
        <v>1</v>
      </c>
      <c r="D163" s="449" t="s">
        <v>297</v>
      </c>
      <c r="E163" s="449" t="s">
        <v>74</v>
      </c>
      <c r="F163" s="445" t="s">
        <v>24</v>
      </c>
      <c r="G163" s="445" t="s">
        <v>18</v>
      </c>
      <c r="H163" s="444">
        <v>45384</v>
      </c>
      <c r="I163" s="444" t="s">
        <v>274</v>
      </c>
      <c r="J163" s="444" t="str">
        <f t="shared" ca="1" si="6"/>
        <v>EJECUTADO</v>
      </c>
      <c r="K163" s="445" t="s">
        <v>1508</v>
      </c>
      <c r="L163" s="445" t="s">
        <v>54</v>
      </c>
      <c r="M163" s="445" t="s">
        <v>1509</v>
      </c>
      <c r="N163" s="450">
        <v>80089098</v>
      </c>
      <c r="O163" s="451">
        <v>36000000</v>
      </c>
      <c r="P163" s="452">
        <v>20240189</v>
      </c>
      <c r="Q163" s="453">
        <v>36000000</v>
      </c>
      <c r="R163" s="454">
        <v>45363</v>
      </c>
      <c r="S163" s="444">
        <v>45386</v>
      </c>
      <c r="T163" s="444">
        <v>45476</v>
      </c>
      <c r="U163" s="452">
        <v>20240266</v>
      </c>
      <c r="V163" s="455">
        <v>36000000</v>
      </c>
      <c r="W163" s="444">
        <v>45384</v>
      </c>
      <c r="X163" s="63" t="s">
        <v>51</v>
      </c>
      <c r="Y163" s="6" t="s">
        <v>94</v>
      </c>
      <c r="Z163" s="6" t="s">
        <v>53</v>
      </c>
      <c r="AA163" s="6" t="s">
        <v>1510</v>
      </c>
      <c r="AB163" s="6" t="s">
        <v>1511</v>
      </c>
      <c r="AC163" s="6">
        <v>45390</v>
      </c>
      <c r="AD163" s="6" t="s">
        <v>1512</v>
      </c>
      <c r="AE163" s="51">
        <v>18000000</v>
      </c>
      <c r="AF163" s="5">
        <v>20240457</v>
      </c>
      <c r="AG163" s="51">
        <v>18000000</v>
      </c>
      <c r="AH163" s="6">
        <v>45476</v>
      </c>
      <c r="AI163" s="5" t="s">
        <v>1513</v>
      </c>
      <c r="AJ163" s="6"/>
      <c r="AK163" s="6" t="s">
        <v>218</v>
      </c>
      <c r="AL163" s="6" t="s">
        <v>218</v>
      </c>
      <c r="AM163" s="6" t="s">
        <v>218</v>
      </c>
      <c r="AN163" s="6" t="s">
        <v>218</v>
      </c>
      <c r="AO163" s="6" t="s">
        <v>218</v>
      </c>
      <c r="AP163" s="6" t="s">
        <v>218</v>
      </c>
      <c r="AQ163" s="6">
        <v>45522</v>
      </c>
      <c r="AR163" s="5">
        <v>20240575</v>
      </c>
      <c r="AS163" s="51">
        <v>18000000</v>
      </c>
      <c r="AT163" s="6">
        <v>45476</v>
      </c>
      <c r="AU163" s="6">
        <f t="shared" si="7"/>
        <v>45642</v>
      </c>
      <c r="AV163" s="28">
        <f t="shared" si="8"/>
        <v>46372</v>
      </c>
      <c r="AW163" s="11"/>
      <c r="AX163" s="11"/>
      <c r="AY163" s="11"/>
      <c r="AZ163" s="11"/>
      <c r="BA163" s="11"/>
      <c r="BI163" s="9"/>
      <c r="BJ163" s="10"/>
      <c r="BK163" s="10"/>
      <c r="BL163" s="10"/>
      <c r="BM163" s="10"/>
      <c r="BN163" s="10"/>
    </row>
    <row r="164" spans="1:66" s="8" customFormat="1" ht="16.350000000000001" hidden="1" customHeight="1">
      <c r="A164" s="472" t="s">
        <v>1409</v>
      </c>
      <c r="B164" s="21"/>
      <c r="C164" s="448" t="b">
        <v>1</v>
      </c>
      <c r="D164" s="449" t="s">
        <v>298</v>
      </c>
      <c r="E164" s="449" t="s">
        <v>74</v>
      </c>
      <c r="F164" s="445" t="s">
        <v>24</v>
      </c>
      <c r="G164" s="445" t="s">
        <v>18</v>
      </c>
      <c r="H164" s="444">
        <v>45384</v>
      </c>
      <c r="I164" s="444" t="s">
        <v>274</v>
      </c>
      <c r="J164" s="444" t="str">
        <f t="shared" ca="1" si="6"/>
        <v>EJECUTADO</v>
      </c>
      <c r="K164" s="445" t="s">
        <v>1514</v>
      </c>
      <c r="L164" s="445" t="s">
        <v>54</v>
      </c>
      <c r="M164" s="445" t="s">
        <v>1515</v>
      </c>
      <c r="N164" s="450">
        <v>52952525</v>
      </c>
      <c r="O164" s="451">
        <v>15000000</v>
      </c>
      <c r="P164" s="452">
        <v>20240214</v>
      </c>
      <c r="Q164" s="453">
        <v>15000000</v>
      </c>
      <c r="R164" s="454">
        <v>45369</v>
      </c>
      <c r="S164" s="444">
        <v>45385</v>
      </c>
      <c r="T164" s="444">
        <v>45474</v>
      </c>
      <c r="U164" s="452">
        <v>20240265</v>
      </c>
      <c r="V164" s="455">
        <v>15000000</v>
      </c>
      <c r="W164" s="444">
        <v>45384</v>
      </c>
      <c r="X164" s="63" t="s">
        <v>51</v>
      </c>
      <c r="Y164" s="6" t="s">
        <v>94</v>
      </c>
      <c r="Z164" s="6" t="s">
        <v>53</v>
      </c>
      <c r="AA164" s="6" t="s">
        <v>1516</v>
      </c>
      <c r="AB164" s="6" t="s">
        <v>1164</v>
      </c>
      <c r="AC164" s="6">
        <v>45385</v>
      </c>
      <c r="AD164" s="6" t="s">
        <v>1517</v>
      </c>
      <c r="AE164" s="51" t="s">
        <v>218</v>
      </c>
      <c r="AF164" s="5" t="s">
        <v>218</v>
      </c>
      <c r="AG164" s="51" t="s">
        <v>218</v>
      </c>
      <c r="AH164" s="6" t="s">
        <v>218</v>
      </c>
      <c r="AI164" s="5" t="s">
        <v>218</v>
      </c>
      <c r="AJ164" s="6" t="s">
        <v>218</v>
      </c>
      <c r="AK164" s="6" t="s">
        <v>218</v>
      </c>
      <c r="AL164" s="6" t="s">
        <v>218</v>
      </c>
      <c r="AM164" s="5" t="s">
        <v>218</v>
      </c>
      <c r="AN164" s="6" t="s">
        <v>218</v>
      </c>
      <c r="AO164" s="6" t="s">
        <v>218</v>
      </c>
      <c r="AP164" s="6" t="s">
        <v>218</v>
      </c>
      <c r="AQ164" s="6">
        <v>45474</v>
      </c>
      <c r="AR164" s="5" t="s">
        <v>218</v>
      </c>
      <c r="AS164" s="51" t="s">
        <v>218</v>
      </c>
      <c r="AT164" s="6" t="s">
        <v>218</v>
      </c>
      <c r="AU164" s="6">
        <f t="shared" si="7"/>
        <v>45594</v>
      </c>
      <c r="AV164" s="28">
        <f t="shared" si="8"/>
        <v>46324</v>
      </c>
      <c r="AW164" s="11"/>
      <c r="AX164" s="11"/>
      <c r="AY164" s="11"/>
      <c r="AZ164" s="11"/>
      <c r="BA164" s="11"/>
      <c r="BI164" s="9"/>
      <c r="BJ164" s="10"/>
      <c r="BK164" s="10"/>
      <c r="BL164" s="10"/>
      <c r="BM164" s="10"/>
      <c r="BN164" s="10"/>
    </row>
    <row r="165" spans="1:66" s="8" customFormat="1" ht="16.350000000000001" hidden="1" customHeight="1">
      <c r="A165" s="472" t="s">
        <v>1409</v>
      </c>
      <c r="B165" s="21"/>
      <c r="C165" s="448" t="b">
        <v>1</v>
      </c>
      <c r="D165" s="449" t="s">
        <v>299</v>
      </c>
      <c r="E165" s="449" t="s">
        <v>156</v>
      </c>
      <c r="F165" s="445" t="s">
        <v>24</v>
      </c>
      <c r="G165" s="445" t="s">
        <v>18</v>
      </c>
      <c r="H165" s="444">
        <v>45385</v>
      </c>
      <c r="I165" s="444" t="s">
        <v>274</v>
      </c>
      <c r="J165" s="444" t="str">
        <f t="shared" ca="1" si="6"/>
        <v>EJECUTADO</v>
      </c>
      <c r="K165" s="445" t="s">
        <v>1518</v>
      </c>
      <c r="L165" s="445" t="s">
        <v>54</v>
      </c>
      <c r="M165" s="445" t="s">
        <v>1519</v>
      </c>
      <c r="N165" s="450">
        <v>1077976012</v>
      </c>
      <c r="O165" s="451">
        <v>12000000</v>
      </c>
      <c r="P165" s="452">
        <v>20240244</v>
      </c>
      <c r="Q165" s="453">
        <v>12000000</v>
      </c>
      <c r="R165" s="454">
        <v>45377</v>
      </c>
      <c r="S165" s="444">
        <v>45385</v>
      </c>
      <c r="T165" s="444">
        <v>45470</v>
      </c>
      <c r="U165" s="452">
        <v>20240278</v>
      </c>
      <c r="V165" s="455">
        <v>12000000</v>
      </c>
      <c r="W165" s="444">
        <v>45385</v>
      </c>
      <c r="X165" s="63" t="s">
        <v>51</v>
      </c>
      <c r="Y165" s="6" t="s">
        <v>292</v>
      </c>
      <c r="Z165" s="6" t="s">
        <v>53</v>
      </c>
      <c r="AA165" s="6" t="s">
        <v>1520</v>
      </c>
      <c r="AB165" s="6" t="s">
        <v>1171</v>
      </c>
      <c r="AC165" s="6">
        <v>45385</v>
      </c>
      <c r="AD165" s="57" t="s">
        <v>1521</v>
      </c>
      <c r="AE165" s="51" t="s">
        <v>218</v>
      </c>
      <c r="AF165" s="5" t="s">
        <v>218</v>
      </c>
      <c r="AG165" s="51" t="s">
        <v>218</v>
      </c>
      <c r="AH165" s="6" t="s">
        <v>218</v>
      </c>
      <c r="AI165" s="5" t="s">
        <v>218</v>
      </c>
      <c r="AJ165" s="6" t="s">
        <v>218</v>
      </c>
      <c r="AK165" s="6" t="s">
        <v>218</v>
      </c>
      <c r="AL165" s="6" t="s">
        <v>218</v>
      </c>
      <c r="AM165" s="5" t="s">
        <v>218</v>
      </c>
      <c r="AN165" s="6" t="s">
        <v>218</v>
      </c>
      <c r="AO165" s="6" t="s">
        <v>218</v>
      </c>
      <c r="AP165" s="6" t="s">
        <v>218</v>
      </c>
      <c r="AQ165" s="6">
        <v>45470</v>
      </c>
      <c r="AR165" s="5" t="s">
        <v>218</v>
      </c>
      <c r="AS165" s="51" t="s">
        <v>218</v>
      </c>
      <c r="AT165" s="6" t="s">
        <v>218</v>
      </c>
      <c r="AU165" s="6">
        <f t="shared" si="7"/>
        <v>45590</v>
      </c>
      <c r="AV165" s="30">
        <f t="shared" si="8"/>
        <v>46320</v>
      </c>
      <c r="AW165" s="11"/>
      <c r="AX165" s="11"/>
      <c r="AY165" s="11"/>
      <c r="AZ165" s="11"/>
      <c r="BA165" s="11"/>
      <c r="BI165" s="9"/>
      <c r="BJ165" s="10"/>
      <c r="BK165" s="10"/>
      <c r="BL165" s="10"/>
      <c r="BM165" s="10"/>
      <c r="BN165" s="10"/>
    </row>
    <row r="166" spans="1:66" s="8" customFormat="1" ht="16.350000000000001" hidden="1" customHeight="1">
      <c r="A166" s="472" t="s">
        <v>1409</v>
      </c>
      <c r="B166" s="21"/>
      <c r="C166" s="448" t="b">
        <v>1</v>
      </c>
      <c r="D166" s="449" t="s">
        <v>300</v>
      </c>
      <c r="E166" s="449" t="s">
        <v>156</v>
      </c>
      <c r="F166" s="445" t="s">
        <v>24</v>
      </c>
      <c r="G166" s="445" t="s">
        <v>18</v>
      </c>
      <c r="H166" s="444">
        <v>45385</v>
      </c>
      <c r="I166" s="444" t="s">
        <v>274</v>
      </c>
      <c r="J166" s="444" t="str">
        <f t="shared" ca="1" si="6"/>
        <v>EJECUTADO</v>
      </c>
      <c r="K166" s="445" t="s">
        <v>1522</v>
      </c>
      <c r="L166" s="445" t="s">
        <v>54</v>
      </c>
      <c r="M166" s="445" t="s">
        <v>1523</v>
      </c>
      <c r="N166" s="450">
        <v>9397951</v>
      </c>
      <c r="O166" s="451">
        <v>19170000</v>
      </c>
      <c r="P166" s="452">
        <v>20240240</v>
      </c>
      <c r="Q166" s="453">
        <v>19170000</v>
      </c>
      <c r="R166" s="454">
        <v>45377</v>
      </c>
      <c r="S166" s="444">
        <v>45385</v>
      </c>
      <c r="T166" s="444">
        <v>45470</v>
      </c>
      <c r="U166" s="452">
        <v>20240283</v>
      </c>
      <c r="V166" s="455">
        <v>19170000</v>
      </c>
      <c r="W166" s="444">
        <v>45385</v>
      </c>
      <c r="X166" s="63" t="s">
        <v>51</v>
      </c>
      <c r="Y166" s="6" t="s">
        <v>292</v>
      </c>
      <c r="Z166" s="6" t="s">
        <v>53</v>
      </c>
      <c r="AA166" s="6" t="s">
        <v>1524</v>
      </c>
      <c r="AB166" s="6" t="s">
        <v>1171</v>
      </c>
      <c r="AC166" s="6">
        <v>45385</v>
      </c>
      <c r="AD166" s="6" t="s">
        <v>1525</v>
      </c>
      <c r="AE166" s="51" t="s">
        <v>218</v>
      </c>
      <c r="AF166" s="5" t="s">
        <v>218</v>
      </c>
      <c r="AG166" s="51" t="s">
        <v>218</v>
      </c>
      <c r="AH166" s="6" t="s">
        <v>218</v>
      </c>
      <c r="AI166" s="5" t="s">
        <v>218</v>
      </c>
      <c r="AJ166" s="6" t="s">
        <v>218</v>
      </c>
      <c r="AK166" s="6" t="s">
        <v>218</v>
      </c>
      <c r="AL166" s="6" t="s">
        <v>218</v>
      </c>
      <c r="AM166" s="5" t="s">
        <v>218</v>
      </c>
      <c r="AN166" s="6" t="s">
        <v>218</v>
      </c>
      <c r="AO166" s="6" t="s">
        <v>218</v>
      </c>
      <c r="AP166" s="6" t="s">
        <v>218</v>
      </c>
      <c r="AQ166" s="6">
        <v>45470</v>
      </c>
      <c r="AR166" s="5" t="s">
        <v>218</v>
      </c>
      <c r="AS166" s="51" t="s">
        <v>218</v>
      </c>
      <c r="AT166" s="6" t="s">
        <v>218</v>
      </c>
      <c r="AU166" s="6">
        <f t="shared" si="7"/>
        <v>45590</v>
      </c>
      <c r="AV166" s="28">
        <f t="shared" si="8"/>
        <v>46320</v>
      </c>
      <c r="AW166" s="11"/>
      <c r="AX166" s="11"/>
      <c r="AY166" s="11"/>
      <c r="AZ166" s="11"/>
      <c r="BA166" s="11"/>
      <c r="BI166" s="9"/>
      <c r="BJ166" s="10"/>
      <c r="BK166" s="10"/>
      <c r="BL166" s="10"/>
      <c r="BM166" s="10"/>
      <c r="BN166" s="10"/>
    </row>
    <row r="167" spans="1:66" s="8" customFormat="1" ht="16.350000000000001" hidden="1" customHeight="1">
      <c r="A167" s="472" t="s">
        <v>1409</v>
      </c>
      <c r="B167" s="21"/>
      <c r="C167" s="448" t="b">
        <v>1</v>
      </c>
      <c r="D167" s="449" t="s">
        <v>301</v>
      </c>
      <c r="E167" s="449" t="s">
        <v>156</v>
      </c>
      <c r="F167" s="445" t="s">
        <v>24</v>
      </c>
      <c r="G167" s="445" t="s">
        <v>3</v>
      </c>
      <c r="H167" s="444">
        <v>45385</v>
      </c>
      <c r="I167" s="444" t="s">
        <v>274</v>
      </c>
      <c r="J167" s="444" t="str">
        <f t="shared" ca="1" si="6"/>
        <v>EJECUTADO</v>
      </c>
      <c r="K167" s="445" t="s">
        <v>1526</v>
      </c>
      <c r="L167" s="445" t="s">
        <v>54</v>
      </c>
      <c r="M167" s="445" t="s">
        <v>1527</v>
      </c>
      <c r="N167" s="450">
        <v>1069713697</v>
      </c>
      <c r="O167" s="451">
        <v>7500000</v>
      </c>
      <c r="P167" s="452">
        <v>20240241</v>
      </c>
      <c r="Q167" s="453">
        <v>7500000</v>
      </c>
      <c r="R167" s="454">
        <v>45377</v>
      </c>
      <c r="S167" s="444">
        <v>45386</v>
      </c>
      <c r="T167" s="444">
        <v>45470</v>
      </c>
      <c r="U167" s="452">
        <v>20240279</v>
      </c>
      <c r="V167" s="455">
        <v>7500000</v>
      </c>
      <c r="W167" s="444">
        <v>45385</v>
      </c>
      <c r="X167" s="63" t="s">
        <v>51</v>
      </c>
      <c r="Y167" s="6" t="s">
        <v>292</v>
      </c>
      <c r="Z167" s="6" t="s">
        <v>53</v>
      </c>
      <c r="AA167" s="6" t="s">
        <v>1528</v>
      </c>
      <c r="AB167" s="6" t="s">
        <v>1171</v>
      </c>
      <c r="AC167" s="6">
        <v>45386</v>
      </c>
      <c r="AD167" s="6" t="s">
        <v>1529</v>
      </c>
      <c r="AE167" s="51" t="s">
        <v>218</v>
      </c>
      <c r="AF167" s="5" t="s">
        <v>218</v>
      </c>
      <c r="AG167" s="51" t="s">
        <v>218</v>
      </c>
      <c r="AH167" s="6" t="s">
        <v>218</v>
      </c>
      <c r="AI167" s="5" t="s">
        <v>218</v>
      </c>
      <c r="AJ167" s="6" t="s">
        <v>218</v>
      </c>
      <c r="AK167" s="6" t="s">
        <v>218</v>
      </c>
      <c r="AL167" s="6" t="s">
        <v>218</v>
      </c>
      <c r="AM167" s="5" t="s">
        <v>218</v>
      </c>
      <c r="AN167" s="6" t="s">
        <v>218</v>
      </c>
      <c r="AO167" s="6" t="s">
        <v>218</v>
      </c>
      <c r="AP167" s="6" t="s">
        <v>218</v>
      </c>
      <c r="AQ167" s="6">
        <v>45470</v>
      </c>
      <c r="AR167" s="5" t="s">
        <v>218</v>
      </c>
      <c r="AS167" s="51" t="s">
        <v>218</v>
      </c>
      <c r="AT167" s="6" t="s">
        <v>218</v>
      </c>
      <c r="AU167" s="6">
        <f t="shared" si="7"/>
        <v>45590</v>
      </c>
      <c r="AV167" s="28">
        <f t="shared" si="8"/>
        <v>46320</v>
      </c>
      <c r="AW167" s="11"/>
      <c r="AX167" s="11"/>
      <c r="AY167" s="11"/>
      <c r="AZ167" s="11"/>
      <c r="BA167" s="11"/>
      <c r="BI167" s="9"/>
      <c r="BJ167" s="10"/>
      <c r="BK167" s="10"/>
      <c r="BL167" s="10"/>
      <c r="BM167" s="10"/>
      <c r="BN167" s="10"/>
    </row>
    <row r="168" spans="1:66" s="8" customFormat="1" ht="16.350000000000001" hidden="1" customHeight="1">
      <c r="A168" s="472" t="s">
        <v>1409</v>
      </c>
      <c r="B168" s="21"/>
      <c r="C168" s="448" t="b">
        <v>1</v>
      </c>
      <c r="D168" s="449" t="s">
        <v>302</v>
      </c>
      <c r="E168" s="449" t="s">
        <v>156</v>
      </c>
      <c r="F168" s="445" t="s">
        <v>24</v>
      </c>
      <c r="G168" s="445" t="s">
        <v>18</v>
      </c>
      <c r="H168" s="444">
        <v>45385</v>
      </c>
      <c r="I168" s="444" t="s">
        <v>274</v>
      </c>
      <c r="J168" s="444" t="str">
        <f t="shared" ca="1" si="6"/>
        <v>EJECUTADO</v>
      </c>
      <c r="K168" s="445" t="s">
        <v>1530</v>
      </c>
      <c r="L168" s="445" t="s">
        <v>54</v>
      </c>
      <c r="M168" s="445" t="s">
        <v>1531</v>
      </c>
      <c r="N168" s="450">
        <v>73136714</v>
      </c>
      <c r="O168" s="451">
        <v>12000000</v>
      </c>
      <c r="P168" s="452">
        <v>20240243</v>
      </c>
      <c r="Q168" s="453">
        <v>12000000</v>
      </c>
      <c r="R168" s="454">
        <v>45377</v>
      </c>
      <c r="S168" s="444">
        <v>45385</v>
      </c>
      <c r="T168" s="444">
        <v>45470</v>
      </c>
      <c r="U168" s="452">
        <v>20240282</v>
      </c>
      <c r="V168" s="455">
        <v>12000000</v>
      </c>
      <c r="W168" s="444">
        <v>45385</v>
      </c>
      <c r="X168" s="63" t="s">
        <v>51</v>
      </c>
      <c r="Y168" s="6" t="s">
        <v>292</v>
      </c>
      <c r="Z168" s="6" t="s">
        <v>53</v>
      </c>
      <c r="AA168" s="6" t="s">
        <v>1532</v>
      </c>
      <c r="AB168" s="6" t="s">
        <v>1171</v>
      </c>
      <c r="AC168" s="6">
        <v>45385</v>
      </c>
      <c r="AD168" s="6" t="s">
        <v>1533</v>
      </c>
      <c r="AE168" s="51" t="s">
        <v>218</v>
      </c>
      <c r="AF168" s="5" t="s">
        <v>218</v>
      </c>
      <c r="AG168" s="51" t="s">
        <v>218</v>
      </c>
      <c r="AH168" s="6" t="s">
        <v>218</v>
      </c>
      <c r="AI168" s="5" t="s">
        <v>218</v>
      </c>
      <c r="AJ168" s="6" t="s">
        <v>218</v>
      </c>
      <c r="AK168" s="6" t="s">
        <v>218</v>
      </c>
      <c r="AL168" s="6" t="s">
        <v>218</v>
      </c>
      <c r="AM168" s="5" t="s">
        <v>218</v>
      </c>
      <c r="AN168" s="6" t="s">
        <v>218</v>
      </c>
      <c r="AO168" s="6" t="s">
        <v>218</v>
      </c>
      <c r="AP168" s="6" t="s">
        <v>218</v>
      </c>
      <c r="AQ168" s="6">
        <v>45470</v>
      </c>
      <c r="AR168" s="5" t="s">
        <v>218</v>
      </c>
      <c r="AS168" s="51" t="s">
        <v>218</v>
      </c>
      <c r="AT168" s="6" t="s">
        <v>218</v>
      </c>
      <c r="AU168" s="6">
        <f t="shared" si="7"/>
        <v>45590</v>
      </c>
      <c r="AV168" s="28">
        <f t="shared" si="8"/>
        <v>46320</v>
      </c>
      <c r="AW168" s="11"/>
      <c r="AX168" s="11"/>
      <c r="AY168" s="11"/>
      <c r="AZ168" s="11"/>
      <c r="BA168" s="11"/>
      <c r="BI168" s="9"/>
      <c r="BJ168" s="10"/>
      <c r="BK168" s="10"/>
      <c r="BL168" s="10"/>
      <c r="BM168" s="10"/>
      <c r="BN168" s="10"/>
    </row>
    <row r="169" spans="1:66" s="8" customFormat="1" ht="16.350000000000001" hidden="1" customHeight="1">
      <c r="A169" s="472" t="s">
        <v>1409</v>
      </c>
      <c r="B169" s="21"/>
      <c r="C169" s="448" t="b">
        <v>1</v>
      </c>
      <c r="D169" s="449" t="s">
        <v>303</v>
      </c>
      <c r="E169" s="449" t="s">
        <v>156</v>
      </c>
      <c r="F169" s="445" t="s">
        <v>24</v>
      </c>
      <c r="G169" s="445" t="s">
        <v>3</v>
      </c>
      <c r="H169" s="444">
        <v>45385</v>
      </c>
      <c r="I169" s="444" t="s">
        <v>274</v>
      </c>
      <c r="J169" s="444" t="str">
        <f t="shared" ca="1" si="6"/>
        <v>EJECUTADO</v>
      </c>
      <c r="K169" s="445" t="s">
        <v>1534</v>
      </c>
      <c r="L169" s="445" t="s">
        <v>54</v>
      </c>
      <c r="M169" s="445" t="s">
        <v>1535</v>
      </c>
      <c r="N169" s="450">
        <v>79703865</v>
      </c>
      <c r="O169" s="451">
        <v>10500000</v>
      </c>
      <c r="P169" s="452">
        <v>20240246</v>
      </c>
      <c r="Q169" s="453">
        <v>10500000</v>
      </c>
      <c r="R169" s="454">
        <v>45377</v>
      </c>
      <c r="S169" s="444">
        <v>45385</v>
      </c>
      <c r="T169" s="444">
        <v>45470</v>
      </c>
      <c r="U169" s="452">
        <v>20240280</v>
      </c>
      <c r="V169" s="455">
        <v>10500000</v>
      </c>
      <c r="W169" s="444">
        <v>45385</v>
      </c>
      <c r="X169" s="63" t="s">
        <v>51</v>
      </c>
      <c r="Y169" s="6" t="s">
        <v>292</v>
      </c>
      <c r="Z169" s="6" t="s">
        <v>53</v>
      </c>
      <c r="AA169" s="6" t="s">
        <v>1536</v>
      </c>
      <c r="AB169" s="6" t="s">
        <v>1171</v>
      </c>
      <c r="AC169" s="6">
        <v>45385</v>
      </c>
      <c r="AD169" s="6" t="s">
        <v>1537</v>
      </c>
      <c r="AE169" s="51" t="s">
        <v>218</v>
      </c>
      <c r="AF169" s="5" t="s">
        <v>218</v>
      </c>
      <c r="AG169" s="51" t="s">
        <v>218</v>
      </c>
      <c r="AH169" s="6" t="s">
        <v>218</v>
      </c>
      <c r="AI169" s="5" t="s">
        <v>218</v>
      </c>
      <c r="AJ169" s="6" t="s">
        <v>218</v>
      </c>
      <c r="AK169" s="6" t="s">
        <v>218</v>
      </c>
      <c r="AL169" s="6" t="s">
        <v>218</v>
      </c>
      <c r="AM169" s="5" t="s">
        <v>218</v>
      </c>
      <c r="AN169" s="6" t="s">
        <v>218</v>
      </c>
      <c r="AO169" s="6" t="s">
        <v>218</v>
      </c>
      <c r="AP169" s="6" t="s">
        <v>218</v>
      </c>
      <c r="AQ169" s="6">
        <v>45470</v>
      </c>
      <c r="AR169" s="5" t="s">
        <v>218</v>
      </c>
      <c r="AS169" s="51" t="s">
        <v>218</v>
      </c>
      <c r="AT169" s="6" t="s">
        <v>218</v>
      </c>
      <c r="AU169" s="6">
        <f t="shared" si="7"/>
        <v>45590</v>
      </c>
      <c r="AV169" s="28">
        <f t="shared" si="8"/>
        <v>46320</v>
      </c>
      <c r="AW169" s="11"/>
      <c r="AX169" s="11"/>
      <c r="AY169" s="11"/>
      <c r="AZ169" s="11"/>
      <c r="BA169" s="11"/>
      <c r="BI169" s="9"/>
      <c r="BJ169" s="10"/>
      <c r="BK169" s="10"/>
      <c r="BL169" s="10"/>
      <c r="BM169" s="10"/>
      <c r="BN169" s="10"/>
    </row>
    <row r="170" spans="1:66" s="8" customFormat="1" ht="16.350000000000001" hidden="1" customHeight="1">
      <c r="A170" s="472" t="s">
        <v>1409</v>
      </c>
      <c r="B170" s="21"/>
      <c r="C170" s="448" t="b">
        <v>1</v>
      </c>
      <c r="D170" s="449" t="s">
        <v>304</v>
      </c>
      <c r="E170" s="449" t="s">
        <v>156</v>
      </c>
      <c r="F170" s="445" t="s">
        <v>24</v>
      </c>
      <c r="G170" s="445" t="s">
        <v>3</v>
      </c>
      <c r="H170" s="444">
        <v>45385</v>
      </c>
      <c r="I170" s="444" t="s">
        <v>274</v>
      </c>
      <c r="J170" s="444" t="str">
        <f t="shared" ca="1" si="6"/>
        <v>EJECUTADO</v>
      </c>
      <c r="K170" s="445" t="s">
        <v>1538</v>
      </c>
      <c r="L170" s="445" t="s">
        <v>54</v>
      </c>
      <c r="M170" s="445" t="s">
        <v>1539</v>
      </c>
      <c r="N170" s="450">
        <v>1077082756</v>
      </c>
      <c r="O170" s="451">
        <v>10500000</v>
      </c>
      <c r="P170" s="452">
        <v>20240247</v>
      </c>
      <c r="Q170" s="453">
        <v>10500000</v>
      </c>
      <c r="R170" s="454">
        <v>45377</v>
      </c>
      <c r="S170" s="444">
        <v>45385</v>
      </c>
      <c r="T170" s="444">
        <v>45470</v>
      </c>
      <c r="U170" s="452">
        <v>20240281</v>
      </c>
      <c r="V170" s="455">
        <v>10500000</v>
      </c>
      <c r="W170" s="444">
        <v>45385</v>
      </c>
      <c r="X170" s="63" t="s">
        <v>51</v>
      </c>
      <c r="Y170" s="6" t="s">
        <v>292</v>
      </c>
      <c r="Z170" s="6" t="s">
        <v>53</v>
      </c>
      <c r="AA170" s="6" t="s">
        <v>1540</v>
      </c>
      <c r="AB170" s="6" t="s">
        <v>1171</v>
      </c>
      <c r="AC170" s="6">
        <v>45385</v>
      </c>
      <c r="AD170" s="6" t="s">
        <v>1541</v>
      </c>
      <c r="AE170" s="51" t="s">
        <v>218</v>
      </c>
      <c r="AF170" s="5" t="s">
        <v>218</v>
      </c>
      <c r="AG170" s="51" t="s">
        <v>218</v>
      </c>
      <c r="AH170" s="6" t="s">
        <v>218</v>
      </c>
      <c r="AI170" s="5" t="s">
        <v>218</v>
      </c>
      <c r="AJ170" s="6" t="s">
        <v>218</v>
      </c>
      <c r="AK170" s="6" t="s">
        <v>218</v>
      </c>
      <c r="AL170" s="6" t="s">
        <v>218</v>
      </c>
      <c r="AM170" s="5" t="s">
        <v>218</v>
      </c>
      <c r="AN170" s="6" t="s">
        <v>218</v>
      </c>
      <c r="AO170" s="6" t="s">
        <v>218</v>
      </c>
      <c r="AP170" s="6" t="s">
        <v>218</v>
      </c>
      <c r="AQ170" s="6">
        <v>45470</v>
      </c>
      <c r="AR170" s="5" t="s">
        <v>218</v>
      </c>
      <c r="AS170" s="51" t="s">
        <v>218</v>
      </c>
      <c r="AT170" s="6" t="s">
        <v>218</v>
      </c>
      <c r="AU170" s="6">
        <f t="shared" si="7"/>
        <v>45590</v>
      </c>
      <c r="AV170" s="28">
        <f t="shared" si="8"/>
        <v>46320</v>
      </c>
      <c r="AW170" s="11"/>
      <c r="AX170" s="11"/>
      <c r="AY170" s="11"/>
      <c r="AZ170" s="11"/>
      <c r="BA170" s="11"/>
      <c r="BI170" s="9"/>
      <c r="BJ170" s="10"/>
      <c r="BK170" s="10"/>
      <c r="BL170" s="10"/>
      <c r="BM170" s="10"/>
      <c r="BN170" s="10"/>
    </row>
    <row r="171" spans="1:66" s="8" customFormat="1" ht="16.350000000000001" hidden="1" customHeight="1">
      <c r="A171" s="472" t="s">
        <v>1409</v>
      </c>
      <c r="B171" s="21"/>
      <c r="C171" s="448" t="b">
        <v>1</v>
      </c>
      <c r="D171" s="449" t="s">
        <v>305</v>
      </c>
      <c r="E171" s="449" t="s">
        <v>74</v>
      </c>
      <c r="F171" s="445" t="s">
        <v>24</v>
      </c>
      <c r="G171" s="445" t="s">
        <v>3</v>
      </c>
      <c r="H171" s="444">
        <v>45386</v>
      </c>
      <c r="I171" s="444" t="s">
        <v>274</v>
      </c>
      <c r="J171" s="444" t="str">
        <f t="shared" ca="1" si="6"/>
        <v>EJECUTADO</v>
      </c>
      <c r="K171" s="445" t="s">
        <v>1542</v>
      </c>
      <c r="L171" s="445" t="s">
        <v>54</v>
      </c>
      <c r="M171" s="445" t="s">
        <v>1543</v>
      </c>
      <c r="N171" s="450">
        <v>1098612710</v>
      </c>
      <c r="O171" s="451">
        <v>16000000</v>
      </c>
      <c r="P171" s="452">
        <v>20240250</v>
      </c>
      <c r="Q171" s="453">
        <v>16000000</v>
      </c>
      <c r="R171" s="454">
        <v>45377</v>
      </c>
      <c r="S171" s="444">
        <v>45386</v>
      </c>
      <c r="T171" s="444">
        <v>45507</v>
      </c>
      <c r="U171" s="452">
        <v>20240284</v>
      </c>
      <c r="V171" s="455">
        <v>16000000</v>
      </c>
      <c r="W171" s="444">
        <v>45386</v>
      </c>
      <c r="X171" s="63" t="s">
        <v>51</v>
      </c>
      <c r="Y171" s="6" t="s">
        <v>94</v>
      </c>
      <c r="Z171" s="6" t="s">
        <v>53</v>
      </c>
      <c r="AA171" s="6" t="s">
        <v>1544</v>
      </c>
      <c r="AB171" s="6" t="s">
        <v>1164</v>
      </c>
      <c r="AC171" s="6">
        <v>45386</v>
      </c>
      <c r="AD171" s="6" t="s">
        <v>1545</v>
      </c>
      <c r="AE171" s="51" t="s">
        <v>218</v>
      </c>
      <c r="AF171" s="5" t="s">
        <v>218</v>
      </c>
      <c r="AG171" s="51" t="s">
        <v>218</v>
      </c>
      <c r="AH171" s="6" t="s">
        <v>218</v>
      </c>
      <c r="AI171" s="5" t="s">
        <v>218</v>
      </c>
      <c r="AJ171" s="6" t="s">
        <v>218</v>
      </c>
      <c r="AK171" s="6" t="s">
        <v>218</v>
      </c>
      <c r="AL171" s="6" t="s">
        <v>218</v>
      </c>
      <c r="AM171" s="5" t="s">
        <v>218</v>
      </c>
      <c r="AN171" s="6" t="s">
        <v>218</v>
      </c>
      <c r="AO171" s="6" t="s">
        <v>218</v>
      </c>
      <c r="AP171" s="6" t="s">
        <v>218</v>
      </c>
      <c r="AQ171" s="6">
        <v>45507</v>
      </c>
      <c r="AR171" s="5" t="s">
        <v>218</v>
      </c>
      <c r="AS171" s="51" t="s">
        <v>218</v>
      </c>
      <c r="AT171" s="6" t="s">
        <v>218</v>
      </c>
      <c r="AU171" s="6">
        <f t="shared" si="7"/>
        <v>45627</v>
      </c>
      <c r="AV171" s="28">
        <f t="shared" si="8"/>
        <v>46357</v>
      </c>
      <c r="AW171" s="11"/>
      <c r="AX171" s="11"/>
      <c r="AY171" s="11"/>
      <c r="AZ171" s="11"/>
      <c r="BA171" s="11"/>
      <c r="BI171" s="9"/>
      <c r="BJ171" s="10"/>
      <c r="BK171" s="10"/>
      <c r="BL171" s="10"/>
      <c r="BM171" s="10"/>
      <c r="BN171" s="10"/>
    </row>
    <row r="172" spans="1:66" s="8" customFormat="1" ht="16.350000000000001" hidden="1" customHeight="1">
      <c r="A172" s="472" t="s">
        <v>1409</v>
      </c>
      <c r="B172" s="21"/>
      <c r="C172" s="448" t="b">
        <v>1</v>
      </c>
      <c r="D172" s="449" t="s">
        <v>306</v>
      </c>
      <c r="E172" s="449" t="s">
        <v>74</v>
      </c>
      <c r="F172" s="445" t="s">
        <v>24</v>
      </c>
      <c r="G172" s="445" t="s">
        <v>3</v>
      </c>
      <c r="H172" s="444">
        <v>45386</v>
      </c>
      <c r="I172" s="444" t="s">
        <v>274</v>
      </c>
      <c r="J172" s="444" t="str">
        <f t="shared" ca="1" si="6"/>
        <v>EJECUTADO</v>
      </c>
      <c r="K172" s="445" t="s">
        <v>1546</v>
      </c>
      <c r="L172" s="445" t="s">
        <v>54</v>
      </c>
      <c r="M172" s="445" t="s">
        <v>1547</v>
      </c>
      <c r="N172" s="450">
        <v>1000724062</v>
      </c>
      <c r="O172" s="451">
        <v>18000000</v>
      </c>
      <c r="P172" s="452">
        <v>20240190</v>
      </c>
      <c r="Q172" s="453">
        <v>18000000</v>
      </c>
      <c r="R172" s="454">
        <v>45364</v>
      </c>
      <c r="S172" s="444">
        <v>45386</v>
      </c>
      <c r="T172" s="444">
        <v>45568</v>
      </c>
      <c r="U172" s="452">
        <v>20240285</v>
      </c>
      <c r="V172" s="455">
        <v>18000000</v>
      </c>
      <c r="W172" s="444">
        <v>45386</v>
      </c>
      <c r="X172" s="63" t="s">
        <v>106</v>
      </c>
      <c r="Y172" s="6" t="s">
        <v>280</v>
      </c>
      <c r="Z172" s="6" t="s">
        <v>53</v>
      </c>
      <c r="AA172" s="6" t="s">
        <v>1548</v>
      </c>
      <c r="AB172" s="6" t="s">
        <v>1511</v>
      </c>
      <c r="AC172" s="6">
        <v>45386</v>
      </c>
      <c r="AD172" s="6" t="s">
        <v>1549</v>
      </c>
      <c r="AE172" s="51" t="s">
        <v>218</v>
      </c>
      <c r="AF172" s="5" t="s">
        <v>218</v>
      </c>
      <c r="AG172" s="51" t="s">
        <v>218</v>
      </c>
      <c r="AH172" s="6" t="s">
        <v>218</v>
      </c>
      <c r="AI172" s="5" t="s">
        <v>218</v>
      </c>
      <c r="AJ172" s="6" t="s">
        <v>218</v>
      </c>
      <c r="AK172" s="6" t="s">
        <v>218</v>
      </c>
      <c r="AL172" s="6" t="s">
        <v>218</v>
      </c>
      <c r="AM172" s="5" t="s">
        <v>218</v>
      </c>
      <c r="AN172" s="6" t="s">
        <v>218</v>
      </c>
      <c r="AO172" s="6" t="s">
        <v>218</v>
      </c>
      <c r="AP172" s="6" t="s">
        <v>218</v>
      </c>
      <c r="AQ172" s="6">
        <v>45568</v>
      </c>
      <c r="AR172" s="5" t="s">
        <v>218</v>
      </c>
      <c r="AS172" s="51" t="s">
        <v>218</v>
      </c>
      <c r="AT172" s="6" t="s">
        <v>218</v>
      </c>
      <c r="AU172" s="6">
        <f t="shared" si="7"/>
        <v>45688</v>
      </c>
      <c r="AV172" s="28">
        <f t="shared" si="8"/>
        <v>46418</v>
      </c>
      <c r="AW172" s="11"/>
      <c r="AX172" s="11"/>
      <c r="AY172" s="11"/>
      <c r="AZ172" s="11"/>
      <c r="BA172" s="11"/>
      <c r="BI172" s="9"/>
      <c r="BJ172" s="10"/>
      <c r="BK172" s="10"/>
      <c r="BL172" s="10"/>
      <c r="BM172" s="10"/>
      <c r="BN172" s="10"/>
    </row>
    <row r="173" spans="1:66" s="8" customFormat="1" ht="16.350000000000001" customHeight="1">
      <c r="A173" s="472" t="s">
        <v>1409</v>
      </c>
      <c r="B173" s="21"/>
      <c r="C173" s="448" t="b">
        <v>1</v>
      </c>
      <c r="D173" s="449" t="s">
        <v>307</v>
      </c>
      <c r="E173" s="449" t="s">
        <v>269</v>
      </c>
      <c r="F173" s="445" t="s">
        <v>24</v>
      </c>
      <c r="G173" s="445" t="s">
        <v>18</v>
      </c>
      <c r="H173" s="444">
        <v>45386</v>
      </c>
      <c r="I173" s="444" t="s">
        <v>274</v>
      </c>
      <c r="J173" s="444" t="str">
        <f t="shared" ca="1" si="6"/>
        <v>EJECUTADO</v>
      </c>
      <c r="K173" s="445" t="s">
        <v>1550</v>
      </c>
      <c r="L173" s="445" t="s">
        <v>54</v>
      </c>
      <c r="M173" s="445" t="s">
        <v>1551</v>
      </c>
      <c r="N173" s="450">
        <v>1024468611</v>
      </c>
      <c r="O173" s="451">
        <v>37500000</v>
      </c>
      <c r="P173" s="452">
        <v>20240234</v>
      </c>
      <c r="Q173" s="453">
        <v>37500000</v>
      </c>
      <c r="R173" s="454">
        <v>45371</v>
      </c>
      <c r="S173" s="444">
        <v>45386</v>
      </c>
      <c r="T173" s="444">
        <v>45539</v>
      </c>
      <c r="U173" s="452">
        <v>20240291</v>
      </c>
      <c r="V173" s="455">
        <v>37500000</v>
      </c>
      <c r="W173" s="444">
        <v>45386</v>
      </c>
      <c r="X173" s="63" t="s">
        <v>51</v>
      </c>
      <c r="Y173" s="6" t="s">
        <v>308</v>
      </c>
      <c r="Z173" s="6" t="s">
        <v>53</v>
      </c>
      <c r="AA173" s="6" t="s">
        <v>1552</v>
      </c>
      <c r="AB173" s="6" t="s">
        <v>1553</v>
      </c>
      <c r="AC173" s="6">
        <v>45386</v>
      </c>
      <c r="AD173" s="6" t="s">
        <v>1554</v>
      </c>
      <c r="AE173" s="51" t="s">
        <v>218</v>
      </c>
      <c r="AF173" s="5" t="s">
        <v>218</v>
      </c>
      <c r="AG173" s="51" t="s">
        <v>218</v>
      </c>
      <c r="AH173" s="6" t="s">
        <v>218</v>
      </c>
      <c r="AI173" s="5" t="s">
        <v>218</v>
      </c>
      <c r="AJ173" s="6" t="s">
        <v>218</v>
      </c>
      <c r="AK173" s="6" t="s">
        <v>218</v>
      </c>
      <c r="AL173" s="6" t="s">
        <v>218</v>
      </c>
      <c r="AM173" s="5" t="s">
        <v>218</v>
      </c>
      <c r="AN173" s="6" t="s">
        <v>218</v>
      </c>
      <c r="AO173" s="6" t="s">
        <v>218</v>
      </c>
      <c r="AP173" s="6" t="s">
        <v>218</v>
      </c>
      <c r="AQ173" s="6">
        <v>45539</v>
      </c>
      <c r="AR173" s="5" t="s">
        <v>218</v>
      </c>
      <c r="AS173" s="51" t="s">
        <v>218</v>
      </c>
      <c r="AT173" s="6" t="s">
        <v>218</v>
      </c>
      <c r="AU173" s="6">
        <f t="shared" si="7"/>
        <v>45659</v>
      </c>
      <c r="AV173" s="28">
        <f t="shared" si="8"/>
        <v>46389</v>
      </c>
      <c r="AW173" s="11"/>
      <c r="AX173" s="11"/>
      <c r="AY173" s="11"/>
      <c r="AZ173" s="11"/>
      <c r="BA173" s="11"/>
      <c r="BI173" s="9"/>
      <c r="BJ173" s="10"/>
      <c r="BK173" s="10"/>
      <c r="BL173" s="10"/>
      <c r="BM173" s="10"/>
      <c r="BN173" s="10"/>
    </row>
    <row r="174" spans="1:66" s="8" customFormat="1" ht="16.350000000000001" hidden="1" customHeight="1">
      <c r="A174" s="472" t="s">
        <v>1409</v>
      </c>
      <c r="B174" s="21"/>
      <c r="C174" s="448" t="b">
        <v>1</v>
      </c>
      <c r="D174" s="449" t="s">
        <v>309</v>
      </c>
      <c r="E174" s="449" t="s">
        <v>57</v>
      </c>
      <c r="F174" s="445" t="s">
        <v>24</v>
      </c>
      <c r="G174" s="445" t="s">
        <v>18</v>
      </c>
      <c r="H174" s="444">
        <v>45386</v>
      </c>
      <c r="I174" s="444" t="s">
        <v>274</v>
      </c>
      <c r="J174" s="444" t="str">
        <f t="shared" ca="1" si="6"/>
        <v>EJECUTADO</v>
      </c>
      <c r="K174" s="445" t="s">
        <v>1555</v>
      </c>
      <c r="L174" s="445" t="s">
        <v>54</v>
      </c>
      <c r="M174" s="445" t="s">
        <v>1556</v>
      </c>
      <c r="N174" s="450">
        <v>1077144183</v>
      </c>
      <c r="O174" s="451">
        <v>49980000</v>
      </c>
      <c r="P174" s="452">
        <v>20240257</v>
      </c>
      <c r="Q174" s="453" t="s">
        <v>1557</v>
      </c>
      <c r="R174" s="454">
        <v>45383</v>
      </c>
      <c r="S174" s="444">
        <v>45387</v>
      </c>
      <c r="T174" s="444">
        <v>45535</v>
      </c>
      <c r="U174" s="452">
        <v>20240286</v>
      </c>
      <c r="V174" s="455">
        <v>49980000</v>
      </c>
      <c r="W174" s="444">
        <v>45386</v>
      </c>
      <c r="X174" s="63" t="s">
        <v>51</v>
      </c>
      <c r="Y174" s="6" t="s">
        <v>94</v>
      </c>
      <c r="Z174" s="6" t="s">
        <v>53</v>
      </c>
      <c r="AA174" s="6" t="s">
        <v>1558</v>
      </c>
      <c r="AB174" s="6" t="s">
        <v>922</v>
      </c>
      <c r="AC174" s="6">
        <v>45387</v>
      </c>
      <c r="AD174" s="6" t="s">
        <v>1559</v>
      </c>
      <c r="AE174" s="51" t="s">
        <v>218</v>
      </c>
      <c r="AF174" s="5" t="s">
        <v>218</v>
      </c>
      <c r="AG174" s="51" t="s">
        <v>218</v>
      </c>
      <c r="AH174" s="6" t="s">
        <v>218</v>
      </c>
      <c r="AI174" s="5" t="s">
        <v>218</v>
      </c>
      <c r="AJ174" s="6" t="s">
        <v>218</v>
      </c>
      <c r="AK174" s="6" t="s">
        <v>218</v>
      </c>
      <c r="AL174" s="6" t="s">
        <v>218</v>
      </c>
      <c r="AM174" s="5" t="s">
        <v>218</v>
      </c>
      <c r="AN174" s="6" t="s">
        <v>218</v>
      </c>
      <c r="AO174" s="6" t="s">
        <v>218</v>
      </c>
      <c r="AP174" s="6" t="s">
        <v>218</v>
      </c>
      <c r="AQ174" s="6">
        <v>45535</v>
      </c>
      <c r="AR174" s="5" t="s">
        <v>218</v>
      </c>
      <c r="AS174" s="51" t="s">
        <v>218</v>
      </c>
      <c r="AT174" s="6" t="s">
        <v>218</v>
      </c>
      <c r="AU174" s="6">
        <f t="shared" si="7"/>
        <v>45655</v>
      </c>
      <c r="AV174" s="28">
        <f t="shared" si="8"/>
        <v>46385</v>
      </c>
      <c r="AW174" s="11"/>
      <c r="AX174" s="11"/>
      <c r="AY174" s="11"/>
      <c r="AZ174" s="11"/>
      <c r="BA174" s="11"/>
      <c r="BI174" s="9"/>
      <c r="BJ174" s="10"/>
      <c r="BK174" s="10"/>
      <c r="BL174" s="10"/>
      <c r="BM174" s="10"/>
      <c r="BN174" s="10"/>
    </row>
    <row r="175" spans="1:66" s="8" customFormat="1" ht="13.8" hidden="1">
      <c r="A175" s="472" t="s">
        <v>1409</v>
      </c>
      <c r="B175" s="21"/>
      <c r="C175" s="448" t="b">
        <v>1</v>
      </c>
      <c r="D175" s="449" t="s">
        <v>310</v>
      </c>
      <c r="E175" s="449" t="s">
        <v>57</v>
      </c>
      <c r="F175" s="445" t="s">
        <v>24</v>
      </c>
      <c r="G175" s="445" t="s">
        <v>18</v>
      </c>
      <c r="H175" s="444">
        <v>45386</v>
      </c>
      <c r="I175" s="444" t="s">
        <v>274</v>
      </c>
      <c r="J175" s="444" t="str">
        <f t="shared" ca="1" si="6"/>
        <v>EJECUTADO</v>
      </c>
      <c r="K175" s="445" t="s">
        <v>1560</v>
      </c>
      <c r="L175" s="445" t="s">
        <v>54</v>
      </c>
      <c r="M175" s="445" t="s">
        <v>1561</v>
      </c>
      <c r="N175" s="450">
        <v>1019096450</v>
      </c>
      <c r="O175" s="451">
        <v>27489000</v>
      </c>
      <c r="P175" s="452">
        <v>20240258</v>
      </c>
      <c r="Q175" s="453" t="s">
        <v>1562</v>
      </c>
      <c r="R175" s="454">
        <v>45383</v>
      </c>
      <c r="S175" s="444">
        <v>45387</v>
      </c>
      <c r="T175" s="444">
        <v>45535</v>
      </c>
      <c r="U175" s="452">
        <v>20240287</v>
      </c>
      <c r="V175" s="455">
        <v>27489000</v>
      </c>
      <c r="W175" s="444">
        <v>45386</v>
      </c>
      <c r="X175" s="63" t="s">
        <v>51</v>
      </c>
      <c r="Y175" s="6" t="s">
        <v>311</v>
      </c>
      <c r="Z175" s="6" t="s">
        <v>53</v>
      </c>
      <c r="AA175" s="6" t="s">
        <v>1563</v>
      </c>
      <c r="AB175" s="6" t="s">
        <v>922</v>
      </c>
      <c r="AC175" s="6">
        <v>45387</v>
      </c>
      <c r="AD175" s="6" t="s">
        <v>1564</v>
      </c>
      <c r="AE175" s="51" t="s">
        <v>218</v>
      </c>
      <c r="AF175" s="5" t="s">
        <v>218</v>
      </c>
      <c r="AG175" s="51" t="s">
        <v>218</v>
      </c>
      <c r="AH175" s="6" t="s">
        <v>218</v>
      </c>
      <c r="AI175" s="5" t="s">
        <v>218</v>
      </c>
      <c r="AJ175" s="6" t="s">
        <v>218</v>
      </c>
      <c r="AK175" s="6" t="s">
        <v>218</v>
      </c>
      <c r="AL175" s="6" t="s">
        <v>218</v>
      </c>
      <c r="AM175" s="5" t="s">
        <v>218</v>
      </c>
      <c r="AN175" s="6" t="s">
        <v>218</v>
      </c>
      <c r="AO175" s="6" t="s">
        <v>218</v>
      </c>
      <c r="AP175" s="6" t="s">
        <v>218</v>
      </c>
      <c r="AQ175" s="6">
        <v>45535</v>
      </c>
      <c r="AR175" s="5" t="s">
        <v>218</v>
      </c>
      <c r="AS175" s="51" t="s">
        <v>218</v>
      </c>
      <c r="AT175" s="6" t="s">
        <v>218</v>
      </c>
      <c r="AU175" s="6">
        <f t="shared" si="7"/>
        <v>45655</v>
      </c>
      <c r="AV175" s="28">
        <f t="shared" si="8"/>
        <v>46385</v>
      </c>
      <c r="AW175" s="11"/>
      <c r="AX175" s="11"/>
      <c r="AY175" s="11"/>
      <c r="AZ175" s="11"/>
      <c r="BA175" s="11"/>
      <c r="BI175" s="9"/>
      <c r="BJ175" s="10"/>
      <c r="BK175" s="10"/>
      <c r="BL175" s="10"/>
      <c r="BM175" s="10"/>
      <c r="BN175" s="10"/>
    </row>
    <row r="176" spans="1:66" s="8" customFormat="1" ht="16.350000000000001" hidden="1" customHeight="1">
      <c r="A176" s="472" t="s">
        <v>1409</v>
      </c>
      <c r="B176" s="21"/>
      <c r="C176" s="448" t="b">
        <v>1</v>
      </c>
      <c r="D176" s="449" t="s">
        <v>312</v>
      </c>
      <c r="E176" s="449" t="s">
        <v>129</v>
      </c>
      <c r="F176" s="445" t="s">
        <v>24</v>
      </c>
      <c r="G176" s="445" t="s">
        <v>7</v>
      </c>
      <c r="H176" s="444">
        <v>45386</v>
      </c>
      <c r="I176" s="444" t="s">
        <v>274</v>
      </c>
      <c r="J176" s="444" t="str">
        <f t="shared" ca="1" si="6"/>
        <v>EJECUTADO</v>
      </c>
      <c r="K176" s="445" t="s">
        <v>1565</v>
      </c>
      <c r="L176" s="445" t="s">
        <v>50</v>
      </c>
      <c r="M176" s="445" t="s">
        <v>1566</v>
      </c>
      <c r="N176" s="450">
        <v>832003939</v>
      </c>
      <c r="O176" s="451">
        <v>72115135.439999998</v>
      </c>
      <c r="P176" s="452">
        <v>20240055</v>
      </c>
      <c r="Q176" s="453">
        <v>1640497130</v>
      </c>
      <c r="R176" s="454">
        <v>45309</v>
      </c>
      <c r="S176" s="444">
        <v>45397</v>
      </c>
      <c r="T176" s="444">
        <v>45466</v>
      </c>
      <c r="U176" s="452">
        <v>20240298</v>
      </c>
      <c r="V176" s="455">
        <v>72115135.439999998</v>
      </c>
      <c r="W176" s="444">
        <v>45386</v>
      </c>
      <c r="X176" s="63" t="s">
        <v>51</v>
      </c>
      <c r="Y176" s="6" t="s">
        <v>313</v>
      </c>
      <c r="Z176" s="6" t="s">
        <v>53</v>
      </c>
      <c r="AA176" s="6" t="s">
        <v>1567</v>
      </c>
      <c r="AB176" s="6" t="s">
        <v>1568</v>
      </c>
      <c r="AC176" s="6">
        <v>45390</v>
      </c>
      <c r="AD176" s="6" t="s">
        <v>1569</v>
      </c>
      <c r="AE176" s="51">
        <v>14357897.289999999</v>
      </c>
      <c r="AF176" s="5">
        <v>20240508</v>
      </c>
      <c r="AG176" s="51">
        <v>15000000</v>
      </c>
      <c r="AH176" s="6">
        <v>45509</v>
      </c>
      <c r="AI176" s="5">
        <v>52</v>
      </c>
      <c r="AJ176" s="6" t="s">
        <v>55</v>
      </c>
      <c r="AK176" s="55">
        <v>10</v>
      </c>
      <c r="AL176" s="6" t="s">
        <v>55</v>
      </c>
      <c r="AM176" s="5" t="s">
        <v>218</v>
      </c>
      <c r="AN176" s="5" t="s">
        <v>218</v>
      </c>
      <c r="AO176" s="5" t="s">
        <v>218</v>
      </c>
      <c r="AP176" s="5" t="s">
        <v>218</v>
      </c>
      <c r="AQ176" s="6">
        <v>45529</v>
      </c>
      <c r="AR176" s="5">
        <v>20240683</v>
      </c>
      <c r="AS176" s="51">
        <v>14357837.289999999</v>
      </c>
      <c r="AT176" s="6">
        <v>45519</v>
      </c>
      <c r="AU176" s="6">
        <f t="shared" si="7"/>
        <v>45649</v>
      </c>
      <c r="AV176" s="30">
        <f t="shared" si="8"/>
        <v>46379</v>
      </c>
      <c r="AW176" s="11"/>
      <c r="AX176" s="11"/>
      <c r="AY176" s="11"/>
      <c r="AZ176" s="11"/>
      <c r="BA176" s="11"/>
      <c r="BI176" s="9"/>
      <c r="BJ176" s="10"/>
      <c r="BK176" s="10"/>
      <c r="BL176" s="10"/>
      <c r="BM176" s="10"/>
      <c r="BN176" s="10"/>
    </row>
    <row r="177" spans="1:66" s="8" customFormat="1" ht="16.350000000000001" hidden="1" customHeight="1">
      <c r="A177" s="472" t="s">
        <v>1409</v>
      </c>
      <c r="B177" s="21"/>
      <c r="C177" s="448" t="b">
        <v>1</v>
      </c>
      <c r="D177" s="449" t="s">
        <v>314</v>
      </c>
      <c r="E177" s="449" t="s">
        <v>129</v>
      </c>
      <c r="F177" s="445" t="s">
        <v>24</v>
      </c>
      <c r="G177" s="445" t="s">
        <v>7</v>
      </c>
      <c r="H177" s="444">
        <v>45386</v>
      </c>
      <c r="I177" s="444" t="s">
        <v>274</v>
      </c>
      <c r="J177" s="444" t="str">
        <f t="shared" ca="1" si="6"/>
        <v>EJECUTADO</v>
      </c>
      <c r="K177" s="445" t="s">
        <v>1565</v>
      </c>
      <c r="L177" s="445" t="s">
        <v>50</v>
      </c>
      <c r="M177" s="445" t="s">
        <v>1570</v>
      </c>
      <c r="N177" s="450">
        <v>900610353</v>
      </c>
      <c r="O177" s="451">
        <v>69283734</v>
      </c>
      <c r="P177" s="452">
        <v>20240055</v>
      </c>
      <c r="Q177" s="453">
        <v>1640497130</v>
      </c>
      <c r="R177" s="454">
        <v>45309</v>
      </c>
      <c r="S177" s="444">
        <v>45397</v>
      </c>
      <c r="T177" s="444">
        <v>45466</v>
      </c>
      <c r="U177" s="452">
        <v>20240299</v>
      </c>
      <c r="V177" s="455">
        <v>69283734</v>
      </c>
      <c r="W177" s="444">
        <v>45386</v>
      </c>
      <c r="X177" s="63" t="s">
        <v>51</v>
      </c>
      <c r="Y177" s="6" t="s">
        <v>313</v>
      </c>
      <c r="Z177" s="6" t="s">
        <v>53</v>
      </c>
      <c r="AA177" s="6" t="s">
        <v>1571</v>
      </c>
      <c r="AB177" s="6" t="s">
        <v>1568</v>
      </c>
      <c r="AC177" s="6">
        <v>45390</v>
      </c>
      <c r="AD177" s="6" t="s">
        <v>1572</v>
      </c>
      <c r="AE177" s="51">
        <v>5260791.55</v>
      </c>
      <c r="AF177" s="5">
        <v>20240525</v>
      </c>
      <c r="AG177" s="51">
        <v>8000000</v>
      </c>
      <c r="AH177" s="6">
        <v>45512</v>
      </c>
      <c r="AI177" s="5">
        <v>52</v>
      </c>
      <c r="AJ177" s="6" t="s">
        <v>55</v>
      </c>
      <c r="AK177" s="55">
        <v>10</v>
      </c>
      <c r="AL177" s="6" t="s">
        <v>55</v>
      </c>
      <c r="AM177" s="5" t="s">
        <v>218</v>
      </c>
      <c r="AN177" s="5" t="s">
        <v>218</v>
      </c>
      <c r="AO177" s="5" t="s">
        <v>218</v>
      </c>
      <c r="AP177" s="5" t="s">
        <v>218</v>
      </c>
      <c r="AQ177" s="6">
        <v>45529</v>
      </c>
      <c r="AR177" s="5">
        <v>20240682</v>
      </c>
      <c r="AS177" s="51">
        <v>5260791.55</v>
      </c>
      <c r="AT177" s="6">
        <v>45519</v>
      </c>
      <c r="AU177" s="6">
        <f t="shared" si="7"/>
        <v>45649</v>
      </c>
      <c r="AV177" s="30">
        <f t="shared" si="8"/>
        <v>46379</v>
      </c>
      <c r="AW177" s="11"/>
      <c r="AX177" s="11"/>
      <c r="AY177" s="11"/>
      <c r="AZ177" s="11"/>
      <c r="BA177" s="11"/>
      <c r="BI177" s="9"/>
      <c r="BJ177" s="10"/>
      <c r="BK177" s="10"/>
      <c r="BL177" s="10"/>
      <c r="BM177" s="10"/>
      <c r="BN177" s="10"/>
    </row>
    <row r="178" spans="1:66" s="8" customFormat="1" ht="16.350000000000001" customHeight="1">
      <c r="A178" s="472" t="s">
        <v>1409</v>
      </c>
      <c r="B178" s="21"/>
      <c r="C178" s="448" t="b">
        <v>1</v>
      </c>
      <c r="D178" s="449" t="s">
        <v>315</v>
      </c>
      <c r="E178" s="449" t="s">
        <v>129</v>
      </c>
      <c r="F178" s="445" t="s">
        <v>24</v>
      </c>
      <c r="G178" s="445" t="s">
        <v>7</v>
      </c>
      <c r="H178" s="444">
        <v>45386</v>
      </c>
      <c r="I178" s="444" t="s">
        <v>274</v>
      </c>
      <c r="J178" s="444" t="str">
        <f t="shared" ca="1" si="6"/>
        <v>EJECUTADO</v>
      </c>
      <c r="K178" s="445" t="s">
        <v>1565</v>
      </c>
      <c r="L178" s="445" t="s">
        <v>50</v>
      </c>
      <c r="M178" s="445" t="s">
        <v>1573</v>
      </c>
      <c r="N178" s="450">
        <v>900792901</v>
      </c>
      <c r="O178" s="451">
        <v>51119205.340000004</v>
      </c>
      <c r="P178" s="452">
        <v>20240055</v>
      </c>
      <c r="Q178" s="453">
        <v>1640497130</v>
      </c>
      <c r="R178" s="454">
        <v>45309</v>
      </c>
      <c r="S178" s="444">
        <v>45397</v>
      </c>
      <c r="T178" s="444">
        <v>45466</v>
      </c>
      <c r="U178" s="452">
        <v>20240293</v>
      </c>
      <c r="V178" s="455">
        <v>51119205.340000004</v>
      </c>
      <c r="W178" s="444">
        <v>45386</v>
      </c>
      <c r="X178" s="63" t="s">
        <v>51</v>
      </c>
      <c r="Y178" s="6" t="s">
        <v>313</v>
      </c>
      <c r="Z178" s="6" t="s">
        <v>53</v>
      </c>
      <c r="AA178" s="6" t="s">
        <v>1574</v>
      </c>
      <c r="AB178" s="6" t="s">
        <v>1568</v>
      </c>
      <c r="AC178" s="6">
        <v>45390</v>
      </c>
      <c r="AD178" s="6" t="s">
        <v>1575</v>
      </c>
      <c r="AE178" s="51" t="s">
        <v>218</v>
      </c>
      <c r="AF178" s="5" t="s">
        <v>218</v>
      </c>
      <c r="AG178" s="51" t="s">
        <v>218</v>
      </c>
      <c r="AH178" s="6" t="s">
        <v>218</v>
      </c>
      <c r="AI178" s="5">
        <v>52</v>
      </c>
      <c r="AJ178" s="6" t="s">
        <v>55</v>
      </c>
      <c r="AK178" s="55">
        <v>26</v>
      </c>
      <c r="AL178" s="6" t="s">
        <v>55</v>
      </c>
      <c r="AM178" s="5" t="s">
        <v>218</v>
      </c>
      <c r="AN178" s="5" t="s">
        <v>218</v>
      </c>
      <c r="AO178" s="5" t="s">
        <v>218</v>
      </c>
      <c r="AP178" s="5" t="s">
        <v>218</v>
      </c>
      <c r="AQ178" s="6">
        <v>45545</v>
      </c>
      <c r="AR178" s="5" t="s">
        <v>218</v>
      </c>
      <c r="AS178" s="51" t="s">
        <v>218</v>
      </c>
      <c r="AT178" s="6" t="s">
        <v>218</v>
      </c>
      <c r="AU178" s="6">
        <f t="shared" si="7"/>
        <v>45665</v>
      </c>
      <c r="AV178" s="30">
        <f t="shared" si="8"/>
        <v>46395</v>
      </c>
      <c r="AW178" s="11"/>
      <c r="AX178" s="11"/>
      <c r="AY178" s="11"/>
      <c r="AZ178" s="11"/>
      <c r="BA178" s="11"/>
      <c r="BI178" s="9"/>
      <c r="BJ178" s="10"/>
      <c r="BK178" s="10"/>
      <c r="BL178" s="10"/>
      <c r="BM178" s="10"/>
      <c r="BN178" s="10"/>
    </row>
    <row r="179" spans="1:66" s="8" customFormat="1" ht="16.350000000000001" hidden="1" customHeight="1">
      <c r="A179" s="472" t="s">
        <v>1409</v>
      </c>
      <c r="B179" s="21"/>
      <c r="C179" s="448" t="b">
        <v>1</v>
      </c>
      <c r="D179" s="449" t="s">
        <v>316</v>
      </c>
      <c r="E179" s="449" t="s">
        <v>129</v>
      </c>
      <c r="F179" s="445" t="s">
        <v>24</v>
      </c>
      <c r="G179" s="445" t="s">
        <v>7</v>
      </c>
      <c r="H179" s="444">
        <v>45386</v>
      </c>
      <c r="I179" s="444" t="s">
        <v>274</v>
      </c>
      <c r="J179" s="444" t="str">
        <f t="shared" ca="1" si="6"/>
        <v>EJECUTADO</v>
      </c>
      <c r="K179" s="445" t="s">
        <v>1565</v>
      </c>
      <c r="L179" s="445" t="s">
        <v>50</v>
      </c>
      <c r="M179" s="445" t="s">
        <v>1576</v>
      </c>
      <c r="N179" s="450">
        <v>832002352</v>
      </c>
      <c r="O179" s="451">
        <v>25585658.329999998</v>
      </c>
      <c r="P179" s="452">
        <v>20240055</v>
      </c>
      <c r="Q179" s="453">
        <v>1640497130</v>
      </c>
      <c r="R179" s="454">
        <v>45309</v>
      </c>
      <c r="S179" s="444">
        <v>45397</v>
      </c>
      <c r="T179" s="444">
        <v>45466</v>
      </c>
      <c r="U179" s="452">
        <v>20240294</v>
      </c>
      <c r="V179" s="455">
        <v>25585658.329999998</v>
      </c>
      <c r="W179" s="444">
        <v>45386</v>
      </c>
      <c r="X179" s="63" t="s">
        <v>51</v>
      </c>
      <c r="Y179" s="6" t="s">
        <v>313</v>
      </c>
      <c r="Z179" s="6" t="s">
        <v>53</v>
      </c>
      <c r="AA179" s="6" t="s">
        <v>1577</v>
      </c>
      <c r="AB179" s="6" t="s">
        <v>1568</v>
      </c>
      <c r="AC179" s="6">
        <v>45390</v>
      </c>
      <c r="AD179" s="6" t="s">
        <v>1578</v>
      </c>
      <c r="AE179" s="51">
        <v>4371263.67</v>
      </c>
      <c r="AF179" s="5">
        <v>20240509</v>
      </c>
      <c r="AG179" s="51">
        <v>5725400</v>
      </c>
      <c r="AH179" s="6">
        <v>45509</v>
      </c>
      <c r="AI179" s="5">
        <v>52</v>
      </c>
      <c r="AJ179" s="6" t="s">
        <v>55</v>
      </c>
      <c r="AK179" s="55">
        <v>10</v>
      </c>
      <c r="AL179" s="6" t="s">
        <v>55</v>
      </c>
      <c r="AM179" s="5" t="s">
        <v>218</v>
      </c>
      <c r="AN179" s="5" t="s">
        <v>218</v>
      </c>
      <c r="AO179" s="5" t="s">
        <v>218</v>
      </c>
      <c r="AP179" s="5" t="s">
        <v>218</v>
      </c>
      <c r="AQ179" s="6">
        <v>45529</v>
      </c>
      <c r="AR179" s="5" t="s">
        <v>218</v>
      </c>
      <c r="AS179" s="51" t="s">
        <v>218</v>
      </c>
      <c r="AT179" s="6" t="s">
        <v>218</v>
      </c>
      <c r="AU179" s="6">
        <f t="shared" si="7"/>
        <v>45649</v>
      </c>
      <c r="AV179" s="30">
        <f t="shared" si="8"/>
        <v>46379</v>
      </c>
      <c r="AW179" s="11"/>
      <c r="AX179" s="11"/>
      <c r="AY179" s="11"/>
      <c r="AZ179" s="11"/>
      <c r="BA179" s="11"/>
      <c r="BI179" s="9"/>
      <c r="BJ179" s="10"/>
      <c r="BK179" s="10"/>
      <c r="BL179" s="10"/>
      <c r="BM179" s="10"/>
      <c r="BN179" s="10"/>
    </row>
    <row r="180" spans="1:66" s="8" customFormat="1" ht="16.350000000000001" hidden="1" customHeight="1">
      <c r="A180" s="472" t="s">
        <v>1409</v>
      </c>
      <c r="B180" s="21"/>
      <c r="C180" s="448" t="b">
        <v>1</v>
      </c>
      <c r="D180" s="449" t="s">
        <v>317</v>
      </c>
      <c r="E180" s="449" t="s">
        <v>129</v>
      </c>
      <c r="F180" s="445" t="s">
        <v>24</v>
      </c>
      <c r="G180" s="445" t="s">
        <v>7</v>
      </c>
      <c r="H180" s="444">
        <v>45386</v>
      </c>
      <c r="I180" s="444" t="s">
        <v>274</v>
      </c>
      <c r="J180" s="444" t="str">
        <f t="shared" ca="1" si="6"/>
        <v>EJECUTADO</v>
      </c>
      <c r="K180" s="445" t="s">
        <v>1565</v>
      </c>
      <c r="L180" s="445" t="s">
        <v>50</v>
      </c>
      <c r="M180" s="445" t="s">
        <v>1579</v>
      </c>
      <c r="N180" s="450">
        <v>900228906</v>
      </c>
      <c r="O180" s="451">
        <v>50898785.509999998</v>
      </c>
      <c r="P180" s="452">
        <v>20240055</v>
      </c>
      <c r="Q180" s="453">
        <v>1640497130</v>
      </c>
      <c r="R180" s="454">
        <v>45309</v>
      </c>
      <c r="S180" s="444">
        <v>45397</v>
      </c>
      <c r="T180" s="444">
        <v>45466</v>
      </c>
      <c r="U180" s="452">
        <v>20240297</v>
      </c>
      <c r="V180" s="455">
        <v>50898785.509999998</v>
      </c>
      <c r="W180" s="444">
        <v>45386</v>
      </c>
      <c r="X180" s="63" t="s">
        <v>51</v>
      </c>
      <c r="Y180" s="6" t="s">
        <v>313</v>
      </c>
      <c r="Z180" s="6" t="s">
        <v>53</v>
      </c>
      <c r="AA180" s="6" t="s">
        <v>1580</v>
      </c>
      <c r="AB180" s="6" t="s">
        <v>1568</v>
      </c>
      <c r="AC180" s="6">
        <v>45390</v>
      </c>
      <c r="AD180" s="6" t="s">
        <v>1581</v>
      </c>
      <c r="AE180" s="51" t="s">
        <v>218</v>
      </c>
      <c r="AF180" s="5" t="s">
        <v>218</v>
      </c>
      <c r="AG180" s="51" t="s">
        <v>218</v>
      </c>
      <c r="AH180" s="6" t="s">
        <v>218</v>
      </c>
      <c r="AI180" s="5" t="s">
        <v>1582</v>
      </c>
      <c r="AJ180" s="6" t="s">
        <v>218</v>
      </c>
      <c r="AK180" s="6" t="s">
        <v>218</v>
      </c>
      <c r="AL180" s="6" t="s">
        <v>218</v>
      </c>
      <c r="AM180" s="6" t="s">
        <v>218</v>
      </c>
      <c r="AN180" s="6" t="s">
        <v>218</v>
      </c>
      <c r="AO180" s="6" t="s">
        <v>218</v>
      </c>
      <c r="AP180" s="6" t="s">
        <v>218</v>
      </c>
      <c r="AQ180" s="6">
        <v>45519</v>
      </c>
      <c r="AR180" s="5" t="s">
        <v>218</v>
      </c>
      <c r="AS180" s="51" t="s">
        <v>218</v>
      </c>
      <c r="AT180" s="6" t="s">
        <v>218</v>
      </c>
      <c r="AU180" s="6">
        <f t="shared" si="7"/>
        <v>45639</v>
      </c>
      <c r="AV180" s="30">
        <f t="shared" si="8"/>
        <v>46369</v>
      </c>
      <c r="AW180" s="11"/>
      <c r="AX180" s="11"/>
      <c r="AY180" s="11"/>
      <c r="AZ180" s="11"/>
      <c r="BA180" s="11"/>
      <c r="BI180" s="9"/>
      <c r="BJ180" s="10"/>
      <c r="BK180" s="10"/>
      <c r="BL180" s="10"/>
      <c r="BM180" s="10"/>
      <c r="BN180" s="10"/>
    </row>
    <row r="181" spans="1:66" s="8" customFormat="1" ht="16.350000000000001" customHeight="1">
      <c r="A181" s="472" t="s">
        <v>1409</v>
      </c>
      <c r="B181" s="21"/>
      <c r="C181" s="448" t="b">
        <v>1</v>
      </c>
      <c r="D181" s="449" t="s">
        <v>318</v>
      </c>
      <c r="E181" s="449" t="s">
        <v>269</v>
      </c>
      <c r="F181" s="445" t="s">
        <v>24</v>
      </c>
      <c r="G181" s="445" t="s">
        <v>3</v>
      </c>
      <c r="H181" s="444">
        <v>45386</v>
      </c>
      <c r="I181" s="444" t="s">
        <v>274</v>
      </c>
      <c r="J181" s="444" t="str">
        <f t="shared" ca="1" si="6"/>
        <v>EJECUTADO</v>
      </c>
      <c r="K181" s="445" t="s">
        <v>1583</v>
      </c>
      <c r="L181" s="445" t="s">
        <v>54</v>
      </c>
      <c r="M181" s="445" t="s">
        <v>1584</v>
      </c>
      <c r="N181" s="450">
        <v>1026288343</v>
      </c>
      <c r="O181" s="451">
        <v>21500000</v>
      </c>
      <c r="P181" s="452">
        <v>20240232</v>
      </c>
      <c r="Q181" s="453">
        <v>21500000</v>
      </c>
      <c r="R181" s="454">
        <v>45371</v>
      </c>
      <c r="S181" s="444">
        <v>45387</v>
      </c>
      <c r="T181" s="444">
        <v>45539</v>
      </c>
      <c r="U181" s="452">
        <v>20240292</v>
      </c>
      <c r="V181" s="455">
        <v>21500000</v>
      </c>
      <c r="W181" s="444">
        <v>45386</v>
      </c>
      <c r="X181" s="63" t="s">
        <v>51</v>
      </c>
      <c r="Y181" s="6" t="s">
        <v>308</v>
      </c>
      <c r="Z181" s="6" t="s">
        <v>53</v>
      </c>
      <c r="AA181" s="6" t="s">
        <v>1585</v>
      </c>
      <c r="AB181" s="6" t="s">
        <v>1481</v>
      </c>
      <c r="AC181" s="6">
        <v>45387</v>
      </c>
      <c r="AD181" s="6" t="s">
        <v>1586</v>
      </c>
      <c r="AE181" s="51" t="s">
        <v>218</v>
      </c>
      <c r="AF181" s="5" t="s">
        <v>218</v>
      </c>
      <c r="AG181" s="51" t="s">
        <v>218</v>
      </c>
      <c r="AH181" s="6" t="s">
        <v>218</v>
      </c>
      <c r="AI181" s="5" t="s">
        <v>218</v>
      </c>
      <c r="AJ181" s="6" t="s">
        <v>218</v>
      </c>
      <c r="AK181" s="6" t="s">
        <v>218</v>
      </c>
      <c r="AL181" s="6" t="s">
        <v>218</v>
      </c>
      <c r="AM181" s="5" t="s">
        <v>218</v>
      </c>
      <c r="AN181" s="6" t="s">
        <v>218</v>
      </c>
      <c r="AO181" s="6" t="s">
        <v>218</v>
      </c>
      <c r="AP181" s="6" t="s">
        <v>218</v>
      </c>
      <c r="AQ181" s="6">
        <v>45539</v>
      </c>
      <c r="AR181" s="5" t="s">
        <v>218</v>
      </c>
      <c r="AS181" s="51" t="s">
        <v>218</v>
      </c>
      <c r="AT181" s="6" t="s">
        <v>218</v>
      </c>
      <c r="AU181" s="6">
        <f t="shared" si="7"/>
        <v>45659</v>
      </c>
      <c r="AV181" s="28">
        <f t="shared" si="8"/>
        <v>46389</v>
      </c>
      <c r="AW181" s="11"/>
      <c r="AX181" s="11"/>
      <c r="AY181" s="11"/>
      <c r="AZ181" s="11"/>
      <c r="BA181" s="11"/>
      <c r="BI181" s="9"/>
      <c r="BJ181" s="10"/>
      <c r="BK181" s="10"/>
      <c r="BL181" s="10"/>
      <c r="BM181" s="10"/>
      <c r="BN181" s="10"/>
    </row>
    <row r="182" spans="1:66" s="8" customFormat="1" ht="16.350000000000001" hidden="1" customHeight="1">
      <c r="A182" s="472" t="s">
        <v>1409</v>
      </c>
      <c r="B182" s="21"/>
      <c r="C182" s="448" t="b">
        <v>1</v>
      </c>
      <c r="D182" s="449" t="s">
        <v>319</v>
      </c>
      <c r="E182" s="449" t="s">
        <v>129</v>
      </c>
      <c r="F182" s="445" t="s">
        <v>24</v>
      </c>
      <c r="G182" s="445" t="s">
        <v>7</v>
      </c>
      <c r="H182" s="444">
        <v>45386</v>
      </c>
      <c r="I182" s="444" t="s">
        <v>274</v>
      </c>
      <c r="J182" s="444" t="str">
        <f t="shared" ca="1" si="6"/>
        <v>EJECUTADO</v>
      </c>
      <c r="K182" s="445" t="s">
        <v>1565</v>
      </c>
      <c r="L182" s="445" t="s">
        <v>50</v>
      </c>
      <c r="M182" s="445" t="s">
        <v>1587</v>
      </c>
      <c r="N182" s="450">
        <v>901116838</v>
      </c>
      <c r="O182" s="451">
        <v>59154880.350000001</v>
      </c>
      <c r="P182" s="452">
        <v>20240055</v>
      </c>
      <c r="Q182" s="453">
        <v>1640497130</v>
      </c>
      <c r="R182" s="454">
        <v>45309</v>
      </c>
      <c r="S182" s="444">
        <v>45397</v>
      </c>
      <c r="T182" s="444">
        <v>45466</v>
      </c>
      <c r="U182" s="452">
        <v>20240295</v>
      </c>
      <c r="V182" s="455">
        <v>59154880.350000001</v>
      </c>
      <c r="W182" s="444">
        <v>45386</v>
      </c>
      <c r="X182" s="63" t="s">
        <v>51</v>
      </c>
      <c r="Y182" s="6" t="s">
        <v>313</v>
      </c>
      <c r="Z182" s="6" t="s">
        <v>53</v>
      </c>
      <c r="AA182" s="6" t="s">
        <v>1588</v>
      </c>
      <c r="AB182" s="6" t="s">
        <v>1568</v>
      </c>
      <c r="AC182" s="6">
        <v>45390</v>
      </c>
      <c r="AD182" s="6" t="s">
        <v>1589</v>
      </c>
      <c r="AE182" s="51">
        <v>28804079.420000002</v>
      </c>
      <c r="AF182" s="5">
        <v>20240510</v>
      </c>
      <c r="AG182" s="51">
        <v>29000000</v>
      </c>
      <c r="AH182" s="6">
        <v>45509</v>
      </c>
      <c r="AI182" s="5">
        <v>52</v>
      </c>
      <c r="AJ182" s="6" t="s">
        <v>218</v>
      </c>
      <c r="AK182" s="55">
        <v>10</v>
      </c>
      <c r="AL182" s="6" t="s">
        <v>55</v>
      </c>
      <c r="AM182" s="5" t="s">
        <v>218</v>
      </c>
      <c r="AN182" s="5" t="s">
        <v>218</v>
      </c>
      <c r="AO182" s="5" t="s">
        <v>218</v>
      </c>
      <c r="AP182" s="5" t="s">
        <v>218</v>
      </c>
      <c r="AQ182" s="6">
        <v>45529</v>
      </c>
      <c r="AR182" s="5">
        <v>20240680</v>
      </c>
      <c r="AS182" s="51">
        <v>28804079.420000002</v>
      </c>
      <c r="AT182" s="6">
        <v>45519</v>
      </c>
      <c r="AU182" s="6">
        <f t="shared" si="7"/>
        <v>45649</v>
      </c>
      <c r="AV182" s="28">
        <f t="shared" si="8"/>
        <v>46379</v>
      </c>
      <c r="AW182" s="11"/>
      <c r="AX182" s="11"/>
      <c r="AY182" s="11"/>
      <c r="AZ182" s="11"/>
      <c r="BA182" s="11"/>
      <c r="BI182" s="9"/>
      <c r="BJ182" s="10"/>
      <c r="BK182" s="10"/>
      <c r="BL182" s="10"/>
      <c r="BM182" s="10"/>
      <c r="BN182" s="10"/>
    </row>
    <row r="183" spans="1:66" s="8" customFormat="1" ht="16.350000000000001" hidden="1" customHeight="1">
      <c r="A183" s="472" t="s">
        <v>1409</v>
      </c>
      <c r="B183" s="21"/>
      <c r="C183" s="448" t="b">
        <v>1</v>
      </c>
      <c r="D183" s="449" t="s">
        <v>320</v>
      </c>
      <c r="E183" s="449" t="s">
        <v>129</v>
      </c>
      <c r="F183" s="445" t="s">
        <v>24</v>
      </c>
      <c r="G183" s="445" t="s">
        <v>7</v>
      </c>
      <c r="H183" s="444">
        <v>45387</v>
      </c>
      <c r="I183" s="444" t="s">
        <v>274</v>
      </c>
      <c r="J183" s="444" t="str">
        <f t="shared" ca="1" si="6"/>
        <v>EJECUTADO</v>
      </c>
      <c r="K183" s="445" t="s">
        <v>1590</v>
      </c>
      <c r="L183" s="445" t="s">
        <v>50</v>
      </c>
      <c r="M183" s="445" t="s">
        <v>1591</v>
      </c>
      <c r="N183" s="450">
        <v>901010826</v>
      </c>
      <c r="O183" s="451">
        <v>76646954.319999993</v>
      </c>
      <c r="P183" s="452">
        <v>20240055</v>
      </c>
      <c r="Q183" s="453">
        <v>1640497130</v>
      </c>
      <c r="R183" s="454">
        <v>45309</v>
      </c>
      <c r="S183" s="444">
        <v>45397</v>
      </c>
      <c r="T183" s="444">
        <v>45466</v>
      </c>
      <c r="U183" s="452">
        <v>20240290</v>
      </c>
      <c r="V183" s="455">
        <v>76646954.319999993</v>
      </c>
      <c r="W183" s="444">
        <v>45386</v>
      </c>
      <c r="X183" s="63" t="s">
        <v>51</v>
      </c>
      <c r="Y183" s="6" t="s">
        <v>313</v>
      </c>
      <c r="Z183" s="6" t="s">
        <v>53</v>
      </c>
      <c r="AA183" s="6" t="s">
        <v>1592</v>
      </c>
      <c r="AB183" s="6" t="s">
        <v>1568</v>
      </c>
      <c r="AC183" s="6">
        <v>45390</v>
      </c>
      <c r="AD183" s="6" t="s">
        <v>1593</v>
      </c>
      <c r="AE183" s="51">
        <v>17427095.420000002</v>
      </c>
      <c r="AF183" s="5">
        <v>20240511</v>
      </c>
      <c r="AG183" s="51">
        <v>20000000</v>
      </c>
      <c r="AH183" s="6">
        <v>45509</v>
      </c>
      <c r="AI183" s="5">
        <v>10</v>
      </c>
      <c r="AJ183" s="6" t="s">
        <v>55</v>
      </c>
      <c r="AK183" s="6" t="s">
        <v>218</v>
      </c>
      <c r="AL183" s="6" t="s">
        <v>218</v>
      </c>
      <c r="AM183" s="6" t="s">
        <v>218</v>
      </c>
      <c r="AN183" s="6" t="s">
        <v>218</v>
      </c>
      <c r="AO183" s="6" t="s">
        <v>218</v>
      </c>
      <c r="AP183" s="6" t="s">
        <v>218</v>
      </c>
      <c r="AQ183" s="6">
        <v>45529</v>
      </c>
      <c r="AR183" s="5">
        <v>20240690</v>
      </c>
      <c r="AS183" s="51">
        <v>17427095.420000002</v>
      </c>
      <c r="AT183" s="6">
        <v>45519</v>
      </c>
      <c r="AU183" s="6">
        <f t="shared" si="7"/>
        <v>45649</v>
      </c>
      <c r="AV183" s="28">
        <f t="shared" si="8"/>
        <v>46379</v>
      </c>
      <c r="AW183" s="11"/>
      <c r="AX183" s="11"/>
      <c r="AY183" s="11"/>
      <c r="AZ183" s="11"/>
      <c r="BA183" s="11"/>
      <c r="BI183" s="9"/>
      <c r="BJ183" s="10"/>
      <c r="BK183" s="10"/>
      <c r="BL183" s="10"/>
      <c r="BM183" s="10"/>
      <c r="BN183" s="10"/>
    </row>
    <row r="184" spans="1:66" s="8" customFormat="1" ht="16.350000000000001" hidden="1" customHeight="1">
      <c r="A184" s="472" t="s">
        <v>1409</v>
      </c>
      <c r="B184" s="21"/>
      <c r="C184" s="448" t="b">
        <v>1</v>
      </c>
      <c r="D184" s="449" t="s">
        <v>321</v>
      </c>
      <c r="E184" s="449" t="s">
        <v>86</v>
      </c>
      <c r="F184" s="445" t="s">
        <v>24</v>
      </c>
      <c r="G184" s="445" t="s">
        <v>11</v>
      </c>
      <c r="H184" s="444">
        <v>45387</v>
      </c>
      <c r="I184" s="444" t="s">
        <v>274</v>
      </c>
      <c r="J184" s="444" t="str">
        <f t="shared" ca="1" si="6"/>
        <v>EJECUTADO</v>
      </c>
      <c r="K184" s="445" t="s">
        <v>1594</v>
      </c>
      <c r="L184" s="445" t="s">
        <v>50</v>
      </c>
      <c r="M184" s="445" t="s">
        <v>1595</v>
      </c>
      <c r="N184" s="450">
        <v>901008298</v>
      </c>
      <c r="O184" s="451">
        <v>636744555</v>
      </c>
      <c r="P184" s="452">
        <v>20240236</v>
      </c>
      <c r="Q184" s="453">
        <v>636744555</v>
      </c>
      <c r="R184" s="454">
        <v>45372</v>
      </c>
      <c r="S184" s="444">
        <v>45392</v>
      </c>
      <c r="T184" s="444">
        <v>45452</v>
      </c>
      <c r="U184" s="452">
        <v>20240301</v>
      </c>
      <c r="V184" s="455">
        <v>636744555</v>
      </c>
      <c r="W184" s="444">
        <v>45387</v>
      </c>
      <c r="X184" s="63" t="s">
        <v>51</v>
      </c>
      <c r="Y184" s="6" t="s">
        <v>322</v>
      </c>
      <c r="Z184" s="6" t="s">
        <v>53</v>
      </c>
      <c r="AA184" s="6" t="s">
        <v>1596</v>
      </c>
      <c r="AB184" s="6" t="s">
        <v>1511</v>
      </c>
      <c r="AC184" s="6">
        <v>45392</v>
      </c>
      <c r="AD184" s="6" t="s">
        <v>1597</v>
      </c>
      <c r="AE184" s="51" t="s">
        <v>218</v>
      </c>
      <c r="AF184" s="5" t="s">
        <v>218</v>
      </c>
      <c r="AG184" s="51" t="s">
        <v>218</v>
      </c>
      <c r="AH184" s="6" t="s">
        <v>218</v>
      </c>
      <c r="AI184" s="5">
        <v>30</v>
      </c>
      <c r="AJ184" s="6" t="s">
        <v>55</v>
      </c>
      <c r="AK184" s="6" t="s">
        <v>218</v>
      </c>
      <c r="AL184" s="6" t="s">
        <v>218</v>
      </c>
      <c r="AM184" s="6" t="s">
        <v>218</v>
      </c>
      <c r="AN184" s="6" t="s">
        <v>218</v>
      </c>
      <c r="AO184" s="6" t="s">
        <v>218</v>
      </c>
      <c r="AP184" s="6" t="s">
        <v>218</v>
      </c>
      <c r="AQ184" s="6">
        <v>45513</v>
      </c>
      <c r="AR184" s="5" t="s">
        <v>218</v>
      </c>
      <c r="AS184" s="51" t="s">
        <v>218</v>
      </c>
      <c r="AT184" s="6" t="s">
        <v>218</v>
      </c>
      <c r="AU184" s="6">
        <f t="shared" si="7"/>
        <v>45633</v>
      </c>
      <c r="AV184" s="28">
        <f t="shared" si="8"/>
        <v>46363</v>
      </c>
      <c r="AW184" s="11"/>
      <c r="AX184" s="11"/>
      <c r="AY184" s="11"/>
      <c r="AZ184" s="11"/>
      <c r="BA184" s="11"/>
      <c r="BI184" s="9"/>
      <c r="BJ184" s="10"/>
      <c r="BK184" s="10"/>
      <c r="BL184" s="10"/>
      <c r="BM184" s="10"/>
      <c r="BN184" s="10"/>
    </row>
    <row r="185" spans="1:66" s="8" customFormat="1" ht="16.350000000000001" hidden="1" customHeight="1">
      <c r="A185" s="472" t="s">
        <v>1409</v>
      </c>
      <c r="B185" s="21"/>
      <c r="C185" s="448" t="b">
        <v>1</v>
      </c>
      <c r="D185" s="449" t="s">
        <v>323</v>
      </c>
      <c r="E185" s="449" t="s">
        <v>194</v>
      </c>
      <c r="F185" s="445" t="s">
        <v>24</v>
      </c>
      <c r="G185" s="445" t="s">
        <v>19</v>
      </c>
      <c r="H185" s="444">
        <v>45387</v>
      </c>
      <c r="I185" s="444" t="s">
        <v>274</v>
      </c>
      <c r="J185" s="444" t="str">
        <f t="shared" ca="1" si="6"/>
        <v>EJECUTADO</v>
      </c>
      <c r="K185" s="445" t="s">
        <v>1598</v>
      </c>
      <c r="L185" s="445" t="s">
        <v>50</v>
      </c>
      <c r="M185" s="445" t="s">
        <v>1599</v>
      </c>
      <c r="N185" s="450">
        <v>901576388</v>
      </c>
      <c r="O185" s="451">
        <v>75424000</v>
      </c>
      <c r="P185" s="452">
        <v>20240207</v>
      </c>
      <c r="Q185" s="453">
        <v>75424000</v>
      </c>
      <c r="R185" s="454">
        <v>45365</v>
      </c>
      <c r="S185" s="444">
        <v>45397</v>
      </c>
      <c r="T185" s="444">
        <v>45409</v>
      </c>
      <c r="U185" s="452">
        <v>20240300</v>
      </c>
      <c r="V185" s="455">
        <v>75424000</v>
      </c>
      <c r="W185" s="444">
        <v>45387</v>
      </c>
      <c r="X185" s="63" t="s">
        <v>51</v>
      </c>
      <c r="Y185" s="6" t="s">
        <v>324</v>
      </c>
      <c r="Z185" s="6" t="s">
        <v>53</v>
      </c>
      <c r="AA185" s="6" t="s">
        <v>1600</v>
      </c>
      <c r="AB185" s="6" t="s">
        <v>1421</v>
      </c>
      <c r="AC185" s="6">
        <v>45397</v>
      </c>
      <c r="AD185" s="57" t="s">
        <v>1601</v>
      </c>
      <c r="AE185" s="51" t="s">
        <v>218</v>
      </c>
      <c r="AF185" s="5" t="s">
        <v>218</v>
      </c>
      <c r="AG185" s="51" t="s">
        <v>218</v>
      </c>
      <c r="AH185" s="6" t="s">
        <v>218</v>
      </c>
      <c r="AI185" s="5">
        <v>3</v>
      </c>
      <c r="AJ185" s="6" t="s">
        <v>60</v>
      </c>
      <c r="AK185" s="6" t="s">
        <v>218</v>
      </c>
      <c r="AL185" s="6" t="s">
        <v>218</v>
      </c>
      <c r="AM185" s="6" t="s">
        <v>218</v>
      </c>
      <c r="AN185" s="6" t="s">
        <v>218</v>
      </c>
      <c r="AO185" s="6" t="s">
        <v>218</v>
      </c>
      <c r="AP185" s="6" t="s">
        <v>218</v>
      </c>
      <c r="AQ185" s="6">
        <v>45503</v>
      </c>
      <c r="AR185" s="5" t="s">
        <v>218</v>
      </c>
      <c r="AS185" s="51" t="s">
        <v>218</v>
      </c>
      <c r="AT185" s="6" t="s">
        <v>218</v>
      </c>
      <c r="AU185" s="6">
        <f t="shared" si="7"/>
        <v>45623</v>
      </c>
      <c r="AV185" s="28">
        <f t="shared" si="8"/>
        <v>46353</v>
      </c>
      <c r="AW185" s="11"/>
      <c r="AX185" s="11"/>
      <c r="AY185" s="11"/>
      <c r="AZ185" s="11"/>
      <c r="BA185" s="11"/>
      <c r="BI185" s="9"/>
      <c r="BJ185" s="10"/>
      <c r="BK185" s="10"/>
      <c r="BL185" s="10"/>
      <c r="BM185" s="10"/>
      <c r="BN185" s="10"/>
    </row>
    <row r="186" spans="1:66" s="8" customFormat="1" ht="16.350000000000001" hidden="1" customHeight="1">
      <c r="A186" s="472" t="s">
        <v>1409</v>
      </c>
      <c r="B186" s="21"/>
      <c r="C186" s="448" t="b">
        <v>1</v>
      </c>
      <c r="D186" s="449" t="s">
        <v>325</v>
      </c>
      <c r="E186" s="449" t="s">
        <v>74</v>
      </c>
      <c r="F186" s="445" t="s">
        <v>24</v>
      </c>
      <c r="G186" s="445" t="s">
        <v>18</v>
      </c>
      <c r="H186" s="444">
        <v>45390</v>
      </c>
      <c r="I186" s="444" t="s">
        <v>274</v>
      </c>
      <c r="J186" s="444" t="str">
        <f t="shared" ca="1" si="6"/>
        <v>EJECUTADO</v>
      </c>
      <c r="K186" s="445" t="s">
        <v>1602</v>
      </c>
      <c r="L186" s="445" t="s">
        <v>54</v>
      </c>
      <c r="M186" s="445" t="s">
        <v>1603</v>
      </c>
      <c r="N186" s="450">
        <v>1136883951</v>
      </c>
      <c r="O186" s="451">
        <v>33600000</v>
      </c>
      <c r="P186" s="452">
        <v>20240201</v>
      </c>
      <c r="Q186" s="453">
        <v>33600000</v>
      </c>
      <c r="R186" s="454">
        <v>45364</v>
      </c>
      <c r="S186" s="444">
        <v>45391</v>
      </c>
      <c r="T186" s="444">
        <v>45573</v>
      </c>
      <c r="U186" s="452">
        <v>20240303</v>
      </c>
      <c r="V186" s="455">
        <v>33600000</v>
      </c>
      <c r="W186" s="444">
        <v>45390</v>
      </c>
      <c r="X186" s="63" t="s">
        <v>106</v>
      </c>
      <c r="Y186" s="6" t="s">
        <v>116</v>
      </c>
      <c r="Z186" s="6" t="s">
        <v>53</v>
      </c>
      <c r="AA186" s="6" t="s">
        <v>1604</v>
      </c>
      <c r="AB186" s="6" t="s">
        <v>922</v>
      </c>
      <c r="AC186" s="6">
        <v>45391</v>
      </c>
      <c r="AD186" s="6" t="s">
        <v>1605</v>
      </c>
      <c r="AE186" s="51" t="s">
        <v>218</v>
      </c>
      <c r="AF186" s="5" t="s">
        <v>218</v>
      </c>
      <c r="AG186" s="51" t="s">
        <v>218</v>
      </c>
      <c r="AH186" s="6" t="s">
        <v>218</v>
      </c>
      <c r="AI186" s="5" t="s">
        <v>218</v>
      </c>
      <c r="AJ186" s="6" t="s">
        <v>218</v>
      </c>
      <c r="AK186" s="6" t="s">
        <v>218</v>
      </c>
      <c r="AL186" s="6" t="s">
        <v>218</v>
      </c>
      <c r="AM186" s="5" t="s">
        <v>218</v>
      </c>
      <c r="AN186" s="6" t="s">
        <v>218</v>
      </c>
      <c r="AO186" s="6" t="s">
        <v>218</v>
      </c>
      <c r="AP186" s="6" t="s">
        <v>218</v>
      </c>
      <c r="AQ186" s="6">
        <v>45573</v>
      </c>
      <c r="AR186" s="5" t="s">
        <v>218</v>
      </c>
      <c r="AS186" s="51" t="s">
        <v>218</v>
      </c>
      <c r="AT186" s="6" t="s">
        <v>218</v>
      </c>
      <c r="AU186" s="6">
        <f t="shared" si="7"/>
        <v>45693</v>
      </c>
      <c r="AV186" s="28">
        <f t="shared" si="8"/>
        <v>46423</v>
      </c>
      <c r="AW186" s="11"/>
      <c r="AX186" s="11"/>
      <c r="AY186" s="11"/>
      <c r="AZ186" s="11"/>
      <c r="BA186" s="11"/>
      <c r="BI186" s="9"/>
      <c r="BJ186" s="10"/>
      <c r="BK186" s="10"/>
      <c r="BL186" s="10"/>
      <c r="BM186" s="10"/>
      <c r="BN186" s="10"/>
    </row>
    <row r="187" spans="1:66" s="8" customFormat="1" ht="16.350000000000001" customHeight="1">
      <c r="A187" s="472" t="s">
        <v>1409</v>
      </c>
      <c r="B187" s="21"/>
      <c r="C187" s="448" t="b">
        <v>1</v>
      </c>
      <c r="D187" s="449" t="s">
        <v>326</v>
      </c>
      <c r="E187" s="449" t="s">
        <v>269</v>
      </c>
      <c r="F187" s="445" t="s">
        <v>24</v>
      </c>
      <c r="G187" s="445" t="s">
        <v>10</v>
      </c>
      <c r="H187" s="444">
        <v>45390</v>
      </c>
      <c r="I187" s="444" t="s">
        <v>274</v>
      </c>
      <c r="J187" s="444" t="str">
        <f t="shared" ca="1" si="6"/>
        <v>EJECUTADO</v>
      </c>
      <c r="K187" s="445" t="s">
        <v>1606</v>
      </c>
      <c r="L187" s="445" t="s">
        <v>50</v>
      </c>
      <c r="M187" s="445" t="s">
        <v>1607</v>
      </c>
      <c r="N187" s="450">
        <v>800219876</v>
      </c>
      <c r="O187" s="451">
        <v>6773858280</v>
      </c>
      <c r="P187" s="452">
        <v>20240272</v>
      </c>
      <c r="Q187" s="453" t="s">
        <v>1608</v>
      </c>
      <c r="R187" s="454">
        <v>45386</v>
      </c>
      <c r="S187" s="444">
        <v>45392</v>
      </c>
      <c r="T187" s="444">
        <v>45540</v>
      </c>
      <c r="U187" s="452">
        <v>20240304</v>
      </c>
      <c r="V187" s="455">
        <v>6773858280</v>
      </c>
      <c r="W187" s="444">
        <v>45390</v>
      </c>
      <c r="X187" s="63" t="s">
        <v>51</v>
      </c>
      <c r="Y187" s="6" t="s">
        <v>308</v>
      </c>
      <c r="Z187" s="6" t="s">
        <v>53</v>
      </c>
      <c r="AA187" s="6" t="s">
        <v>1609</v>
      </c>
      <c r="AB187" s="6" t="s">
        <v>1263</v>
      </c>
      <c r="AC187" s="6">
        <v>45392</v>
      </c>
      <c r="AD187" s="6" t="s">
        <v>1610</v>
      </c>
      <c r="AE187" s="51" t="s">
        <v>218</v>
      </c>
      <c r="AF187" s="5" t="s">
        <v>218</v>
      </c>
      <c r="AG187" s="51" t="s">
        <v>218</v>
      </c>
      <c r="AH187" s="6" t="s">
        <v>218</v>
      </c>
      <c r="AI187" s="5" t="s">
        <v>218</v>
      </c>
      <c r="AJ187" s="6" t="s">
        <v>218</v>
      </c>
      <c r="AK187" s="6" t="s">
        <v>218</v>
      </c>
      <c r="AL187" s="6" t="s">
        <v>218</v>
      </c>
      <c r="AM187" s="5" t="s">
        <v>218</v>
      </c>
      <c r="AN187" s="6" t="s">
        <v>218</v>
      </c>
      <c r="AO187" s="6" t="s">
        <v>218</v>
      </c>
      <c r="AP187" s="6" t="s">
        <v>218</v>
      </c>
      <c r="AQ187" s="6">
        <v>45540</v>
      </c>
      <c r="AR187" s="5" t="s">
        <v>218</v>
      </c>
      <c r="AS187" s="51" t="s">
        <v>218</v>
      </c>
      <c r="AT187" s="6" t="s">
        <v>218</v>
      </c>
      <c r="AU187" s="6">
        <f t="shared" si="7"/>
        <v>45660</v>
      </c>
      <c r="AV187" s="28">
        <f t="shared" si="8"/>
        <v>46390</v>
      </c>
      <c r="AW187" s="11"/>
      <c r="AX187" s="11"/>
      <c r="AY187" s="11"/>
      <c r="AZ187" s="11"/>
      <c r="BA187" s="11"/>
      <c r="BI187" s="9"/>
      <c r="BJ187" s="10"/>
      <c r="BK187" s="10"/>
      <c r="BL187" s="10"/>
      <c r="BM187" s="10"/>
      <c r="BN187" s="10"/>
    </row>
    <row r="188" spans="1:66" s="8" customFormat="1" ht="16.350000000000001" hidden="1" customHeight="1">
      <c r="A188" s="472" t="s">
        <v>1409</v>
      </c>
      <c r="B188" s="21"/>
      <c r="C188" s="448" t="b">
        <v>1</v>
      </c>
      <c r="D188" s="449" t="s">
        <v>327</v>
      </c>
      <c r="E188" s="449" t="s">
        <v>129</v>
      </c>
      <c r="F188" s="445" t="s">
        <v>24</v>
      </c>
      <c r="G188" s="445" t="s">
        <v>7</v>
      </c>
      <c r="H188" s="444">
        <v>45390</v>
      </c>
      <c r="I188" s="444" t="s">
        <v>274</v>
      </c>
      <c r="J188" s="444" t="str">
        <f t="shared" ca="1" si="6"/>
        <v>EJECUTADO</v>
      </c>
      <c r="K188" s="445" t="s">
        <v>1565</v>
      </c>
      <c r="L188" s="445" t="s">
        <v>50</v>
      </c>
      <c r="M188" s="445" t="s">
        <v>1611</v>
      </c>
      <c r="N188" s="450">
        <v>900246679</v>
      </c>
      <c r="O188" s="451">
        <v>31458018.600000001</v>
      </c>
      <c r="P188" s="452">
        <v>20240055</v>
      </c>
      <c r="Q188" s="453">
        <v>1640497130</v>
      </c>
      <c r="R188" s="454">
        <v>45309</v>
      </c>
      <c r="S188" s="444">
        <v>45397</v>
      </c>
      <c r="T188" s="444">
        <v>45466</v>
      </c>
      <c r="U188" s="452">
        <v>20240305</v>
      </c>
      <c r="V188" s="455">
        <v>31458018.600000001</v>
      </c>
      <c r="W188" s="444">
        <v>45390</v>
      </c>
      <c r="X188" s="63" t="s">
        <v>51</v>
      </c>
      <c r="Y188" s="6" t="s">
        <v>313</v>
      </c>
      <c r="Z188" s="6" t="s">
        <v>53</v>
      </c>
      <c r="AA188" s="6" t="s">
        <v>1612</v>
      </c>
      <c r="AB188" s="6" t="s">
        <v>1568</v>
      </c>
      <c r="AC188" s="6">
        <v>45390</v>
      </c>
      <c r="AD188" s="6" t="s">
        <v>1613</v>
      </c>
      <c r="AE188" s="51">
        <v>14506935.939999999</v>
      </c>
      <c r="AF188" s="5">
        <v>20240512</v>
      </c>
      <c r="AG188" s="51">
        <v>15729000</v>
      </c>
      <c r="AH188" s="6">
        <v>45509</v>
      </c>
      <c r="AI188" s="5">
        <v>52</v>
      </c>
      <c r="AJ188" s="6" t="s">
        <v>55</v>
      </c>
      <c r="AK188" s="55">
        <v>10</v>
      </c>
      <c r="AL188" s="6" t="s">
        <v>55</v>
      </c>
      <c r="AM188" s="5" t="s">
        <v>218</v>
      </c>
      <c r="AN188" s="5" t="s">
        <v>218</v>
      </c>
      <c r="AO188" s="5" t="s">
        <v>218</v>
      </c>
      <c r="AP188" s="5" t="s">
        <v>218</v>
      </c>
      <c r="AQ188" s="6">
        <v>45529</v>
      </c>
      <c r="AR188" s="5">
        <v>20240679</v>
      </c>
      <c r="AS188" s="51">
        <v>14506935.939999999</v>
      </c>
      <c r="AT188" s="6">
        <v>45519</v>
      </c>
      <c r="AU188" s="6">
        <f t="shared" si="7"/>
        <v>45649</v>
      </c>
      <c r="AV188" s="28">
        <f t="shared" si="8"/>
        <v>46379</v>
      </c>
      <c r="AW188" s="11"/>
      <c r="AX188" s="11"/>
      <c r="AY188" s="11"/>
      <c r="AZ188" s="11"/>
      <c r="BA188" s="11"/>
      <c r="BI188" s="9"/>
      <c r="BJ188" s="10"/>
      <c r="BK188" s="10"/>
      <c r="BL188" s="10"/>
      <c r="BM188" s="10"/>
      <c r="BN188" s="10"/>
    </row>
    <row r="189" spans="1:66" s="8" customFormat="1" ht="16.350000000000001" hidden="1" customHeight="1">
      <c r="A189" s="472" t="s">
        <v>1409</v>
      </c>
      <c r="B189" s="21"/>
      <c r="C189" s="448" t="b">
        <v>1</v>
      </c>
      <c r="D189" s="449" t="s">
        <v>328</v>
      </c>
      <c r="E189" s="449" t="s">
        <v>74</v>
      </c>
      <c r="F189" s="445" t="s">
        <v>24</v>
      </c>
      <c r="G189" s="445" t="s">
        <v>18</v>
      </c>
      <c r="H189" s="444">
        <v>45390</v>
      </c>
      <c r="I189" s="444" t="s">
        <v>274</v>
      </c>
      <c r="J189" s="444" t="str">
        <f t="shared" ca="1" si="6"/>
        <v>EJECUTADO</v>
      </c>
      <c r="K189" s="445" t="s">
        <v>1614</v>
      </c>
      <c r="L189" s="445" t="s">
        <v>54</v>
      </c>
      <c r="M189" s="445" t="s">
        <v>1615</v>
      </c>
      <c r="N189" s="450">
        <v>80764834</v>
      </c>
      <c r="O189" s="451">
        <v>18000000</v>
      </c>
      <c r="P189" s="452">
        <v>20240237</v>
      </c>
      <c r="Q189" s="453">
        <v>18000000</v>
      </c>
      <c r="R189" s="454">
        <v>45377</v>
      </c>
      <c r="S189" s="444">
        <v>45390</v>
      </c>
      <c r="T189" s="444">
        <v>45480</v>
      </c>
      <c r="U189" s="452">
        <v>20240306</v>
      </c>
      <c r="V189" s="455">
        <v>18000000</v>
      </c>
      <c r="W189" s="444">
        <v>45390</v>
      </c>
      <c r="X189" s="63" t="s">
        <v>75</v>
      </c>
      <c r="Y189" s="6" t="s">
        <v>265</v>
      </c>
      <c r="Z189" s="6" t="s">
        <v>53</v>
      </c>
      <c r="AA189" s="6" t="s">
        <v>1616</v>
      </c>
      <c r="AB189" s="6" t="s">
        <v>979</v>
      </c>
      <c r="AC189" s="6">
        <v>45390</v>
      </c>
      <c r="AD189" s="6" t="s">
        <v>1617</v>
      </c>
      <c r="AE189" s="51" t="s">
        <v>218</v>
      </c>
      <c r="AF189" s="5" t="s">
        <v>218</v>
      </c>
      <c r="AG189" s="51" t="s">
        <v>218</v>
      </c>
      <c r="AH189" s="6" t="s">
        <v>218</v>
      </c>
      <c r="AI189" s="5" t="s">
        <v>218</v>
      </c>
      <c r="AJ189" s="6" t="s">
        <v>218</v>
      </c>
      <c r="AK189" s="6" t="s">
        <v>218</v>
      </c>
      <c r="AL189" s="6" t="s">
        <v>218</v>
      </c>
      <c r="AM189" s="5" t="s">
        <v>218</v>
      </c>
      <c r="AN189" s="6" t="s">
        <v>218</v>
      </c>
      <c r="AO189" s="6" t="s">
        <v>218</v>
      </c>
      <c r="AP189" s="6" t="s">
        <v>218</v>
      </c>
      <c r="AQ189" s="6">
        <v>45480</v>
      </c>
      <c r="AR189" s="5" t="s">
        <v>218</v>
      </c>
      <c r="AS189" s="51" t="s">
        <v>218</v>
      </c>
      <c r="AT189" s="6" t="s">
        <v>218</v>
      </c>
      <c r="AU189" s="6">
        <f t="shared" si="7"/>
        <v>45600</v>
      </c>
      <c r="AV189" s="28">
        <f t="shared" si="8"/>
        <v>46330</v>
      </c>
      <c r="AW189" s="11"/>
      <c r="AX189" s="11"/>
      <c r="AY189" s="11"/>
      <c r="AZ189" s="11"/>
      <c r="BA189" s="11"/>
      <c r="BI189" s="9"/>
      <c r="BJ189" s="10"/>
      <c r="BK189" s="10"/>
      <c r="BL189" s="10"/>
      <c r="BM189" s="10"/>
      <c r="BN189" s="10"/>
    </row>
    <row r="190" spans="1:66" s="8" customFormat="1" ht="16.350000000000001" hidden="1" customHeight="1">
      <c r="A190" s="472" t="s">
        <v>1409</v>
      </c>
      <c r="B190" s="21"/>
      <c r="C190" s="448" t="b">
        <v>1</v>
      </c>
      <c r="D190" s="449" t="s">
        <v>329</v>
      </c>
      <c r="E190" s="449" t="s">
        <v>74</v>
      </c>
      <c r="F190" s="445" t="s">
        <v>24</v>
      </c>
      <c r="G190" s="445" t="s">
        <v>18</v>
      </c>
      <c r="H190" s="444">
        <v>45390</v>
      </c>
      <c r="I190" s="444" t="s">
        <v>274</v>
      </c>
      <c r="J190" s="444" t="str">
        <f t="shared" ca="1" si="6"/>
        <v>EJECUTADO</v>
      </c>
      <c r="K190" s="445" t="s">
        <v>1618</v>
      </c>
      <c r="L190" s="445" t="s">
        <v>54</v>
      </c>
      <c r="M190" s="445" t="s">
        <v>1619</v>
      </c>
      <c r="N190" s="450">
        <v>1070946726</v>
      </c>
      <c r="O190" s="451">
        <v>32784000</v>
      </c>
      <c r="P190" s="452">
        <v>20240195</v>
      </c>
      <c r="Q190" s="453">
        <v>32784000</v>
      </c>
      <c r="R190" s="454">
        <v>45364</v>
      </c>
      <c r="S190" s="444">
        <v>45391</v>
      </c>
      <c r="T190" s="444">
        <v>45573</v>
      </c>
      <c r="U190" s="452">
        <v>20240308</v>
      </c>
      <c r="V190" s="455">
        <v>32784000</v>
      </c>
      <c r="W190" s="444">
        <v>45390</v>
      </c>
      <c r="X190" s="63" t="s">
        <v>106</v>
      </c>
      <c r="Y190" s="6" t="s">
        <v>120</v>
      </c>
      <c r="Z190" s="6" t="s">
        <v>53</v>
      </c>
      <c r="AA190" s="6" t="s">
        <v>1620</v>
      </c>
      <c r="AB190" s="6" t="s">
        <v>1421</v>
      </c>
      <c r="AC190" s="6">
        <v>45391</v>
      </c>
      <c r="AD190" s="6" t="s">
        <v>1621</v>
      </c>
      <c r="AE190" s="51" t="s">
        <v>218</v>
      </c>
      <c r="AF190" s="5" t="s">
        <v>218</v>
      </c>
      <c r="AG190" s="51" t="s">
        <v>218</v>
      </c>
      <c r="AH190" s="6" t="s">
        <v>218</v>
      </c>
      <c r="AI190" s="5" t="s">
        <v>218</v>
      </c>
      <c r="AJ190" s="6" t="s">
        <v>218</v>
      </c>
      <c r="AK190" s="6" t="s">
        <v>218</v>
      </c>
      <c r="AL190" s="6" t="s">
        <v>218</v>
      </c>
      <c r="AM190" s="5" t="s">
        <v>218</v>
      </c>
      <c r="AN190" s="6" t="s">
        <v>218</v>
      </c>
      <c r="AO190" s="6" t="s">
        <v>218</v>
      </c>
      <c r="AP190" s="6" t="s">
        <v>218</v>
      </c>
      <c r="AQ190" s="6">
        <v>45573</v>
      </c>
      <c r="AR190" s="5" t="s">
        <v>218</v>
      </c>
      <c r="AS190" s="51" t="s">
        <v>218</v>
      </c>
      <c r="AT190" s="6" t="s">
        <v>218</v>
      </c>
      <c r="AU190" s="6">
        <f t="shared" si="7"/>
        <v>45693</v>
      </c>
      <c r="AV190" s="28">
        <f t="shared" si="8"/>
        <v>46423</v>
      </c>
      <c r="AW190" s="11"/>
      <c r="AX190" s="11"/>
      <c r="AY190" s="11"/>
      <c r="AZ190" s="11"/>
      <c r="BA190" s="11"/>
      <c r="BI190" s="9"/>
      <c r="BJ190" s="10"/>
      <c r="BK190" s="10"/>
      <c r="BL190" s="10"/>
      <c r="BM190" s="10"/>
      <c r="BN190" s="10"/>
    </row>
    <row r="191" spans="1:66" s="8" customFormat="1" ht="16.350000000000001" hidden="1" customHeight="1">
      <c r="A191" s="472" t="s">
        <v>1409</v>
      </c>
      <c r="B191" s="21"/>
      <c r="C191" s="448" t="b">
        <v>1</v>
      </c>
      <c r="D191" s="449" t="s">
        <v>330</v>
      </c>
      <c r="E191" s="449" t="s">
        <v>90</v>
      </c>
      <c r="F191" s="445" t="s">
        <v>24</v>
      </c>
      <c r="G191" s="445" t="s">
        <v>18</v>
      </c>
      <c r="H191" s="444">
        <v>45390</v>
      </c>
      <c r="I191" s="444" t="s">
        <v>274</v>
      </c>
      <c r="J191" s="444" t="str">
        <f t="shared" ca="1" si="6"/>
        <v>EJECUTADO</v>
      </c>
      <c r="K191" s="445" t="s">
        <v>1622</v>
      </c>
      <c r="L191" s="445" t="s">
        <v>54</v>
      </c>
      <c r="M191" s="445" t="s">
        <v>1623</v>
      </c>
      <c r="N191" s="450">
        <v>80578276</v>
      </c>
      <c r="O191" s="451">
        <v>6600000</v>
      </c>
      <c r="P191" s="452">
        <v>20240177</v>
      </c>
      <c r="Q191" s="453">
        <v>9000000</v>
      </c>
      <c r="R191" s="454">
        <v>45358</v>
      </c>
      <c r="S191" s="444">
        <v>45392</v>
      </c>
      <c r="T191" s="444">
        <v>45449</v>
      </c>
      <c r="U191" s="452">
        <v>20240307</v>
      </c>
      <c r="V191" s="455">
        <v>6600000</v>
      </c>
      <c r="W191" s="444">
        <v>45390</v>
      </c>
      <c r="X191" s="63" t="s">
        <v>51</v>
      </c>
      <c r="Y191" s="6" t="s">
        <v>331</v>
      </c>
      <c r="Z191" s="6" t="s">
        <v>53</v>
      </c>
      <c r="AA191" s="6" t="s">
        <v>1624</v>
      </c>
      <c r="AB191" s="6" t="s">
        <v>1405</v>
      </c>
      <c r="AC191" s="6">
        <v>45392</v>
      </c>
      <c r="AD191" s="6" t="s">
        <v>1625</v>
      </c>
      <c r="AE191" s="51" t="s">
        <v>218</v>
      </c>
      <c r="AF191" s="5" t="s">
        <v>218</v>
      </c>
      <c r="AG191" s="51" t="s">
        <v>218</v>
      </c>
      <c r="AH191" s="6" t="s">
        <v>218</v>
      </c>
      <c r="AI191" s="5" t="s">
        <v>218</v>
      </c>
      <c r="AJ191" s="6" t="s">
        <v>218</v>
      </c>
      <c r="AK191" s="6" t="s">
        <v>218</v>
      </c>
      <c r="AL191" s="6" t="s">
        <v>218</v>
      </c>
      <c r="AM191" s="5" t="s">
        <v>218</v>
      </c>
      <c r="AN191" s="6" t="s">
        <v>218</v>
      </c>
      <c r="AO191" s="6" t="s">
        <v>218</v>
      </c>
      <c r="AP191" s="6" t="s">
        <v>218</v>
      </c>
      <c r="AQ191" s="6">
        <v>45449</v>
      </c>
      <c r="AR191" s="5" t="s">
        <v>218</v>
      </c>
      <c r="AS191" s="51" t="s">
        <v>218</v>
      </c>
      <c r="AT191" s="6" t="s">
        <v>218</v>
      </c>
      <c r="AU191" s="6">
        <f t="shared" si="7"/>
        <v>45569</v>
      </c>
      <c r="AV191" s="28">
        <f t="shared" si="8"/>
        <v>46299</v>
      </c>
      <c r="AW191" s="11"/>
      <c r="AX191" s="11"/>
      <c r="AY191" s="11"/>
      <c r="AZ191" s="11"/>
      <c r="BA191" s="11"/>
      <c r="BI191" s="9"/>
      <c r="BJ191" s="10"/>
      <c r="BK191" s="10"/>
      <c r="BL191" s="10"/>
      <c r="BM191" s="10"/>
      <c r="BN191" s="10"/>
    </row>
    <row r="192" spans="1:66" s="8" customFormat="1" ht="16.350000000000001" hidden="1" customHeight="1">
      <c r="A192" s="472" t="s">
        <v>1409</v>
      </c>
      <c r="B192" s="27" t="s">
        <v>1626</v>
      </c>
      <c r="C192" s="448" t="b">
        <v>1</v>
      </c>
      <c r="D192" s="449" t="s">
        <v>332</v>
      </c>
      <c r="E192" s="449" t="s">
        <v>269</v>
      </c>
      <c r="F192" s="445" t="s">
        <v>24</v>
      </c>
      <c r="G192" s="445" t="s">
        <v>18</v>
      </c>
      <c r="H192" s="444">
        <v>45390</v>
      </c>
      <c r="I192" s="444" t="s">
        <v>274</v>
      </c>
      <c r="J192" s="444" t="str">
        <f t="shared" ca="1" si="6"/>
        <v>EJECUTADO</v>
      </c>
      <c r="K192" s="445" t="s">
        <v>1627</v>
      </c>
      <c r="L192" s="445" t="s">
        <v>54</v>
      </c>
      <c r="M192" s="445" t="s">
        <v>1628</v>
      </c>
      <c r="N192" s="450">
        <v>1030582473</v>
      </c>
      <c r="O192" s="451">
        <v>27500000</v>
      </c>
      <c r="P192" s="452">
        <v>20240233</v>
      </c>
      <c r="Q192" s="453">
        <v>27500000</v>
      </c>
      <c r="R192" s="454">
        <v>45371</v>
      </c>
      <c r="S192" s="444">
        <v>45391</v>
      </c>
      <c r="T192" s="444">
        <v>45543</v>
      </c>
      <c r="U192" s="452">
        <v>20240313</v>
      </c>
      <c r="V192" s="455">
        <v>27500000</v>
      </c>
      <c r="W192" s="444">
        <v>45390</v>
      </c>
      <c r="X192" s="63" t="s">
        <v>51</v>
      </c>
      <c r="Y192" s="6" t="s">
        <v>308</v>
      </c>
      <c r="Z192" s="6" t="s">
        <v>53</v>
      </c>
      <c r="AA192" s="6" t="s">
        <v>1629</v>
      </c>
      <c r="AB192" s="6" t="s">
        <v>1481</v>
      </c>
      <c r="AC192" s="6">
        <v>45391</v>
      </c>
      <c r="AD192" s="57" t="s">
        <v>1630</v>
      </c>
      <c r="AE192" s="51" t="s">
        <v>218</v>
      </c>
      <c r="AF192" s="5" t="s">
        <v>218</v>
      </c>
      <c r="AG192" s="51" t="s">
        <v>218</v>
      </c>
      <c r="AH192" s="6" t="s">
        <v>218</v>
      </c>
      <c r="AI192" s="5" t="s">
        <v>218</v>
      </c>
      <c r="AJ192" s="6" t="s">
        <v>218</v>
      </c>
      <c r="AK192" s="6" t="s">
        <v>218</v>
      </c>
      <c r="AL192" s="6" t="s">
        <v>218</v>
      </c>
      <c r="AM192" s="5" t="s">
        <v>218</v>
      </c>
      <c r="AN192" s="6" t="s">
        <v>218</v>
      </c>
      <c r="AO192" s="6" t="s">
        <v>218</v>
      </c>
      <c r="AP192" s="6" t="s">
        <v>218</v>
      </c>
      <c r="AQ192" s="6">
        <v>45519</v>
      </c>
      <c r="AR192" s="5" t="s">
        <v>218</v>
      </c>
      <c r="AS192" s="51" t="s">
        <v>218</v>
      </c>
      <c r="AT192" s="6" t="s">
        <v>218</v>
      </c>
      <c r="AU192" s="6">
        <f t="shared" si="7"/>
        <v>45639</v>
      </c>
      <c r="AV192" s="28">
        <f t="shared" si="8"/>
        <v>46369</v>
      </c>
      <c r="AW192" s="11"/>
      <c r="AX192" s="11"/>
      <c r="AY192" s="11"/>
      <c r="AZ192" s="11"/>
      <c r="BA192" s="11"/>
      <c r="BI192" s="9"/>
      <c r="BJ192" s="10"/>
      <c r="BK192" s="10"/>
      <c r="BL192" s="10"/>
      <c r="BM192" s="10"/>
      <c r="BN192" s="10"/>
    </row>
    <row r="193" spans="1:66" s="8" customFormat="1" ht="16.350000000000001" hidden="1" customHeight="1">
      <c r="A193" s="472" t="s">
        <v>1409</v>
      </c>
      <c r="B193"/>
      <c r="C193" s="448" t="b">
        <v>1</v>
      </c>
      <c r="D193" s="449" t="s">
        <v>333</v>
      </c>
      <c r="E193" s="449" t="s">
        <v>129</v>
      </c>
      <c r="F193" s="445" t="s">
        <v>24</v>
      </c>
      <c r="G193" s="445" t="s">
        <v>7</v>
      </c>
      <c r="H193" s="444">
        <v>45390</v>
      </c>
      <c r="I193" s="444" t="s">
        <v>274</v>
      </c>
      <c r="J193" s="444" t="str">
        <f t="shared" ca="1" si="6"/>
        <v>EJECUTADO</v>
      </c>
      <c r="K193" s="445" t="s">
        <v>1565</v>
      </c>
      <c r="L193" s="445" t="s">
        <v>50</v>
      </c>
      <c r="M193" s="445" t="s">
        <v>1631</v>
      </c>
      <c r="N193" s="450">
        <v>900290879</v>
      </c>
      <c r="O193" s="451">
        <v>65932930</v>
      </c>
      <c r="P193" s="452">
        <v>20240055</v>
      </c>
      <c r="Q193" s="453">
        <v>1640497130</v>
      </c>
      <c r="R193" s="454">
        <v>45309</v>
      </c>
      <c r="S193" s="444">
        <v>45397</v>
      </c>
      <c r="T193" s="444">
        <v>45466</v>
      </c>
      <c r="U193" s="452">
        <v>20240309</v>
      </c>
      <c r="V193" s="455">
        <v>65932930</v>
      </c>
      <c r="W193" s="444">
        <v>45390</v>
      </c>
      <c r="X193" s="63" t="s">
        <v>51</v>
      </c>
      <c r="Y193" s="6" t="s">
        <v>313</v>
      </c>
      <c r="Z193" s="6" t="s">
        <v>53</v>
      </c>
      <c r="AA193" s="6" t="s">
        <v>1632</v>
      </c>
      <c r="AB193" s="6" t="s">
        <v>1568</v>
      </c>
      <c r="AC193" s="6">
        <v>45391</v>
      </c>
      <c r="AD193" s="6" t="s">
        <v>1633</v>
      </c>
      <c r="AE193" s="51" t="s">
        <v>218</v>
      </c>
      <c r="AF193" s="5" t="s">
        <v>218</v>
      </c>
      <c r="AG193" s="51" t="s">
        <v>218</v>
      </c>
      <c r="AH193" s="6" t="s">
        <v>218</v>
      </c>
      <c r="AI193" s="5" t="s">
        <v>218</v>
      </c>
      <c r="AJ193" s="6"/>
      <c r="AK193" s="6" t="s">
        <v>218</v>
      </c>
      <c r="AL193" s="6" t="s">
        <v>218</v>
      </c>
      <c r="AM193" s="5" t="s">
        <v>218</v>
      </c>
      <c r="AN193" s="6"/>
      <c r="AO193" s="6" t="s">
        <v>218</v>
      </c>
      <c r="AP193" s="6" t="s">
        <v>218</v>
      </c>
      <c r="AQ193" s="6">
        <v>45466</v>
      </c>
      <c r="AR193" s="5" t="s">
        <v>218</v>
      </c>
      <c r="AS193" s="51" t="s">
        <v>218</v>
      </c>
      <c r="AT193" s="6" t="s">
        <v>218</v>
      </c>
      <c r="AU193" s="6">
        <f t="shared" si="7"/>
        <v>45586</v>
      </c>
      <c r="AV193" s="28">
        <f t="shared" si="8"/>
        <v>46316</v>
      </c>
      <c r="AW193" s="11"/>
      <c r="AX193" s="11"/>
      <c r="AY193" s="11"/>
      <c r="AZ193" s="11"/>
      <c r="BA193" s="11"/>
      <c r="BI193" s="9"/>
      <c r="BJ193" s="10"/>
      <c r="BK193" s="10"/>
      <c r="BL193" s="10"/>
      <c r="BM193" s="10"/>
      <c r="BN193" s="10"/>
    </row>
    <row r="194" spans="1:66" s="8" customFormat="1" ht="16.350000000000001" hidden="1" customHeight="1">
      <c r="A194" s="472" t="s">
        <v>1409</v>
      </c>
      <c r="B194" s="21"/>
      <c r="C194" s="448" t="b">
        <v>1</v>
      </c>
      <c r="D194" s="449" t="s">
        <v>334</v>
      </c>
      <c r="E194" s="449" t="s">
        <v>129</v>
      </c>
      <c r="F194" s="445" t="s">
        <v>24</v>
      </c>
      <c r="G194" s="445" t="s">
        <v>7</v>
      </c>
      <c r="H194" s="444">
        <v>45390</v>
      </c>
      <c r="I194" s="444" t="s">
        <v>274</v>
      </c>
      <c r="J194" s="444" t="str">
        <f t="shared" ca="1" si="6"/>
        <v>EJECUTADO</v>
      </c>
      <c r="K194" s="445" t="s">
        <v>1565</v>
      </c>
      <c r="L194" s="445" t="s">
        <v>50</v>
      </c>
      <c r="M194" s="445" t="s">
        <v>1634</v>
      </c>
      <c r="N194" s="450">
        <v>900054996</v>
      </c>
      <c r="O194" s="451">
        <v>87903946.670000002</v>
      </c>
      <c r="P194" s="452">
        <v>20240055</v>
      </c>
      <c r="Q194" s="453">
        <v>1640497130</v>
      </c>
      <c r="R194" s="454">
        <v>45309</v>
      </c>
      <c r="S194" s="444">
        <v>45397</v>
      </c>
      <c r="T194" s="444">
        <v>45466</v>
      </c>
      <c r="U194" s="452">
        <v>20240310</v>
      </c>
      <c r="V194" s="455">
        <v>87903946.670000002</v>
      </c>
      <c r="W194" s="444">
        <v>45390</v>
      </c>
      <c r="X194" s="63" t="s">
        <v>51</v>
      </c>
      <c r="Y194" s="6" t="s">
        <v>313</v>
      </c>
      <c r="Z194" s="6" t="s">
        <v>53</v>
      </c>
      <c r="AA194" s="6" t="s">
        <v>1635</v>
      </c>
      <c r="AB194" s="6" t="s">
        <v>1568</v>
      </c>
      <c r="AC194" s="6">
        <v>45391</v>
      </c>
      <c r="AD194" s="6" t="s">
        <v>1636</v>
      </c>
      <c r="AE194" s="51">
        <v>14451652.210000001</v>
      </c>
      <c r="AF194" s="5">
        <v>20240513</v>
      </c>
      <c r="AG194" s="51">
        <v>14451700</v>
      </c>
      <c r="AH194" s="6">
        <v>45509</v>
      </c>
      <c r="AI194" s="5">
        <v>52</v>
      </c>
      <c r="AJ194" s="6" t="s">
        <v>55</v>
      </c>
      <c r="AK194" s="55">
        <v>10</v>
      </c>
      <c r="AL194" s="6" t="s">
        <v>55</v>
      </c>
      <c r="AM194" s="5" t="s">
        <v>218</v>
      </c>
      <c r="AN194" s="5" t="s">
        <v>218</v>
      </c>
      <c r="AO194" s="5" t="s">
        <v>218</v>
      </c>
      <c r="AP194" s="5" t="s">
        <v>218</v>
      </c>
      <c r="AQ194" s="6">
        <v>45529</v>
      </c>
      <c r="AR194" s="5">
        <v>20240678</v>
      </c>
      <c r="AS194" s="51">
        <v>14451652021</v>
      </c>
      <c r="AT194" s="6">
        <v>45519</v>
      </c>
      <c r="AU194" s="6">
        <f t="shared" si="7"/>
        <v>45649</v>
      </c>
      <c r="AV194" s="30">
        <f t="shared" si="8"/>
        <v>46379</v>
      </c>
      <c r="AW194" s="11"/>
      <c r="AX194" s="11"/>
      <c r="AY194" s="11"/>
      <c r="AZ194" s="11"/>
      <c r="BA194" s="11"/>
      <c r="BI194" s="9"/>
      <c r="BJ194" s="10"/>
      <c r="BK194" s="10"/>
      <c r="BL194" s="10"/>
      <c r="BM194" s="10"/>
      <c r="BN194" s="10"/>
    </row>
    <row r="195" spans="1:66" s="8" customFormat="1" ht="16.350000000000001" hidden="1" customHeight="1">
      <c r="A195" s="472" t="s">
        <v>1409</v>
      </c>
      <c r="B195" s="21"/>
      <c r="C195" s="448" t="b">
        <v>1</v>
      </c>
      <c r="D195" s="449" t="s">
        <v>335</v>
      </c>
      <c r="E195" s="449" t="s">
        <v>129</v>
      </c>
      <c r="F195" s="445" t="s">
        <v>24</v>
      </c>
      <c r="G195" s="445" t="s">
        <v>7</v>
      </c>
      <c r="H195" s="444">
        <v>45390</v>
      </c>
      <c r="I195" s="444" t="s">
        <v>274</v>
      </c>
      <c r="J195" s="444" t="str">
        <f t="shared" ref="J195:J258" ca="1" si="9">IF($C$1&lt;=AQ195,("EN EJECUCIÓN"),("EJECUTADO"))</f>
        <v>EJECUTADO</v>
      </c>
      <c r="K195" s="445" t="s">
        <v>1565</v>
      </c>
      <c r="L195" s="445" t="s">
        <v>50</v>
      </c>
      <c r="M195" s="445" t="s">
        <v>1637</v>
      </c>
      <c r="N195" s="450">
        <v>900219272</v>
      </c>
      <c r="O195" s="451">
        <v>75753371.790000007</v>
      </c>
      <c r="P195" s="452">
        <v>20240055</v>
      </c>
      <c r="Q195" s="453">
        <v>1640497130</v>
      </c>
      <c r="R195" s="454">
        <v>45309</v>
      </c>
      <c r="S195" s="444">
        <v>45397</v>
      </c>
      <c r="T195" s="444">
        <v>45466</v>
      </c>
      <c r="U195" s="452">
        <v>20240311</v>
      </c>
      <c r="V195" s="455">
        <v>75753371.790000007</v>
      </c>
      <c r="W195" s="444">
        <v>45390</v>
      </c>
      <c r="X195" s="63" t="s">
        <v>51</v>
      </c>
      <c r="Y195" s="6" t="s">
        <v>313</v>
      </c>
      <c r="Z195" s="6" t="s">
        <v>53</v>
      </c>
      <c r="AA195" s="6" t="s">
        <v>1638</v>
      </c>
      <c r="AB195" s="6" t="s">
        <v>1568</v>
      </c>
      <c r="AC195" s="6">
        <v>45391</v>
      </c>
      <c r="AD195" s="6" t="s">
        <v>1639</v>
      </c>
      <c r="AE195" s="51">
        <v>17382151.789999999</v>
      </c>
      <c r="AF195" s="5">
        <v>20240514</v>
      </c>
      <c r="AG195" s="51">
        <v>20000000</v>
      </c>
      <c r="AH195" s="6">
        <v>45509</v>
      </c>
      <c r="AI195" s="5">
        <v>52</v>
      </c>
      <c r="AJ195" s="6" t="s">
        <v>55</v>
      </c>
      <c r="AK195" s="55">
        <v>10</v>
      </c>
      <c r="AL195" s="6" t="s">
        <v>55</v>
      </c>
      <c r="AM195" s="5" t="s">
        <v>218</v>
      </c>
      <c r="AN195" s="5" t="s">
        <v>218</v>
      </c>
      <c r="AO195" s="5" t="s">
        <v>218</v>
      </c>
      <c r="AP195" s="5" t="s">
        <v>218</v>
      </c>
      <c r="AQ195" s="6">
        <v>45529</v>
      </c>
      <c r="AR195" s="5">
        <v>20240684</v>
      </c>
      <c r="AS195" s="51">
        <v>17392151.789999999</v>
      </c>
      <c r="AT195" s="6">
        <v>45519</v>
      </c>
      <c r="AU195" s="6">
        <f t="shared" ref="AU195:AU258" si="10">+AQ195+4*30</f>
        <v>45649</v>
      </c>
      <c r="AV195" s="30">
        <f t="shared" ref="AV195:AV258" si="11">+AU195+(2*365)</f>
        <v>46379</v>
      </c>
      <c r="AW195" s="11"/>
      <c r="AX195" s="11"/>
      <c r="AY195" s="11"/>
      <c r="AZ195" s="11"/>
      <c r="BA195" s="11"/>
      <c r="BI195" s="9"/>
      <c r="BJ195" s="10"/>
      <c r="BK195" s="10"/>
      <c r="BL195" s="10"/>
      <c r="BM195" s="10"/>
      <c r="BN195" s="10"/>
    </row>
    <row r="196" spans="1:66" s="8" customFormat="1" ht="16.350000000000001" hidden="1" customHeight="1">
      <c r="A196" s="472" t="s">
        <v>1409</v>
      </c>
      <c r="B196" s="21"/>
      <c r="C196" s="448" t="b">
        <v>1</v>
      </c>
      <c r="D196" s="449" t="s">
        <v>336</v>
      </c>
      <c r="E196" s="449" t="s">
        <v>129</v>
      </c>
      <c r="F196" s="445" t="s">
        <v>24</v>
      </c>
      <c r="G196" s="445" t="s">
        <v>7</v>
      </c>
      <c r="H196" s="444">
        <v>45390</v>
      </c>
      <c r="I196" s="444" t="s">
        <v>274</v>
      </c>
      <c r="J196" s="444" t="str">
        <f t="shared" ca="1" si="9"/>
        <v>EJECUTADO</v>
      </c>
      <c r="K196" s="445" t="s">
        <v>1565</v>
      </c>
      <c r="L196" s="445" t="s">
        <v>50</v>
      </c>
      <c r="M196" s="445" t="s">
        <v>1640</v>
      </c>
      <c r="N196" s="450">
        <v>808000612</v>
      </c>
      <c r="O196" s="451">
        <v>67374079</v>
      </c>
      <c r="P196" s="452">
        <v>20240055</v>
      </c>
      <c r="Q196" s="453">
        <v>1640497130</v>
      </c>
      <c r="R196" s="454">
        <v>45309</v>
      </c>
      <c r="S196" s="444">
        <v>45397</v>
      </c>
      <c r="T196" s="444">
        <v>45466</v>
      </c>
      <c r="U196" s="452">
        <v>20240312</v>
      </c>
      <c r="V196" s="455">
        <v>67374079</v>
      </c>
      <c r="W196" s="444">
        <v>45390</v>
      </c>
      <c r="X196" s="63" t="s">
        <v>51</v>
      </c>
      <c r="Y196" s="6" t="s">
        <v>313</v>
      </c>
      <c r="Z196" s="6" t="s">
        <v>53</v>
      </c>
      <c r="AA196" s="6" t="s">
        <v>1641</v>
      </c>
      <c r="AB196" s="6" t="s">
        <v>1568</v>
      </c>
      <c r="AC196" s="6">
        <v>45391</v>
      </c>
      <c r="AD196" s="6" t="s">
        <v>1642</v>
      </c>
      <c r="AE196" s="51">
        <v>4906945</v>
      </c>
      <c r="AF196" s="5">
        <v>20240515</v>
      </c>
      <c r="AG196" s="51">
        <v>5000000</v>
      </c>
      <c r="AH196" s="6" t="s">
        <v>218</v>
      </c>
      <c r="AI196" s="5">
        <v>52</v>
      </c>
      <c r="AJ196" s="6" t="s">
        <v>55</v>
      </c>
      <c r="AK196" s="55">
        <v>10</v>
      </c>
      <c r="AL196" s="6" t="s">
        <v>55</v>
      </c>
      <c r="AM196" s="5" t="s">
        <v>218</v>
      </c>
      <c r="AN196" s="5" t="s">
        <v>218</v>
      </c>
      <c r="AO196" s="5" t="s">
        <v>218</v>
      </c>
      <c r="AP196" s="5" t="s">
        <v>218</v>
      </c>
      <c r="AQ196" s="6">
        <v>45529</v>
      </c>
      <c r="AR196" s="5">
        <v>20240685</v>
      </c>
      <c r="AS196" s="51">
        <v>4906945</v>
      </c>
      <c r="AT196" s="6">
        <v>45519</v>
      </c>
      <c r="AU196" s="6">
        <f t="shared" si="10"/>
        <v>45649</v>
      </c>
      <c r="AV196" s="30">
        <f t="shared" si="11"/>
        <v>46379</v>
      </c>
      <c r="AW196" s="11"/>
      <c r="AX196" s="11"/>
      <c r="AY196" s="11"/>
      <c r="AZ196" s="11"/>
      <c r="BA196" s="11"/>
      <c r="BI196" s="9"/>
      <c r="BJ196" s="10"/>
      <c r="BK196" s="10"/>
      <c r="BL196" s="10"/>
      <c r="BM196" s="10"/>
      <c r="BN196" s="10"/>
    </row>
    <row r="197" spans="1:66" s="8" customFormat="1" ht="16.350000000000001" hidden="1" customHeight="1">
      <c r="A197" s="472" t="s">
        <v>1409</v>
      </c>
      <c r="B197" s="21"/>
      <c r="C197" s="448" t="b">
        <v>1</v>
      </c>
      <c r="D197" s="449" t="s">
        <v>337</v>
      </c>
      <c r="E197" s="449" t="s">
        <v>129</v>
      </c>
      <c r="F197" s="445" t="s">
        <v>24</v>
      </c>
      <c r="G197" s="445" t="s">
        <v>7</v>
      </c>
      <c r="H197" s="444">
        <v>45390</v>
      </c>
      <c r="I197" s="444" t="s">
        <v>274</v>
      </c>
      <c r="J197" s="444" t="str">
        <f t="shared" ca="1" si="9"/>
        <v>EJECUTADO</v>
      </c>
      <c r="K197" s="445" t="s">
        <v>1565</v>
      </c>
      <c r="L197" s="445" t="s">
        <v>50</v>
      </c>
      <c r="M197" s="445" t="s">
        <v>1643</v>
      </c>
      <c r="N197" s="450">
        <v>900445671</v>
      </c>
      <c r="O197" s="451">
        <v>51065599.789999999</v>
      </c>
      <c r="P197" s="452">
        <v>20240055</v>
      </c>
      <c r="Q197" s="453">
        <v>1640497130</v>
      </c>
      <c r="R197" s="454">
        <v>45309</v>
      </c>
      <c r="S197" s="444">
        <v>45397</v>
      </c>
      <c r="T197" s="444">
        <v>45466</v>
      </c>
      <c r="U197" s="452">
        <v>20240314</v>
      </c>
      <c r="V197" s="455">
        <v>51065599.789999999</v>
      </c>
      <c r="W197" s="444">
        <v>45390</v>
      </c>
      <c r="X197" s="63" t="s">
        <v>51</v>
      </c>
      <c r="Y197" s="6" t="s">
        <v>313</v>
      </c>
      <c r="Z197" s="6" t="s">
        <v>53</v>
      </c>
      <c r="AA197" s="6" t="s">
        <v>1644</v>
      </c>
      <c r="AB197" s="6" t="s">
        <v>1568</v>
      </c>
      <c r="AC197" s="6">
        <v>45390</v>
      </c>
      <c r="AD197" s="6" t="s">
        <v>1645</v>
      </c>
      <c r="AE197" s="51" t="s">
        <v>218</v>
      </c>
      <c r="AF197" s="5" t="s">
        <v>218</v>
      </c>
      <c r="AG197" s="51" t="s">
        <v>218</v>
      </c>
      <c r="AH197" s="6" t="s">
        <v>218</v>
      </c>
      <c r="AI197" s="5" t="s">
        <v>1582</v>
      </c>
      <c r="AJ197" s="6"/>
      <c r="AK197" s="6" t="s">
        <v>218</v>
      </c>
      <c r="AL197" s="6" t="s">
        <v>218</v>
      </c>
      <c r="AM197" s="6" t="s">
        <v>218</v>
      </c>
      <c r="AN197" s="6" t="s">
        <v>218</v>
      </c>
      <c r="AO197" s="6" t="s">
        <v>218</v>
      </c>
      <c r="AP197" s="6" t="s">
        <v>218</v>
      </c>
      <c r="AQ197" s="6">
        <v>45519</v>
      </c>
      <c r="AR197" s="5" t="s">
        <v>218</v>
      </c>
      <c r="AS197" s="51" t="s">
        <v>218</v>
      </c>
      <c r="AT197" s="6" t="s">
        <v>218</v>
      </c>
      <c r="AU197" s="6">
        <f t="shared" si="10"/>
        <v>45639</v>
      </c>
      <c r="AV197" s="30">
        <f t="shared" si="11"/>
        <v>46369</v>
      </c>
      <c r="AW197" s="11"/>
      <c r="AX197" s="11"/>
      <c r="AY197" s="11"/>
      <c r="AZ197" s="11"/>
      <c r="BA197" s="11"/>
      <c r="BI197" s="9"/>
      <c r="BJ197" s="10"/>
      <c r="BK197" s="10"/>
      <c r="BL197" s="10"/>
      <c r="BM197" s="10"/>
      <c r="BN197" s="10"/>
    </row>
    <row r="198" spans="1:66" s="8" customFormat="1" ht="16.350000000000001" hidden="1" customHeight="1">
      <c r="A198" s="472" t="s">
        <v>1409</v>
      </c>
      <c r="B198" s="21"/>
      <c r="C198" s="448" t="b">
        <v>1</v>
      </c>
      <c r="D198" s="449" t="s">
        <v>338</v>
      </c>
      <c r="E198" s="449" t="s">
        <v>129</v>
      </c>
      <c r="F198" s="445" t="s">
        <v>24</v>
      </c>
      <c r="G198" s="445" t="s">
        <v>7</v>
      </c>
      <c r="H198" s="444">
        <v>45390</v>
      </c>
      <c r="I198" s="444" t="s">
        <v>274</v>
      </c>
      <c r="J198" s="444" t="str">
        <f t="shared" ca="1" si="9"/>
        <v>EJECUTADO</v>
      </c>
      <c r="K198" s="445" t="s">
        <v>1565</v>
      </c>
      <c r="L198" s="445" t="s">
        <v>50</v>
      </c>
      <c r="M198" s="445" t="s">
        <v>1646</v>
      </c>
      <c r="N198" s="450">
        <v>808002447</v>
      </c>
      <c r="O198" s="451">
        <v>56818100</v>
      </c>
      <c r="P198" s="452">
        <v>20240055</v>
      </c>
      <c r="Q198" s="453">
        <v>1640497130</v>
      </c>
      <c r="R198" s="454">
        <v>45309</v>
      </c>
      <c r="S198" s="444">
        <v>45397</v>
      </c>
      <c r="T198" s="444">
        <v>45466</v>
      </c>
      <c r="U198" s="452">
        <v>20240316</v>
      </c>
      <c r="V198" s="455">
        <v>56818100</v>
      </c>
      <c r="W198" s="444">
        <v>45390</v>
      </c>
      <c r="X198" s="63" t="s">
        <v>51</v>
      </c>
      <c r="Y198" s="6" t="s">
        <v>313</v>
      </c>
      <c r="Z198" s="6" t="s">
        <v>53</v>
      </c>
      <c r="AA198" s="6" t="s">
        <v>1647</v>
      </c>
      <c r="AB198" s="6" t="s">
        <v>1568</v>
      </c>
      <c r="AC198" s="6">
        <v>45391</v>
      </c>
      <c r="AD198" s="6" t="s">
        <v>1648</v>
      </c>
      <c r="AE198" s="51">
        <v>1114707</v>
      </c>
      <c r="AF198" s="5">
        <v>20240516</v>
      </c>
      <c r="AG198" s="51">
        <v>1119700</v>
      </c>
      <c r="AH198" s="6">
        <v>45509</v>
      </c>
      <c r="AI198" s="5">
        <v>52</v>
      </c>
      <c r="AJ198" s="6" t="s">
        <v>55</v>
      </c>
      <c r="AK198" s="55">
        <v>10</v>
      </c>
      <c r="AL198" s="6" t="s">
        <v>55</v>
      </c>
      <c r="AM198" s="5" t="s">
        <v>218</v>
      </c>
      <c r="AN198" s="5" t="s">
        <v>218</v>
      </c>
      <c r="AO198" s="5" t="s">
        <v>218</v>
      </c>
      <c r="AP198" s="5" t="s">
        <v>218</v>
      </c>
      <c r="AQ198" s="6">
        <v>45529</v>
      </c>
      <c r="AR198" s="5">
        <v>20240686</v>
      </c>
      <c r="AS198" s="51">
        <v>1114707</v>
      </c>
      <c r="AT198" s="6">
        <v>45519</v>
      </c>
      <c r="AU198" s="6">
        <f t="shared" si="10"/>
        <v>45649</v>
      </c>
      <c r="AV198" s="30">
        <f t="shared" si="11"/>
        <v>46379</v>
      </c>
      <c r="AW198" s="11"/>
      <c r="AX198" s="11"/>
      <c r="AY198" s="11"/>
      <c r="AZ198" s="11"/>
      <c r="BA198" s="11"/>
      <c r="BI198" s="9"/>
      <c r="BJ198" s="10"/>
      <c r="BK198" s="10"/>
      <c r="BL198" s="10"/>
      <c r="BM198" s="10"/>
      <c r="BN198" s="10"/>
    </row>
    <row r="199" spans="1:66" s="8" customFormat="1" ht="16.350000000000001" hidden="1" customHeight="1">
      <c r="A199" s="472" t="s">
        <v>1409</v>
      </c>
      <c r="B199" s="21"/>
      <c r="C199" s="448" t="b">
        <v>1</v>
      </c>
      <c r="D199" s="449" t="s">
        <v>339</v>
      </c>
      <c r="E199" s="449" t="s">
        <v>129</v>
      </c>
      <c r="F199" s="445" t="s">
        <v>24</v>
      </c>
      <c r="G199" s="445" t="s">
        <v>7</v>
      </c>
      <c r="H199" s="444">
        <v>45390</v>
      </c>
      <c r="I199" s="444" t="s">
        <v>274</v>
      </c>
      <c r="J199" s="444" t="str">
        <f t="shared" ca="1" si="9"/>
        <v>EJECUTADO</v>
      </c>
      <c r="K199" s="464" t="s">
        <v>1565</v>
      </c>
      <c r="L199" s="464" t="s">
        <v>50</v>
      </c>
      <c r="M199" s="464" t="s">
        <v>1649</v>
      </c>
      <c r="N199" s="466">
        <v>901653411</v>
      </c>
      <c r="O199" s="467">
        <v>47384159</v>
      </c>
      <c r="P199" s="468">
        <v>20240055</v>
      </c>
      <c r="Q199" s="469">
        <v>1640497130</v>
      </c>
      <c r="R199" s="470">
        <v>45309</v>
      </c>
      <c r="S199" s="444">
        <v>45397</v>
      </c>
      <c r="T199" s="444">
        <v>45466</v>
      </c>
      <c r="U199" s="452">
        <v>20240315</v>
      </c>
      <c r="V199" s="455">
        <v>47384159</v>
      </c>
      <c r="W199" s="444">
        <v>45390</v>
      </c>
      <c r="X199" s="63" t="s">
        <v>51</v>
      </c>
      <c r="Y199" s="6" t="s">
        <v>313</v>
      </c>
      <c r="Z199" s="6" t="s">
        <v>53</v>
      </c>
      <c r="AA199" s="6" t="s">
        <v>1650</v>
      </c>
      <c r="AB199" s="6" t="s">
        <v>1568</v>
      </c>
      <c r="AC199" s="6">
        <v>45391</v>
      </c>
      <c r="AD199" s="6" t="s">
        <v>1651</v>
      </c>
      <c r="AE199" s="51" t="s">
        <v>218</v>
      </c>
      <c r="AF199" s="5" t="s">
        <v>218</v>
      </c>
      <c r="AG199" s="51" t="s">
        <v>218</v>
      </c>
      <c r="AH199" s="6" t="s">
        <v>218</v>
      </c>
      <c r="AI199" s="5" t="s">
        <v>218</v>
      </c>
      <c r="AJ199" s="6" t="s">
        <v>218</v>
      </c>
      <c r="AK199" s="6" t="s">
        <v>218</v>
      </c>
      <c r="AL199" s="6" t="s">
        <v>218</v>
      </c>
      <c r="AM199" s="5" t="s">
        <v>218</v>
      </c>
      <c r="AN199" s="6" t="s">
        <v>218</v>
      </c>
      <c r="AO199" s="6" t="s">
        <v>218</v>
      </c>
      <c r="AP199" s="6" t="s">
        <v>218</v>
      </c>
      <c r="AQ199" s="6">
        <v>45466</v>
      </c>
      <c r="AR199" s="5" t="s">
        <v>218</v>
      </c>
      <c r="AS199" s="51" t="s">
        <v>218</v>
      </c>
      <c r="AT199" s="6" t="s">
        <v>218</v>
      </c>
      <c r="AU199" s="6">
        <f t="shared" si="10"/>
        <v>45586</v>
      </c>
      <c r="AV199" s="30">
        <f t="shared" si="11"/>
        <v>46316</v>
      </c>
      <c r="AW199" s="11"/>
      <c r="AX199" s="11"/>
      <c r="AY199" s="11"/>
      <c r="AZ199" s="11"/>
      <c r="BA199" s="11"/>
      <c r="BI199" s="9"/>
      <c r="BJ199" s="10"/>
      <c r="BK199" s="10"/>
      <c r="BL199" s="10"/>
      <c r="BM199" s="10"/>
      <c r="BN199" s="10"/>
    </row>
    <row r="200" spans="1:66" s="8" customFormat="1" ht="16.350000000000001" hidden="1" customHeight="1">
      <c r="A200" s="472" t="s">
        <v>1409</v>
      </c>
      <c r="B200" s="21"/>
      <c r="C200" s="448" t="b">
        <v>1</v>
      </c>
      <c r="D200" s="449" t="s">
        <v>340</v>
      </c>
      <c r="E200" s="449" t="s">
        <v>74</v>
      </c>
      <c r="F200" s="445" t="s">
        <v>24</v>
      </c>
      <c r="G200" s="445" t="s">
        <v>18</v>
      </c>
      <c r="H200" s="444">
        <v>45391</v>
      </c>
      <c r="I200" s="444" t="s">
        <v>274</v>
      </c>
      <c r="J200" s="444" t="str">
        <f t="shared" ca="1" si="9"/>
        <v>EJECUTADO</v>
      </c>
      <c r="K200" s="445" t="s">
        <v>1652</v>
      </c>
      <c r="L200" s="445" t="s">
        <v>54</v>
      </c>
      <c r="M200" s="445" t="s">
        <v>1653</v>
      </c>
      <c r="N200" s="450">
        <v>1030596080</v>
      </c>
      <c r="O200" s="451">
        <v>24000000</v>
      </c>
      <c r="P200" s="452">
        <v>20240264</v>
      </c>
      <c r="Q200" s="453">
        <v>24000000</v>
      </c>
      <c r="R200" s="454">
        <v>45384</v>
      </c>
      <c r="S200" s="444">
        <v>45391</v>
      </c>
      <c r="T200" s="444">
        <v>45573</v>
      </c>
      <c r="U200" s="452">
        <v>20240317</v>
      </c>
      <c r="V200" s="455">
        <v>24000000</v>
      </c>
      <c r="W200" s="444">
        <v>45391</v>
      </c>
      <c r="X200" s="63" t="s">
        <v>51</v>
      </c>
      <c r="Y200" s="6" t="s">
        <v>94</v>
      </c>
      <c r="Z200" s="6" t="s">
        <v>53</v>
      </c>
      <c r="AA200" s="6" t="s">
        <v>1654</v>
      </c>
      <c r="AB200" s="6" t="s">
        <v>1164</v>
      </c>
      <c r="AC200" s="6">
        <v>45391</v>
      </c>
      <c r="AD200" s="6" t="s">
        <v>1655</v>
      </c>
      <c r="AE200" s="51" t="s">
        <v>218</v>
      </c>
      <c r="AF200" s="5" t="s">
        <v>218</v>
      </c>
      <c r="AG200" s="51" t="s">
        <v>218</v>
      </c>
      <c r="AH200" s="6" t="s">
        <v>218</v>
      </c>
      <c r="AI200" s="5" t="s">
        <v>218</v>
      </c>
      <c r="AJ200" s="6" t="s">
        <v>218</v>
      </c>
      <c r="AK200" s="6" t="s">
        <v>218</v>
      </c>
      <c r="AL200" s="6" t="s">
        <v>218</v>
      </c>
      <c r="AM200" s="5" t="s">
        <v>218</v>
      </c>
      <c r="AN200" s="6" t="s">
        <v>218</v>
      </c>
      <c r="AO200" s="6" t="s">
        <v>218</v>
      </c>
      <c r="AP200" s="6" t="s">
        <v>218</v>
      </c>
      <c r="AQ200" s="6">
        <v>45466</v>
      </c>
      <c r="AR200" s="5" t="s">
        <v>218</v>
      </c>
      <c r="AS200" s="51" t="s">
        <v>218</v>
      </c>
      <c r="AT200" s="6" t="s">
        <v>218</v>
      </c>
      <c r="AU200" s="6">
        <f t="shared" si="10"/>
        <v>45586</v>
      </c>
      <c r="AV200" s="28">
        <f t="shared" si="11"/>
        <v>46316</v>
      </c>
      <c r="AW200" s="11"/>
      <c r="AX200" s="11"/>
      <c r="AY200" s="11"/>
      <c r="AZ200" s="11"/>
      <c r="BA200" s="11"/>
      <c r="BI200" s="9"/>
      <c r="BJ200" s="10"/>
      <c r="BK200" s="10"/>
      <c r="BL200" s="10"/>
      <c r="BM200" s="10"/>
      <c r="BN200" s="10"/>
    </row>
    <row r="201" spans="1:66" s="8" customFormat="1" ht="16.350000000000001" hidden="1" customHeight="1">
      <c r="A201" s="472" t="s">
        <v>1409</v>
      </c>
      <c r="B201" s="21"/>
      <c r="C201" s="448" t="b">
        <v>1</v>
      </c>
      <c r="D201" s="449" t="s">
        <v>341</v>
      </c>
      <c r="E201" s="449" t="s">
        <v>74</v>
      </c>
      <c r="F201" s="445" t="s">
        <v>24</v>
      </c>
      <c r="G201" s="445" t="s">
        <v>18</v>
      </c>
      <c r="H201" s="444">
        <v>45392</v>
      </c>
      <c r="I201" s="444" t="s">
        <v>274</v>
      </c>
      <c r="J201" s="444" t="str">
        <f t="shared" ca="1" si="9"/>
        <v>EJECUTADO</v>
      </c>
      <c r="K201" s="445" t="s">
        <v>1656</v>
      </c>
      <c r="L201" s="445" t="s">
        <v>54</v>
      </c>
      <c r="M201" s="445" t="s">
        <v>1657</v>
      </c>
      <c r="N201" s="450">
        <v>1012368161</v>
      </c>
      <c r="O201" s="451">
        <v>15000000</v>
      </c>
      <c r="P201" s="452">
        <v>20240238</v>
      </c>
      <c r="Q201" s="453">
        <v>15000000</v>
      </c>
      <c r="R201" s="454">
        <v>45377</v>
      </c>
      <c r="S201" s="444">
        <v>45392</v>
      </c>
      <c r="T201" s="444">
        <v>45482</v>
      </c>
      <c r="U201" s="452">
        <v>20240318</v>
      </c>
      <c r="V201" s="455">
        <v>15000000</v>
      </c>
      <c r="W201" s="444">
        <v>45392</v>
      </c>
      <c r="X201" s="63" t="s">
        <v>51</v>
      </c>
      <c r="Y201" s="6" t="s">
        <v>94</v>
      </c>
      <c r="Z201" s="6" t="s">
        <v>53</v>
      </c>
      <c r="AA201" s="6" t="s">
        <v>1658</v>
      </c>
      <c r="AB201" s="6" t="s">
        <v>1021</v>
      </c>
      <c r="AC201" s="6">
        <v>45392</v>
      </c>
      <c r="AD201" s="6" t="s">
        <v>1659</v>
      </c>
      <c r="AE201" s="51" t="s">
        <v>218</v>
      </c>
      <c r="AF201" s="5" t="s">
        <v>218</v>
      </c>
      <c r="AG201" s="51" t="s">
        <v>218</v>
      </c>
      <c r="AH201" s="6" t="s">
        <v>218</v>
      </c>
      <c r="AI201" s="5" t="s">
        <v>218</v>
      </c>
      <c r="AJ201" s="6" t="s">
        <v>218</v>
      </c>
      <c r="AK201" s="6" t="s">
        <v>218</v>
      </c>
      <c r="AL201" s="6" t="s">
        <v>218</v>
      </c>
      <c r="AM201" s="5" t="s">
        <v>218</v>
      </c>
      <c r="AN201" s="6" t="s">
        <v>218</v>
      </c>
      <c r="AO201" s="6" t="s">
        <v>218</v>
      </c>
      <c r="AP201" s="6" t="s">
        <v>218</v>
      </c>
      <c r="AQ201" s="6">
        <v>45482</v>
      </c>
      <c r="AR201" s="5" t="s">
        <v>218</v>
      </c>
      <c r="AS201" s="51" t="s">
        <v>218</v>
      </c>
      <c r="AT201" s="6" t="s">
        <v>218</v>
      </c>
      <c r="AU201" s="6">
        <f t="shared" si="10"/>
        <v>45602</v>
      </c>
      <c r="AV201" s="28">
        <f t="shared" si="11"/>
        <v>46332</v>
      </c>
      <c r="AW201" s="11"/>
      <c r="AX201" s="11"/>
      <c r="AY201" s="11"/>
      <c r="AZ201" s="11"/>
      <c r="BA201" s="11"/>
      <c r="BI201" s="9"/>
      <c r="BJ201" s="10"/>
      <c r="BK201" s="10"/>
      <c r="BL201" s="10"/>
      <c r="BM201" s="10"/>
      <c r="BN201" s="10"/>
    </row>
    <row r="202" spans="1:66" s="8" customFormat="1" ht="16.350000000000001" hidden="1" customHeight="1">
      <c r="A202" s="472" t="s">
        <v>1409</v>
      </c>
      <c r="B202" s="21"/>
      <c r="C202" s="448" t="b">
        <v>1</v>
      </c>
      <c r="D202" s="449" t="s">
        <v>342</v>
      </c>
      <c r="E202" s="449" t="s">
        <v>74</v>
      </c>
      <c r="F202" s="445" t="s">
        <v>24</v>
      </c>
      <c r="G202" s="445" t="s">
        <v>3</v>
      </c>
      <c r="H202" s="444">
        <v>45392</v>
      </c>
      <c r="I202" s="444" t="s">
        <v>274</v>
      </c>
      <c r="J202" s="444" t="str">
        <f t="shared" ca="1" si="9"/>
        <v>EJECUTADO</v>
      </c>
      <c r="K202" s="445" t="s">
        <v>1660</v>
      </c>
      <c r="L202" s="445" t="s">
        <v>54</v>
      </c>
      <c r="M202" s="445" t="s">
        <v>1661</v>
      </c>
      <c r="N202" s="450">
        <v>1000000938</v>
      </c>
      <c r="O202" s="451">
        <v>16200000</v>
      </c>
      <c r="P202" s="452">
        <v>20240205</v>
      </c>
      <c r="Q202" s="453">
        <v>16200000</v>
      </c>
      <c r="R202" s="454">
        <v>45364</v>
      </c>
      <c r="S202" s="444">
        <v>45392</v>
      </c>
      <c r="T202" s="444">
        <v>45574</v>
      </c>
      <c r="U202" s="452">
        <v>20240319</v>
      </c>
      <c r="V202" s="455">
        <v>16200000</v>
      </c>
      <c r="W202" s="444">
        <v>45392</v>
      </c>
      <c r="X202" s="63" t="s">
        <v>106</v>
      </c>
      <c r="Y202" s="6" t="s">
        <v>280</v>
      </c>
      <c r="Z202" s="6" t="s">
        <v>53</v>
      </c>
      <c r="AA202" s="6" t="s">
        <v>1662</v>
      </c>
      <c r="AB202" s="6" t="s">
        <v>1021</v>
      </c>
      <c r="AC202" s="6">
        <v>45392</v>
      </c>
      <c r="AD202" s="6" t="s">
        <v>1663</v>
      </c>
      <c r="AE202" s="51" t="s">
        <v>218</v>
      </c>
      <c r="AF202" s="5" t="s">
        <v>218</v>
      </c>
      <c r="AG202" s="51" t="s">
        <v>218</v>
      </c>
      <c r="AH202" s="6" t="s">
        <v>218</v>
      </c>
      <c r="AI202" s="5" t="s">
        <v>218</v>
      </c>
      <c r="AJ202" s="6" t="s">
        <v>218</v>
      </c>
      <c r="AK202" s="6" t="s">
        <v>218</v>
      </c>
      <c r="AL202" s="6" t="s">
        <v>218</v>
      </c>
      <c r="AM202" s="5" t="s">
        <v>218</v>
      </c>
      <c r="AN202" s="6" t="s">
        <v>218</v>
      </c>
      <c r="AO202" s="6" t="s">
        <v>218</v>
      </c>
      <c r="AP202" s="6" t="s">
        <v>218</v>
      </c>
      <c r="AQ202" s="6">
        <v>45574</v>
      </c>
      <c r="AR202" s="5" t="s">
        <v>218</v>
      </c>
      <c r="AS202" s="51" t="s">
        <v>218</v>
      </c>
      <c r="AT202" s="6" t="s">
        <v>218</v>
      </c>
      <c r="AU202" s="6">
        <f t="shared" si="10"/>
        <v>45694</v>
      </c>
      <c r="AV202" s="28">
        <f t="shared" si="11"/>
        <v>46424</v>
      </c>
      <c r="AW202" s="11"/>
      <c r="AX202" s="11"/>
      <c r="AY202" s="11"/>
      <c r="AZ202" s="11"/>
      <c r="BA202" s="11"/>
      <c r="BI202" s="9"/>
      <c r="BJ202" s="10"/>
      <c r="BK202" s="10"/>
      <c r="BL202" s="10"/>
      <c r="BM202" s="10"/>
      <c r="BN202" s="10"/>
    </row>
    <row r="203" spans="1:66" s="11" customFormat="1" ht="16.350000000000001" hidden="1" customHeight="1">
      <c r="A203" s="472" t="s">
        <v>1409</v>
      </c>
      <c r="B203" s="21"/>
      <c r="C203" s="448" t="b">
        <v>1</v>
      </c>
      <c r="D203" s="449" t="s">
        <v>343</v>
      </c>
      <c r="E203" s="449" t="s">
        <v>86</v>
      </c>
      <c r="F203" s="445" t="s">
        <v>25</v>
      </c>
      <c r="G203" s="445" t="s">
        <v>8</v>
      </c>
      <c r="H203" s="444">
        <v>45392</v>
      </c>
      <c r="I203" s="444" t="s">
        <v>274</v>
      </c>
      <c r="J203" s="444" t="str">
        <f t="shared" ca="1" si="9"/>
        <v>EJECUTADO</v>
      </c>
      <c r="K203" s="464" t="s">
        <v>1664</v>
      </c>
      <c r="L203" s="464" t="s">
        <v>50</v>
      </c>
      <c r="M203" s="445" t="s">
        <v>1665</v>
      </c>
      <c r="N203" s="466">
        <v>901816969</v>
      </c>
      <c r="O203" s="483">
        <v>2209849976.4499998</v>
      </c>
      <c r="P203" s="452">
        <v>20240127</v>
      </c>
      <c r="Q203" s="469">
        <v>2214278179</v>
      </c>
      <c r="R203" s="470">
        <v>45341</v>
      </c>
      <c r="S203" s="444">
        <v>45524</v>
      </c>
      <c r="T203" s="444">
        <v>45615</v>
      </c>
      <c r="U203" s="452">
        <v>20240320</v>
      </c>
      <c r="V203" s="455">
        <v>2209849976.4499998</v>
      </c>
      <c r="W203" s="444">
        <v>45392</v>
      </c>
      <c r="X203" s="63" t="s">
        <v>51</v>
      </c>
      <c r="Y203" s="6" t="s">
        <v>344</v>
      </c>
      <c r="Z203" s="6" t="s">
        <v>53</v>
      </c>
      <c r="AA203" s="6"/>
      <c r="AB203" s="6"/>
      <c r="AC203" s="6"/>
      <c r="AD203" s="6" t="s">
        <v>1666</v>
      </c>
      <c r="AE203" s="51" t="s">
        <v>218</v>
      </c>
      <c r="AF203" s="5" t="s">
        <v>218</v>
      </c>
      <c r="AG203" s="51" t="s">
        <v>218</v>
      </c>
      <c r="AH203" s="6" t="s">
        <v>218</v>
      </c>
      <c r="AI203" s="5" t="s">
        <v>218</v>
      </c>
      <c r="AJ203" s="6" t="s">
        <v>218</v>
      </c>
      <c r="AK203" s="6" t="s">
        <v>218</v>
      </c>
      <c r="AL203" s="6" t="s">
        <v>218</v>
      </c>
      <c r="AM203" s="5" t="s">
        <v>218</v>
      </c>
      <c r="AN203" s="6" t="s">
        <v>218</v>
      </c>
      <c r="AO203" s="6" t="s">
        <v>218</v>
      </c>
      <c r="AP203" s="6" t="s">
        <v>218</v>
      </c>
      <c r="AQ203" s="6">
        <v>45615</v>
      </c>
      <c r="AR203" s="5" t="s">
        <v>218</v>
      </c>
      <c r="AS203" s="51" t="s">
        <v>218</v>
      </c>
      <c r="AT203" s="6" t="s">
        <v>218</v>
      </c>
      <c r="AU203" s="6">
        <f t="shared" si="10"/>
        <v>45735</v>
      </c>
      <c r="AV203" s="28">
        <f t="shared" si="11"/>
        <v>46465</v>
      </c>
      <c r="BI203" s="12"/>
    </row>
    <row r="204" spans="1:66" s="8" customFormat="1" ht="16.350000000000001" hidden="1" customHeight="1">
      <c r="A204" s="472" t="s">
        <v>1409</v>
      </c>
      <c r="B204" s="21"/>
      <c r="C204" s="448" t="b">
        <v>1</v>
      </c>
      <c r="D204" s="449" t="s">
        <v>345</v>
      </c>
      <c r="E204" s="449" t="s">
        <v>57</v>
      </c>
      <c r="F204" s="445" t="s">
        <v>24</v>
      </c>
      <c r="G204" s="445" t="s">
        <v>18</v>
      </c>
      <c r="H204" s="444">
        <v>45392</v>
      </c>
      <c r="I204" s="444" t="s">
        <v>274</v>
      </c>
      <c r="J204" s="444" t="str">
        <f t="shared" ca="1" si="9"/>
        <v>EJECUTADO</v>
      </c>
      <c r="K204" s="445" t="s">
        <v>1667</v>
      </c>
      <c r="L204" s="445" t="s">
        <v>54</v>
      </c>
      <c r="M204" s="445" t="s">
        <v>1668</v>
      </c>
      <c r="N204" s="450" t="s">
        <v>1669</v>
      </c>
      <c r="O204" s="451">
        <v>47333333.329999998</v>
      </c>
      <c r="P204" s="452">
        <v>20240276</v>
      </c>
      <c r="Q204" s="453">
        <v>50000000</v>
      </c>
      <c r="R204" s="454">
        <v>45387</v>
      </c>
      <c r="S204" s="444">
        <v>45392</v>
      </c>
      <c r="T204" s="444">
        <v>45535</v>
      </c>
      <c r="U204" s="452">
        <v>20240321</v>
      </c>
      <c r="V204" s="455">
        <v>47333333.329999998</v>
      </c>
      <c r="W204" s="444">
        <v>45392</v>
      </c>
      <c r="X204" s="63" t="s">
        <v>51</v>
      </c>
      <c r="Y204" s="6" t="s">
        <v>346</v>
      </c>
      <c r="Z204" s="6" t="s">
        <v>53</v>
      </c>
      <c r="AA204" s="6" t="s">
        <v>1670</v>
      </c>
      <c r="AB204" s="6" t="s">
        <v>1671</v>
      </c>
      <c r="AC204" s="6">
        <v>45392</v>
      </c>
      <c r="AD204" s="6" t="s">
        <v>1672</v>
      </c>
      <c r="AE204" s="51" t="s">
        <v>218</v>
      </c>
      <c r="AF204" s="5" t="s">
        <v>218</v>
      </c>
      <c r="AG204" s="51" t="s">
        <v>218</v>
      </c>
      <c r="AH204" s="6" t="s">
        <v>218</v>
      </c>
      <c r="AI204" s="5" t="s">
        <v>218</v>
      </c>
      <c r="AJ204" s="6" t="s">
        <v>218</v>
      </c>
      <c r="AK204" s="6" t="s">
        <v>218</v>
      </c>
      <c r="AL204" s="6" t="s">
        <v>218</v>
      </c>
      <c r="AM204" s="5" t="s">
        <v>218</v>
      </c>
      <c r="AN204" s="6" t="s">
        <v>218</v>
      </c>
      <c r="AO204" s="6" t="s">
        <v>218</v>
      </c>
      <c r="AP204" s="6" t="s">
        <v>218</v>
      </c>
      <c r="AQ204" s="6">
        <v>45535</v>
      </c>
      <c r="AR204" s="5" t="s">
        <v>218</v>
      </c>
      <c r="AS204" s="51" t="s">
        <v>218</v>
      </c>
      <c r="AT204" s="6" t="s">
        <v>218</v>
      </c>
      <c r="AU204" s="6">
        <f t="shared" si="10"/>
        <v>45655</v>
      </c>
      <c r="AV204" s="28">
        <f t="shared" si="11"/>
        <v>46385</v>
      </c>
      <c r="AW204" s="11"/>
      <c r="AX204" s="11"/>
      <c r="AY204" s="11"/>
      <c r="AZ204" s="11"/>
      <c r="BA204" s="11"/>
      <c r="BI204" s="9"/>
      <c r="BJ204" s="10"/>
      <c r="BK204" s="10"/>
      <c r="BL204" s="10"/>
      <c r="BM204" s="10"/>
      <c r="BN204" s="10"/>
    </row>
    <row r="205" spans="1:66" s="8" customFormat="1" ht="16.350000000000001" hidden="1" customHeight="1">
      <c r="A205" s="472" t="s">
        <v>1409</v>
      </c>
      <c r="B205" s="21"/>
      <c r="C205" s="448" t="b">
        <v>0</v>
      </c>
      <c r="D205" s="449" t="s">
        <v>347</v>
      </c>
      <c r="E205" s="449" t="s">
        <v>57</v>
      </c>
      <c r="F205" s="445" t="s">
        <v>24</v>
      </c>
      <c r="G205" s="445" t="s">
        <v>3</v>
      </c>
      <c r="H205" s="444">
        <v>45392</v>
      </c>
      <c r="I205" s="444" t="s">
        <v>274</v>
      </c>
      <c r="J205" s="444" t="str">
        <f t="shared" ca="1" si="9"/>
        <v>EJECUTADO</v>
      </c>
      <c r="K205" s="445" t="s">
        <v>1673</v>
      </c>
      <c r="L205" s="445" t="s">
        <v>54</v>
      </c>
      <c r="M205" s="445" t="s">
        <v>1674</v>
      </c>
      <c r="N205" s="450">
        <v>1077149878</v>
      </c>
      <c r="O205" s="451">
        <v>16898000</v>
      </c>
      <c r="P205" s="452">
        <v>20240278</v>
      </c>
      <c r="Q205" s="453">
        <v>17850000</v>
      </c>
      <c r="R205" s="454">
        <v>45390</v>
      </c>
      <c r="S205" s="444">
        <v>45392</v>
      </c>
      <c r="T205" s="444">
        <v>45535</v>
      </c>
      <c r="U205" s="452">
        <v>20240322</v>
      </c>
      <c r="V205" s="455">
        <v>16898000</v>
      </c>
      <c r="W205" s="444">
        <v>45392</v>
      </c>
      <c r="X205" s="63" t="s">
        <v>51</v>
      </c>
      <c r="Y205" s="6" t="s">
        <v>348</v>
      </c>
      <c r="Z205" s="6" t="s">
        <v>53</v>
      </c>
      <c r="AA205" s="6" t="s">
        <v>1675</v>
      </c>
      <c r="AB205" s="6" t="s">
        <v>1671</v>
      </c>
      <c r="AC205" s="6">
        <v>45392</v>
      </c>
      <c r="AD205" s="6" t="s">
        <v>1676</v>
      </c>
      <c r="AE205" s="51" t="s">
        <v>218</v>
      </c>
      <c r="AF205" s="5" t="s">
        <v>218</v>
      </c>
      <c r="AG205" s="51" t="s">
        <v>218</v>
      </c>
      <c r="AH205" s="6" t="s">
        <v>218</v>
      </c>
      <c r="AI205" s="5" t="s">
        <v>218</v>
      </c>
      <c r="AJ205" s="6" t="s">
        <v>218</v>
      </c>
      <c r="AK205" s="6" t="s">
        <v>218</v>
      </c>
      <c r="AL205" s="6" t="s">
        <v>218</v>
      </c>
      <c r="AM205" s="5" t="s">
        <v>218</v>
      </c>
      <c r="AN205" s="6" t="s">
        <v>218</v>
      </c>
      <c r="AO205" s="6" t="s">
        <v>218</v>
      </c>
      <c r="AP205" s="6" t="s">
        <v>218</v>
      </c>
      <c r="AQ205" s="6">
        <v>45535</v>
      </c>
      <c r="AR205" s="5" t="s">
        <v>218</v>
      </c>
      <c r="AS205" s="51" t="s">
        <v>218</v>
      </c>
      <c r="AT205" s="6" t="s">
        <v>218</v>
      </c>
      <c r="AU205" s="6">
        <f t="shared" si="10"/>
        <v>45655</v>
      </c>
      <c r="AV205" s="28">
        <f t="shared" si="11"/>
        <v>46385</v>
      </c>
      <c r="AW205" s="11"/>
      <c r="AX205" s="11"/>
      <c r="AY205" s="11"/>
      <c r="AZ205" s="11"/>
      <c r="BA205" s="11"/>
      <c r="BI205" s="9"/>
      <c r="BJ205" s="10"/>
      <c r="BK205" s="10"/>
      <c r="BL205" s="10"/>
      <c r="BM205" s="10"/>
      <c r="BN205" s="10"/>
    </row>
    <row r="206" spans="1:66" s="8" customFormat="1" ht="24.9" hidden="1" customHeight="1">
      <c r="A206" s="472" t="s">
        <v>1677</v>
      </c>
      <c r="B206" s="129" t="s">
        <v>1678</v>
      </c>
      <c r="C206" s="448" t="b">
        <v>0</v>
      </c>
      <c r="D206" s="449" t="s">
        <v>349</v>
      </c>
      <c r="E206" s="449" t="s">
        <v>129</v>
      </c>
      <c r="F206" s="445" t="s">
        <v>24</v>
      </c>
      <c r="G206" s="445" t="s">
        <v>7</v>
      </c>
      <c r="H206" s="444">
        <v>45392</v>
      </c>
      <c r="I206" s="444" t="s">
        <v>274</v>
      </c>
      <c r="J206" s="444" t="str">
        <f t="shared" ca="1" si="9"/>
        <v>EJECUTADO</v>
      </c>
      <c r="K206" s="445" t="s">
        <v>1565</v>
      </c>
      <c r="L206" s="445" t="s">
        <v>50</v>
      </c>
      <c r="M206" s="445" t="s">
        <v>1679</v>
      </c>
      <c r="N206" s="450">
        <v>832001775</v>
      </c>
      <c r="O206" s="484" t="s">
        <v>1680</v>
      </c>
      <c r="P206" s="484">
        <v>20240055</v>
      </c>
      <c r="Q206" s="484" t="s">
        <v>1681</v>
      </c>
      <c r="R206" s="484" t="s">
        <v>1682</v>
      </c>
      <c r="S206" s="444" t="s">
        <v>350</v>
      </c>
      <c r="T206" s="444" t="s">
        <v>351</v>
      </c>
      <c r="U206" s="452">
        <v>20240298</v>
      </c>
      <c r="V206" s="455" t="s">
        <v>1680</v>
      </c>
      <c r="W206" s="444" t="s">
        <v>1683</v>
      </c>
      <c r="X206" s="63" t="s">
        <v>239</v>
      </c>
      <c r="Y206" s="6" t="s">
        <v>216</v>
      </c>
      <c r="Z206" s="6" t="s">
        <v>53</v>
      </c>
      <c r="AA206" s="6" t="s">
        <v>1684</v>
      </c>
      <c r="AB206" s="6" t="s">
        <v>1568</v>
      </c>
      <c r="AC206" s="6" t="s">
        <v>354</v>
      </c>
      <c r="AD206" s="6" t="s">
        <v>1685</v>
      </c>
      <c r="AE206" s="6" t="s">
        <v>218</v>
      </c>
      <c r="AF206" s="6" t="s">
        <v>218</v>
      </c>
      <c r="AG206" s="6" t="s">
        <v>218</v>
      </c>
      <c r="AH206" s="6" t="s">
        <v>218</v>
      </c>
      <c r="AI206" s="5">
        <v>52</v>
      </c>
      <c r="AJ206" s="6" t="s">
        <v>55</v>
      </c>
      <c r="AK206" s="6" t="s">
        <v>218</v>
      </c>
      <c r="AL206" s="6" t="s">
        <v>218</v>
      </c>
      <c r="AM206" s="6" t="s">
        <v>218</v>
      </c>
      <c r="AN206" s="6" t="s">
        <v>218</v>
      </c>
      <c r="AO206" s="6" t="s">
        <v>218</v>
      </c>
      <c r="AP206" s="6" t="s">
        <v>218</v>
      </c>
      <c r="AQ206" s="6">
        <v>45488</v>
      </c>
      <c r="AR206" s="6" t="s">
        <v>218</v>
      </c>
      <c r="AS206" s="51" t="s">
        <v>1686</v>
      </c>
      <c r="AT206" s="6" t="s">
        <v>1686</v>
      </c>
      <c r="AU206" s="6">
        <f t="shared" si="10"/>
        <v>45608</v>
      </c>
      <c r="AV206" s="28">
        <f t="shared" si="11"/>
        <v>46338</v>
      </c>
      <c r="AW206" s="11"/>
      <c r="AX206" s="11"/>
      <c r="AY206" s="11"/>
      <c r="AZ206" s="11"/>
      <c r="BA206" s="11"/>
      <c r="BI206" s="9"/>
      <c r="BJ206" s="10"/>
      <c r="BK206" s="10"/>
      <c r="BL206" s="10"/>
      <c r="BM206" s="10"/>
      <c r="BN206" s="10"/>
    </row>
    <row r="207" spans="1:66" s="8" customFormat="1" ht="23.7" hidden="1" customHeight="1">
      <c r="A207" s="472" t="s">
        <v>1677</v>
      </c>
      <c r="B207" s="129" t="s">
        <v>1678</v>
      </c>
      <c r="C207" s="448" t="b">
        <v>0</v>
      </c>
      <c r="D207" s="449" t="s">
        <v>352</v>
      </c>
      <c r="E207" s="449" t="s">
        <v>129</v>
      </c>
      <c r="F207" s="445" t="s">
        <v>24</v>
      </c>
      <c r="G207" s="445" t="s">
        <v>7</v>
      </c>
      <c r="H207" s="444">
        <v>45392</v>
      </c>
      <c r="I207" s="444" t="s">
        <v>274</v>
      </c>
      <c r="J207" s="444" t="str">
        <f t="shared" ca="1" si="9"/>
        <v>EJECUTADO</v>
      </c>
      <c r="K207" s="445" t="s">
        <v>1565</v>
      </c>
      <c r="L207" s="445" t="s">
        <v>50</v>
      </c>
      <c r="M207" s="445" t="s">
        <v>1687</v>
      </c>
      <c r="N207" s="450">
        <v>832005994</v>
      </c>
      <c r="O207" s="484" t="s">
        <v>1688</v>
      </c>
      <c r="P207" s="484">
        <v>20240055</v>
      </c>
      <c r="Q207" s="484" t="s">
        <v>1681</v>
      </c>
      <c r="R207" s="484" t="s">
        <v>1682</v>
      </c>
      <c r="S207" s="444" t="s">
        <v>350</v>
      </c>
      <c r="T207" s="444" t="s">
        <v>351</v>
      </c>
      <c r="U207" s="452">
        <v>20240324</v>
      </c>
      <c r="V207" s="455" t="s">
        <v>1689</v>
      </c>
      <c r="W207" s="444" t="s">
        <v>1683</v>
      </c>
      <c r="X207" s="63" t="s">
        <v>239</v>
      </c>
      <c r="Y207" s="6" t="s">
        <v>216</v>
      </c>
      <c r="Z207" s="6" t="s">
        <v>53</v>
      </c>
      <c r="AA207" s="6" t="s">
        <v>1690</v>
      </c>
      <c r="AB207" s="6" t="s">
        <v>1568</v>
      </c>
      <c r="AC207" s="6" t="s">
        <v>354</v>
      </c>
      <c r="AD207" s="6" t="s">
        <v>1691</v>
      </c>
      <c r="AE207" s="6" t="s">
        <v>218</v>
      </c>
      <c r="AF207" s="6" t="s">
        <v>218</v>
      </c>
      <c r="AG207" s="6" t="s">
        <v>218</v>
      </c>
      <c r="AH207" s="6" t="s">
        <v>218</v>
      </c>
      <c r="AI207" s="5">
        <v>52</v>
      </c>
      <c r="AJ207" s="6" t="s">
        <v>55</v>
      </c>
      <c r="AK207" s="6" t="s">
        <v>218</v>
      </c>
      <c r="AL207" s="6" t="s">
        <v>218</v>
      </c>
      <c r="AM207" s="6" t="s">
        <v>218</v>
      </c>
      <c r="AN207" s="6" t="s">
        <v>218</v>
      </c>
      <c r="AO207" s="6" t="s">
        <v>218</v>
      </c>
      <c r="AP207" s="6" t="s">
        <v>218</v>
      </c>
      <c r="AQ207" s="6">
        <v>45488</v>
      </c>
      <c r="AR207" s="6" t="s">
        <v>218</v>
      </c>
      <c r="AS207" s="51" t="s">
        <v>1686</v>
      </c>
      <c r="AT207" s="6" t="s">
        <v>1686</v>
      </c>
      <c r="AU207" s="6">
        <f t="shared" si="10"/>
        <v>45608</v>
      </c>
      <c r="AV207" s="28">
        <f t="shared" si="11"/>
        <v>46338</v>
      </c>
      <c r="AW207" s="11"/>
      <c r="AX207" s="11"/>
      <c r="AY207" s="11"/>
      <c r="AZ207" s="11"/>
      <c r="BA207" s="11"/>
      <c r="BI207" s="9"/>
      <c r="BJ207" s="10"/>
      <c r="BK207" s="10"/>
      <c r="BL207" s="10"/>
      <c r="BM207" s="10"/>
      <c r="BN207" s="10"/>
    </row>
    <row r="208" spans="1:66" s="8" customFormat="1" ht="16.350000000000001" hidden="1" customHeight="1">
      <c r="A208" s="472" t="s">
        <v>1677</v>
      </c>
      <c r="B208" s="100" t="s">
        <v>198</v>
      </c>
      <c r="C208" s="448" t="b">
        <v>1</v>
      </c>
      <c r="D208" s="449" t="s">
        <v>353</v>
      </c>
      <c r="E208" s="449" t="s">
        <v>57</v>
      </c>
      <c r="F208" s="445" t="s">
        <v>24</v>
      </c>
      <c r="G208" s="445" t="s">
        <v>18</v>
      </c>
      <c r="H208" s="444">
        <v>45393</v>
      </c>
      <c r="I208" s="444" t="s">
        <v>274</v>
      </c>
      <c r="J208" s="444" t="str">
        <f t="shared" ca="1" si="9"/>
        <v>EJECUTADO</v>
      </c>
      <c r="K208" s="445" t="s">
        <v>1692</v>
      </c>
      <c r="L208" s="445"/>
      <c r="M208" s="445" t="s">
        <v>1693</v>
      </c>
      <c r="N208" s="450">
        <v>1069717920</v>
      </c>
      <c r="O208" s="484" t="s">
        <v>1694</v>
      </c>
      <c r="P208" s="484">
        <v>20240280</v>
      </c>
      <c r="Q208" s="484" t="s">
        <v>1695</v>
      </c>
      <c r="R208" s="484" t="s">
        <v>1696</v>
      </c>
      <c r="S208" s="444" t="s">
        <v>354</v>
      </c>
      <c r="T208" s="444" t="s">
        <v>355</v>
      </c>
      <c r="U208" s="452">
        <v>20240325</v>
      </c>
      <c r="V208" s="455" t="s">
        <v>1694</v>
      </c>
      <c r="W208" s="444" t="s">
        <v>1683</v>
      </c>
      <c r="X208" s="63" t="s">
        <v>239</v>
      </c>
      <c r="Y208" s="6" t="s">
        <v>346</v>
      </c>
      <c r="Z208" s="6" t="s">
        <v>53</v>
      </c>
      <c r="AA208" s="6" t="s">
        <v>1697</v>
      </c>
      <c r="AB208" s="6" t="s">
        <v>1698</v>
      </c>
      <c r="AC208" s="6" t="s">
        <v>354</v>
      </c>
      <c r="AD208" s="6" t="s">
        <v>1699</v>
      </c>
      <c r="AE208" s="6" t="s">
        <v>218</v>
      </c>
      <c r="AF208" s="6" t="s">
        <v>218</v>
      </c>
      <c r="AG208" s="6" t="s">
        <v>218</v>
      </c>
      <c r="AH208" s="6" t="s">
        <v>218</v>
      </c>
      <c r="AI208" s="5" t="s">
        <v>218</v>
      </c>
      <c r="AJ208" s="6" t="s">
        <v>218</v>
      </c>
      <c r="AK208" s="6" t="s">
        <v>218</v>
      </c>
      <c r="AL208" s="6" t="s">
        <v>218</v>
      </c>
      <c r="AM208" s="5" t="s">
        <v>218</v>
      </c>
      <c r="AN208" s="6" t="s">
        <v>218</v>
      </c>
      <c r="AO208" s="6" t="s">
        <v>218</v>
      </c>
      <c r="AP208" s="6" t="s">
        <v>218</v>
      </c>
      <c r="AQ208" s="6">
        <v>45535</v>
      </c>
      <c r="AR208" s="6" t="s">
        <v>218</v>
      </c>
      <c r="AS208" s="51" t="s">
        <v>1686</v>
      </c>
      <c r="AT208" s="6" t="s">
        <v>1686</v>
      </c>
      <c r="AU208" s="6">
        <f t="shared" si="10"/>
        <v>45655</v>
      </c>
      <c r="AV208" s="28">
        <f t="shared" si="11"/>
        <v>46385</v>
      </c>
      <c r="AW208" s="11"/>
      <c r="AX208" s="11"/>
      <c r="AY208" s="11"/>
      <c r="AZ208" s="11"/>
      <c r="BA208" s="11"/>
      <c r="BI208" s="9"/>
      <c r="BJ208" s="10"/>
      <c r="BK208" s="10"/>
      <c r="BL208" s="10"/>
      <c r="BM208" s="10"/>
      <c r="BN208" s="10"/>
    </row>
    <row r="209" spans="1:66" s="8" customFormat="1" ht="16.350000000000001" hidden="1" customHeight="1">
      <c r="A209" s="472" t="s">
        <v>1677</v>
      </c>
      <c r="B209" s="100" t="s">
        <v>198</v>
      </c>
      <c r="C209" s="448" t="b">
        <v>1</v>
      </c>
      <c r="D209" s="449" t="s">
        <v>356</v>
      </c>
      <c r="E209" s="449" t="s">
        <v>74</v>
      </c>
      <c r="F209" s="445" t="s">
        <v>24</v>
      </c>
      <c r="G209" s="445" t="s">
        <v>18</v>
      </c>
      <c r="H209" s="444">
        <v>45393</v>
      </c>
      <c r="I209" s="444" t="s">
        <v>274</v>
      </c>
      <c r="J209" s="444" t="str">
        <f t="shared" ca="1" si="9"/>
        <v>EJECUTADO</v>
      </c>
      <c r="K209" s="445" t="s">
        <v>1700</v>
      </c>
      <c r="L209" s="445" t="s">
        <v>54</v>
      </c>
      <c r="M209" s="445" t="s">
        <v>1701</v>
      </c>
      <c r="N209" s="450">
        <v>52931515</v>
      </c>
      <c r="O209" s="485" t="s">
        <v>1702</v>
      </c>
      <c r="P209" s="485">
        <v>20240198</v>
      </c>
      <c r="Q209" s="485" t="s">
        <v>1702</v>
      </c>
      <c r="R209" s="485" t="s">
        <v>1347</v>
      </c>
      <c r="S209" s="444" t="s">
        <v>354</v>
      </c>
      <c r="T209" s="444" t="s">
        <v>357</v>
      </c>
      <c r="U209" s="452">
        <v>20240327</v>
      </c>
      <c r="V209" s="455" t="s">
        <v>1702</v>
      </c>
      <c r="W209" s="444" t="s">
        <v>354</v>
      </c>
      <c r="X209" s="63" t="s">
        <v>271</v>
      </c>
      <c r="Y209" s="6" t="s">
        <v>358</v>
      </c>
      <c r="Z209" s="6" t="s">
        <v>53</v>
      </c>
      <c r="AA209" s="6" t="s">
        <v>1703</v>
      </c>
      <c r="AB209" s="6" t="s">
        <v>922</v>
      </c>
      <c r="AC209" s="6" t="s">
        <v>354</v>
      </c>
      <c r="AD209" s="50" t="s">
        <v>1704</v>
      </c>
      <c r="AE209" s="6" t="s">
        <v>218</v>
      </c>
      <c r="AF209" s="6" t="s">
        <v>218</v>
      </c>
      <c r="AG209" s="6" t="s">
        <v>218</v>
      </c>
      <c r="AH209" s="6" t="s">
        <v>218</v>
      </c>
      <c r="AI209" s="5" t="s">
        <v>218</v>
      </c>
      <c r="AJ209" s="6" t="s">
        <v>218</v>
      </c>
      <c r="AK209" s="6" t="s">
        <v>218</v>
      </c>
      <c r="AL209" s="6" t="s">
        <v>218</v>
      </c>
      <c r="AM209" s="5" t="s">
        <v>218</v>
      </c>
      <c r="AN209" s="6" t="s">
        <v>218</v>
      </c>
      <c r="AO209" s="6" t="s">
        <v>218</v>
      </c>
      <c r="AP209" s="6" t="s">
        <v>218</v>
      </c>
      <c r="AQ209" s="6">
        <v>45575</v>
      </c>
      <c r="AR209" s="6" t="s">
        <v>218</v>
      </c>
      <c r="AS209" s="51" t="s">
        <v>1686</v>
      </c>
      <c r="AT209" s="6" t="s">
        <v>1686</v>
      </c>
      <c r="AU209" s="6">
        <f t="shared" si="10"/>
        <v>45695</v>
      </c>
      <c r="AV209" s="28">
        <f t="shared" si="11"/>
        <v>46425</v>
      </c>
      <c r="AW209" s="11"/>
      <c r="AX209" s="11"/>
      <c r="AY209" s="11"/>
      <c r="AZ209" s="11"/>
      <c r="BA209" s="11"/>
      <c r="BI209" s="9"/>
      <c r="BJ209" s="10"/>
      <c r="BK209" s="10"/>
      <c r="BL209" s="10"/>
      <c r="BM209" s="10"/>
      <c r="BN209" s="10"/>
    </row>
    <row r="210" spans="1:66" s="8" customFormat="1" ht="16.350000000000001" hidden="1" customHeight="1">
      <c r="A210" s="472" t="s">
        <v>1677</v>
      </c>
      <c r="B210" s="100" t="s">
        <v>198</v>
      </c>
      <c r="C210" s="448" t="b">
        <v>1</v>
      </c>
      <c r="D210" s="449" t="s">
        <v>359</v>
      </c>
      <c r="E210" s="449" t="s">
        <v>74</v>
      </c>
      <c r="F210" s="445" t="s">
        <v>24</v>
      </c>
      <c r="G210" s="445" t="s">
        <v>18</v>
      </c>
      <c r="H210" s="444">
        <v>45394</v>
      </c>
      <c r="I210" s="444" t="s">
        <v>274</v>
      </c>
      <c r="J210" s="444" t="str">
        <f t="shared" ca="1" si="9"/>
        <v>EJECUTADO</v>
      </c>
      <c r="K210" s="445" t="s">
        <v>1705</v>
      </c>
      <c r="L210" s="445" t="s">
        <v>54</v>
      </c>
      <c r="M210" s="445" t="s">
        <v>1706</v>
      </c>
      <c r="N210" s="450">
        <v>1076653757</v>
      </c>
      <c r="O210" s="484" t="s">
        <v>1707</v>
      </c>
      <c r="P210" s="484">
        <v>20240266</v>
      </c>
      <c r="Q210" s="484" t="s">
        <v>1707</v>
      </c>
      <c r="R210" s="484" t="s">
        <v>1708</v>
      </c>
      <c r="S210" s="444" t="s">
        <v>360</v>
      </c>
      <c r="T210" s="444" t="s">
        <v>361</v>
      </c>
      <c r="U210" s="452">
        <v>20240337</v>
      </c>
      <c r="V210" s="455" t="s">
        <v>1707</v>
      </c>
      <c r="W210" s="444" t="s">
        <v>360</v>
      </c>
      <c r="X210" s="63" t="s">
        <v>239</v>
      </c>
      <c r="Y210" s="6" t="s">
        <v>362</v>
      </c>
      <c r="Z210" s="6" t="s">
        <v>53</v>
      </c>
      <c r="AA210" s="6" t="s">
        <v>1709</v>
      </c>
      <c r="AB210" s="6" t="s">
        <v>1024</v>
      </c>
      <c r="AC210" s="6" t="s">
        <v>360</v>
      </c>
      <c r="AD210" s="6" t="s">
        <v>1710</v>
      </c>
      <c r="AE210" s="6" t="s">
        <v>218</v>
      </c>
      <c r="AF210" s="6" t="s">
        <v>218</v>
      </c>
      <c r="AG210" s="6" t="s">
        <v>218</v>
      </c>
      <c r="AH210" s="6" t="s">
        <v>218</v>
      </c>
      <c r="AI210" s="5" t="s">
        <v>218</v>
      </c>
      <c r="AJ210" s="6" t="s">
        <v>218</v>
      </c>
      <c r="AK210" s="6" t="s">
        <v>218</v>
      </c>
      <c r="AL210" s="6" t="s">
        <v>218</v>
      </c>
      <c r="AM210" s="5" t="s">
        <v>218</v>
      </c>
      <c r="AN210" s="6" t="s">
        <v>218</v>
      </c>
      <c r="AO210" s="6" t="s">
        <v>218</v>
      </c>
      <c r="AP210" s="6" t="s">
        <v>218</v>
      </c>
      <c r="AQ210" s="6">
        <v>45668</v>
      </c>
      <c r="AR210" s="6" t="s">
        <v>218</v>
      </c>
      <c r="AS210" s="51" t="s">
        <v>1686</v>
      </c>
      <c r="AT210" s="6" t="s">
        <v>1686</v>
      </c>
      <c r="AU210" s="6">
        <f t="shared" si="10"/>
        <v>45788</v>
      </c>
      <c r="AV210" s="28">
        <f t="shared" si="11"/>
        <v>46518</v>
      </c>
      <c r="AW210" s="11"/>
      <c r="AX210" s="11"/>
      <c r="AY210" s="11"/>
      <c r="AZ210" s="11"/>
      <c r="BA210" s="11"/>
      <c r="BI210" s="9"/>
      <c r="BJ210" s="10"/>
      <c r="BK210" s="10"/>
      <c r="BL210" s="10"/>
      <c r="BM210" s="10"/>
      <c r="BN210" s="10"/>
    </row>
    <row r="211" spans="1:66" s="8" customFormat="1" ht="16.350000000000001" hidden="1" customHeight="1">
      <c r="A211" s="472" t="s">
        <v>1677</v>
      </c>
      <c r="B211" s="100" t="s">
        <v>1711</v>
      </c>
      <c r="C211" s="448" t="b">
        <v>0</v>
      </c>
      <c r="D211" s="449" t="s">
        <v>363</v>
      </c>
      <c r="E211" s="449" t="s">
        <v>74</v>
      </c>
      <c r="F211" s="445" t="s">
        <v>26</v>
      </c>
      <c r="G211" s="445" t="s">
        <v>13</v>
      </c>
      <c r="H211" s="444">
        <v>45394</v>
      </c>
      <c r="I211" s="444" t="s">
        <v>274</v>
      </c>
      <c r="J211" s="444" t="str">
        <f t="shared" ca="1" si="9"/>
        <v>EJECUTADO</v>
      </c>
      <c r="K211" s="445" t="s">
        <v>1712</v>
      </c>
      <c r="L211" s="445" t="s">
        <v>50</v>
      </c>
      <c r="M211" s="445" t="s">
        <v>1713</v>
      </c>
      <c r="N211" s="450">
        <v>900425485</v>
      </c>
      <c r="O211" s="484" t="s">
        <v>1714</v>
      </c>
      <c r="P211" s="484">
        <v>20240187</v>
      </c>
      <c r="Q211" s="484" t="s">
        <v>1715</v>
      </c>
      <c r="R211" s="484" t="s">
        <v>1265</v>
      </c>
      <c r="S211" s="444" t="s">
        <v>364</v>
      </c>
      <c r="T211" s="444" t="s">
        <v>365</v>
      </c>
      <c r="U211" s="452">
        <v>20240338</v>
      </c>
      <c r="V211" s="455" t="s">
        <v>1714</v>
      </c>
      <c r="W211" s="444" t="s">
        <v>360</v>
      </c>
      <c r="X211" s="63" t="s">
        <v>271</v>
      </c>
      <c r="Y211" s="6" t="s">
        <v>358</v>
      </c>
      <c r="Z211" s="6" t="s">
        <v>53</v>
      </c>
      <c r="AA211" s="6" t="s">
        <v>1716</v>
      </c>
      <c r="AB211" s="6" t="s">
        <v>1089</v>
      </c>
      <c r="AC211" s="6" t="s">
        <v>364</v>
      </c>
      <c r="AD211" s="57" t="s">
        <v>1717</v>
      </c>
      <c r="AE211" s="51" t="s">
        <v>218</v>
      </c>
      <c r="AF211" s="6" t="s">
        <v>218</v>
      </c>
      <c r="AG211" s="6" t="s">
        <v>218</v>
      </c>
      <c r="AH211" s="6" t="s">
        <v>218</v>
      </c>
      <c r="AI211" s="5" t="s">
        <v>218</v>
      </c>
      <c r="AJ211" s="6" t="s">
        <v>218</v>
      </c>
      <c r="AK211" s="6" t="s">
        <v>218</v>
      </c>
      <c r="AL211" s="6" t="s">
        <v>218</v>
      </c>
      <c r="AM211" s="5" t="s">
        <v>218</v>
      </c>
      <c r="AN211" s="6" t="s">
        <v>218</v>
      </c>
      <c r="AO211" s="6" t="s">
        <v>218</v>
      </c>
      <c r="AP211" s="6" t="s">
        <v>218</v>
      </c>
      <c r="AQ211" s="6">
        <v>45657</v>
      </c>
      <c r="AR211" s="6" t="s">
        <v>218</v>
      </c>
      <c r="AS211" s="51" t="s">
        <v>1686</v>
      </c>
      <c r="AT211" s="6" t="s">
        <v>1686</v>
      </c>
      <c r="AU211" s="6">
        <f t="shared" si="10"/>
        <v>45777</v>
      </c>
      <c r="AV211" s="28">
        <f t="shared" si="11"/>
        <v>46507</v>
      </c>
      <c r="AW211" s="11"/>
      <c r="AX211" s="11"/>
      <c r="AY211" s="11"/>
      <c r="AZ211" s="11"/>
      <c r="BA211" s="11"/>
      <c r="BI211" s="9"/>
      <c r="BJ211" s="10"/>
      <c r="BK211" s="10"/>
      <c r="BL211" s="10"/>
      <c r="BM211" s="10"/>
      <c r="BN211" s="10"/>
    </row>
    <row r="212" spans="1:66" s="8" customFormat="1" ht="16.350000000000001" hidden="1" customHeight="1">
      <c r="A212" s="472" t="s">
        <v>1677</v>
      </c>
      <c r="B212" s="100" t="s">
        <v>198</v>
      </c>
      <c r="C212" s="448" t="b">
        <v>1</v>
      </c>
      <c r="D212" s="449" t="s">
        <v>366</v>
      </c>
      <c r="E212" s="449" t="s">
        <v>86</v>
      </c>
      <c r="F212" s="445" t="s">
        <v>24</v>
      </c>
      <c r="G212" s="445" t="s">
        <v>11</v>
      </c>
      <c r="H212" s="444">
        <v>45394</v>
      </c>
      <c r="I212" s="444" t="s">
        <v>274</v>
      </c>
      <c r="J212" s="444" t="str">
        <f t="shared" ca="1" si="9"/>
        <v>EJECUTADO</v>
      </c>
      <c r="K212" s="445" t="s">
        <v>1718</v>
      </c>
      <c r="L212" s="445" t="s">
        <v>50</v>
      </c>
      <c r="M212" s="445" t="s">
        <v>1719</v>
      </c>
      <c r="N212" s="450">
        <v>900616793</v>
      </c>
      <c r="O212" s="486">
        <v>419856699</v>
      </c>
      <c r="P212" s="484">
        <v>20240282</v>
      </c>
      <c r="Q212" s="484" t="s">
        <v>1720</v>
      </c>
      <c r="R212" s="484" t="s">
        <v>1696</v>
      </c>
      <c r="S212" s="444" t="s">
        <v>367</v>
      </c>
      <c r="T212" s="444" t="s">
        <v>351</v>
      </c>
      <c r="U212" s="452">
        <v>20240340</v>
      </c>
      <c r="V212" s="455" t="s">
        <v>1720</v>
      </c>
      <c r="W212" s="444" t="s">
        <v>360</v>
      </c>
      <c r="X212" s="63" t="s">
        <v>239</v>
      </c>
      <c r="Y212" s="6" t="s">
        <v>368</v>
      </c>
      <c r="Z212" s="6" t="s">
        <v>53</v>
      </c>
      <c r="AA212" s="6" t="s">
        <v>1721</v>
      </c>
      <c r="AB212" s="6" t="s">
        <v>1722</v>
      </c>
      <c r="AC212" s="6" t="s">
        <v>364</v>
      </c>
      <c r="AD212" s="50" t="s">
        <v>1723</v>
      </c>
      <c r="AE212" s="51">
        <v>40032401</v>
      </c>
      <c r="AF212" s="5">
        <v>20240466</v>
      </c>
      <c r="AG212" s="51">
        <v>40032401</v>
      </c>
      <c r="AH212" s="6" t="s">
        <v>1317</v>
      </c>
      <c r="AI212" s="5">
        <v>22</v>
      </c>
      <c r="AJ212" s="6" t="s">
        <v>55</v>
      </c>
      <c r="AK212" s="6" t="s">
        <v>218</v>
      </c>
      <c r="AL212" s="6" t="s">
        <v>218</v>
      </c>
      <c r="AM212" s="6" t="s">
        <v>218</v>
      </c>
      <c r="AN212" s="6" t="s">
        <v>218</v>
      </c>
      <c r="AO212" s="6" t="s">
        <v>218</v>
      </c>
      <c r="AP212" s="6" t="s">
        <v>218</v>
      </c>
      <c r="AQ212" s="6">
        <v>45488</v>
      </c>
      <c r="AR212" s="5">
        <v>20240602</v>
      </c>
      <c r="AS212" s="51">
        <v>40032401</v>
      </c>
      <c r="AT212" s="6" t="s">
        <v>1318</v>
      </c>
      <c r="AU212" s="6">
        <f t="shared" si="10"/>
        <v>45608</v>
      </c>
      <c r="AV212" s="28">
        <f t="shared" si="11"/>
        <v>46338</v>
      </c>
      <c r="AW212" s="11"/>
      <c r="AX212" s="11"/>
      <c r="AY212" s="11"/>
      <c r="AZ212" s="11"/>
      <c r="BA212" s="11"/>
      <c r="BI212" s="9"/>
      <c r="BJ212" s="10"/>
      <c r="BK212" s="10"/>
      <c r="BL212" s="10"/>
      <c r="BM212" s="10"/>
      <c r="BN212" s="10"/>
    </row>
    <row r="213" spans="1:66" s="8" customFormat="1" ht="66" hidden="1">
      <c r="A213" s="472" t="s">
        <v>1677</v>
      </c>
      <c r="B213" s="129" t="s">
        <v>1724</v>
      </c>
      <c r="C213" s="448" t="b">
        <v>0</v>
      </c>
      <c r="D213" s="449" t="s">
        <v>369</v>
      </c>
      <c r="E213" s="449" t="s">
        <v>129</v>
      </c>
      <c r="F213" s="445" t="s">
        <v>24</v>
      </c>
      <c r="G213" s="445" t="s">
        <v>7</v>
      </c>
      <c r="H213" s="444">
        <v>45394</v>
      </c>
      <c r="I213" s="444" t="s">
        <v>274</v>
      </c>
      <c r="J213" s="444" t="str">
        <f t="shared" ca="1" si="9"/>
        <v>EJECUTADO</v>
      </c>
      <c r="K213" s="445" t="s">
        <v>1725</v>
      </c>
      <c r="L213" s="445" t="s">
        <v>50</v>
      </c>
      <c r="M213" s="445" t="s">
        <v>1726</v>
      </c>
      <c r="N213" s="450">
        <v>832006409</v>
      </c>
      <c r="O213" s="484" t="s">
        <v>1727</v>
      </c>
      <c r="P213" s="484">
        <v>20240054</v>
      </c>
      <c r="Q213" s="484" t="s">
        <v>1728</v>
      </c>
      <c r="R213" s="484" t="s">
        <v>1682</v>
      </c>
      <c r="S213" s="444" t="s">
        <v>370</v>
      </c>
      <c r="T213" s="444" t="s">
        <v>351</v>
      </c>
      <c r="U213" s="452">
        <v>20240335</v>
      </c>
      <c r="V213" s="455" t="s">
        <v>1727</v>
      </c>
      <c r="W213" s="444" t="s">
        <v>360</v>
      </c>
      <c r="X213" s="63" t="s">
        <v>239</v>
      </c>
      <c r="Y213" s="6" t="s">
        <v>198</v>
      </c>
      <c r="Z213" s="6" t="s">
        <v>198</v>
      </c>
      <c r="AA213" s="6" t="s">
        <v>198</v>
      </c>
      <c r="AB213" s="6" t="s">
        <v>198</v>
      </c>
      <c r="AC213" s="6" t="s">
        <v>198</v>
      </c>
      <c r="AD213" s="6" t="s">
        <v>1729</v>
      </c>
      <c r="AE213" s="6" t="s">
        <v>218</v>
      </c>
      <c r="AF213" s="6" t="s">
        <v>218</v>
      </c>
      <c r="AG213" s="6" t="s">
        <v>218</v>
      </c>
      <c r="AH213" s="6" t="s">
        <v>218</v>
      </c>
      <c r="AI213" s="5">
        <v>52</v>
      </c>
      <c r="AJ213" s="6" t="s">
        <v>55</v>
      </c>
      <c r="AK213" s="6" t="s">
        <v>218</v>
      </c>
      <c r="AL213" s="6" t="s">
        <v>218</v>
      </c>
      <c r="AM213" s="6" t="s">
        <v>218</v>
      </c>
      <c r="AN213" s="6" t="s">
        <v>218</v>
      </c>
      <c r="AO213" s="6" t="s">
        <v>218</v>
      </c>
      <c r="AP213" s="6" t="s">
        <v>218</v>
      </c>
      <c r="AQ213" s="6">
        <v>45519</v>
      </c>
      <c r="AR213" s="6" t="s">
        <v>218</v>
      </c>
      <c r="AS213" s="51" t="s">
        <v>1686</v>
      </c>
      <c r="AT213" s="6" t="s">
        <v>1686</v>
      </c>
      <c r="AU213" s="6">
        <f t="shared" si="10"/>
        <v>45639</v>
      </c>
      <c r="AV213" s="28">
        <f t="shared" si="11"/>
        <v>46369</v>
      </c>
      <c r="AW213" s="11"/>
      <c r="AX213" s="11"/>
      <c r="AY213" s="11"/>
      <c r="AZ213" s="11"/>
      <c r="BA213" s="11"/>
      <c r="BI213" s="9"/>
      <c r="BJ213" s="10"/>
      <c r="BK213" s="10"/>
      <c r="BL213" s="10"/>
      <c r="BM213" s="10"/>
      <c r="BN213" s="10"/>
    </row>
    <row r="214" spans="1:66" s="8" customFormat="1" ht="13.8" hidden="1">
      <c r="A214" s="472" t="s">
        <v>1677</v>
      </c>
      <c r="B214" s="130" t="s">
        <v>1730</v>
      </c>
      <c r="C214" s="448" t="b">
        <v>0</v>
      </c>
      <c r="D214" s="449" t="s">
        <v>372</v>
      </c>
      <c r="E214" s="449" t="s">
        <v>129</v>
      </c>
      <c r="F214" s="445" t="s">
        <v>24</v>
      </c>
      <c r="G214" s="445" t="s">
        <v>7</v>
      </c>
      <c r="H214" s="444">
        <v>45394</v>
      </c>
      <c r="I214" s="444" t="s">
        <v>274</v>
      </c>
      <c r="J214" s="444" t="str">
        <f t="shared" ca="1" si="9"/>
        <v>EJECUTADO</v>
      </c>
      <c r="K214" s="445" t="s">
        <v>1725</v>
      </c>
      <c r="L214" s="445" t="s">
        <v>50</v>
      </c>
      <c r="M214" s="445" t="s">
        <v>1731</v>
      </c>
      <c r="N214" s="450">
        <v>832004274</v>
      </c>
      <c r="O214" s="486">
        <v>34433714</v>
      </c>
      <c r="P214" s="484">
        <v>20240054</v>
      </c>
      <c r="Q214" s="484" t="s">
        <v>1728</v>
      </c>
      <c r="R214" s="484" t="s">
        <v>1682</v>
      </c>
      <c r="S214" s="444" t="s">
        <v>350</v>
      </c>
      <c r="T214" s="444" t="s">
        <v>351</v>
      </c>
      <c r="U214" s="452">
        <v>20240335</v>
      </c>
      <c r="V214" s="455" t="s">
        <v>1727</v>
      </c>
      <c r="W214" s="444" t="s">
        <v>360</v>
      </c>
      <c r="X214" s="63" t="s">
        <v>239</v>
      </c>
      <c r="Y214" s="6" t="s">
        <v>198</v>
      </c>
      <c r="Z214" s="6" t="s">
        <v>198</v>
      </c>
      <c r="AA214" s="6" t="s">
        <v>198</v>
      </c>
      <c r="AB214" s="6" t="s">
        <v>198</v>
      </c>
      <c r="AC214" s="6" t="s">
        <v>198</v>
      </c>
      <c r="AD214" s="6" t="s">
        <v>1732</v>
      </c>
      <c r="AE214" s="51">
        <v>8431955.8599999994</v>
      </c>
      <c r="AF214" s="5">
        <v>20240517</v>
      </c>
      <c r="AG214" s="51">
        <v>10000000</v>
      </c>
      <c r="AH214" s="6">
        <v>45509</v>
      </c>
      <c r="AI214" s="5">
        <v>52</v>
      </c>
      <c r="AJ214" s="6" t="s">
        <v>55</v>
      </c>
      <c r="AK214" s="55">
        <v>10</v>
      </c>
      <c r="AL214" s="6" t="s">
        <v>55</v>
      </c>
      <c r="AM214" s="5" t="s">
        <v>218</v>
      </c>
      <c r="AN214" s="5" t="s">
        <v>218</v>
      </c>
      <c r="AO214" s="5" t="s">
        <v>218</v>
      </c>
      <c r="AP214" s="5" t="s">
        <v>218</v>
      </c>
      <c r="AQ214" s="6">
        <v>45529</v>
      </c>
      <c r="AR214" s="55">
        <v>20240676</v>
      </c>
      <c r="AS214" s="51">
        <v>8431955.8599999994</v>
      </c>
      <c r="AT214" s="6">
        <v>45519</v>
      </c>
      <c r="AU214" s="6">
        <f t="shared" si="10"/>
        <v>45649</v>
      </c>
      <c r="AV214" s="28">
        <f t="shared" si="11"/>
        <v>46379</v>
      </c>
      <c r="AW214" s="11"/>
      <c r="AX214" s="11"/>
      <c r="AY214" s="11"/>
      <c r="AZ214" s="11"/>
      <c r="BA214" s="11"/>
      <c r="BI214" s="9"/>
      <c r="BJ214" s="10"/>
      <c r="BK214" s="10"/>
      <c r="BL214" s="10"/>
      <c r="BM214" s="10"/>
      <c r="BN214" s="10"/>
    </row>
    <row r="215" spans="1:66" s="8" customFormat="1" ht="13.8" hidden="1">
      <c r="A215" s="472" t="s">
        <v>1677</v>
      </c>
      <c r="B215" s="130" t="s">
        <v>1730</v>
      </c>
      <c r="C215" s="448" t="b">
        <v>0</v>
      </c>
      <c r="D215" s="449" t="s">
        <v>373</v>
      </c>
      <c r="E215" s="449" t="s">
        <v>129</v>
      </c>
      <c r="F215" s="445" t="s">
        <v>24</v>
      </c>
      <c r="G215" s="445" t="s">
        <v>7</v>
      </c>
      <c r="H215" s="444">
        <v>45394</v>
      </c>
      <c r="I215" s="444" t="s">
        <v>274</v>
      </c>
      <c r="J215" s="444" t="str">
        <f t="shared" ca="1" si="9"/>
        <v>EJECUTADO</v>
      </c>
      <c r="K215" s="445" t="s">
        <v>1725</v>
      </c>
      <c r="L215" s="445" t="s">
        <v>50</v>
      </c>
      <c r="M215" s="445" t="s">
        <v>1733</v>
      </c>
      <c r="N215" s="450">
        <v>899999432</v>
      </c>
      <c r="O215" s="484" t="s">
        <v>1734</v>
      </c>
      <c r="P215" s="484">
        <v>20240054</v>
      </c>
      <c r="Q215" s="484" t="s">
        <v>1728</v>
      </c>
      <c r="R215" s="484" t="s">
        <v>1682</v>
      </c>
      <c r="S215" s="444" t="s">
        <v>374</v>
      </c>
      <c r="T215" s="444" t="s">
        <v>351</v>
      </c>
      <c r="U215" s="452">
        <v>20240335</v>
      </c>
      <c r="V215" s="455" t="s">
        <v>1727</v>
      </c>
      <c r="W215" s="444" t="s">
        <v>360</v>
      </c>
      <c r="X215" s="63" t="s">
        <v>239</v>
      </c>
      <c r="Y215" s="6" t="s">
        <v>198</v>
      </c>
      <c r="Z215" s="6" t="s">
        <v>198</v>
      </c>
      <c r="AA215" s="6" t="s">
        <v>198</v>
      </c>
      <c r="AB215" s="6" t="s">
        <v>198</v>
      </c>
      <c r="AC215" s="6" t="s">
        <v>198</v>
      </c>
      <c r="AD215" s="6" t="s">
        <v>1735</v>
      </c>
      <c r="AE215" s="51">
        <v>13394992.5</v>
      </c>
      <c r="AF215" s="5">
        <v>20240518</v>
      </c>
      <c r="AG215" s="51">
        <v>17506500</v>
      </c>
      <c r="AH215" s="6">
        <v>45509</v>
      </c>
      <c r="AI215" s="5">
        <v>52</v>
      </c>
      <c r="AJ215" s="6" t="s">
        <v>55</v>
      </c>
      <c r="AK215" s="55">
        <v>10</v>
      </c>
      <c r="AL215" s="6" t="s">
        <v>55</v>
      </c>
      <c r="AM215" s="5" t="s">
        <v>218</v>
      </c>
      <c r="AN215" s="5" t="s">
        <v>218</v>
      </c>
      <c r="AO215" s="5" t="s">
        <v>218</v>
      </c>
      <c r="AP215" s="5" t="s">
        <v>218</v>
      </c>
      <c r="AQ215" s="6">
        <v>45529</v>
      </c>
      <c r="AR215" s="55">
        <v>20240677</v>
      </c>
      <c r="AS215" s="51">
        <v>13394992.5</v>
      </c>
      <c r="AT215" s="6">
        <v>45519</v>
      </c>
      <c r="AU215" s="6">
        <f t="shared" si="10"/>
        <v>45649</v>
      </c>
      <c r="AV215" s="28">
        <f t="shared" si="11"/>
        <v>46379</v>
      </c>
      <c r="AW215" s="11"/>
      <c r="AX215" s="11"/>
      <c r="AY215" s="11"/>
      <c r="AZ215" s="11"/>
      <c r="BA215" s="11"/>
      <c r="BI215" s="9"/>
      <c r="BJ215" s="10"/>
      <c r="BK215" s="10"/>
      <c r="BL215" s="10"/>
      <c r="BM215" s="10"/>
      <c r="BN215" s="10"/>
    </row>
    <row r="216" spans="1:66" s="8" customFormat="1" ht="16.350000000000001" hidden="1" customHeight="1">
      <c r="A216" s="472" t="s">
        <v>1677</v>
      </c>
      <c r="B216" s="100"/>
      <c r="C216" s="448" t="b">
        <v>1</v>
      </c>
      <c r="D216" s="449" t="s">
        <v>376</v>
      </c>
      <c r="E216" s="449" t="s">
        <v>74</v>
      </c>
      <c r="F216" s="445" t="s">
        <v>24</v>
      </c>
      <c r="G216" s="445" t="s">
        <v>3</v>
      </c>
      <c r="H216" s="444">
        <v>45394</v>
      </c>
      <c r="I216" s="444" t="s">
        <v>274</v>
      </c>
      <c r="J216" s="444" t="str">
        <f t="shared" ca="1" si="9"/>
        <v>EJECUTADO</v>
      </c>
      <c r="K216" s="445" t="s">
        <v>1736</v>
      </c>
      <c r="L216" s="445" t="s">
        <v>54</v>
      </c>
      <c r="M216" s="445" t="s">
        <v>1737</v>
      </c>
      <c r="N216" s="450">
        <v>1023162414</v>
      </c>
      <c r="O216" s="484" t="s">
        <v>1738</v>
      </c>
      <c r="P216" s="484">
        <v>20240199</v>
      </c>
      <c r="Q216" s="484" t="s">
        <v>1738</v>
      </c>
      <c r="R216" s="484" t="s">
        <v>1347</v>
      </c>
      <c r="S216" s="444" t="s">
        <v>360</v>
      </c>
      <c r="T216" s="444" t="s">
        <v>377</v>
      </c>
      <c r="U216" s="452">
        <v>20240330</v>
      </c>
      <c r="V216" s="455" t="s">
        <v>1738</v>
      </c>
      <c r="W216" s="444" t="s">
        <v>360</v>
      </c>
      <c r="X216" s="63" t="s">
        <v>271</v>
      </c>
      <c r="Y216" s="6" t="s">
        <v>198</v>
      </c>
      <c r="Z216" s="6" t="s">
        <v>53</v>
      </c>
      <c r="AA216" s="6" t="s">
        <v>1739</v>
      </c>
      <c r="AB216" s="6" t="s">
        <v>1139</v>
      </c>
      <c r="AC216" s="6" t="s">
        <v>360</v>
      </c>
      <c r="AD216" s="57" t="s">
        <v>1740</v>
      </c>
      <c r="AE216" s="6" t="s">
        <v>218</v>
      </c>
      <c r="AF216" s="6" t="s">
        <v>218</v>
      </c>
      <c r="AG216" s="6" t="s">
        <v>218</v>
      </c>
      <c r="AH216" s="6" t="s">
        <v>218</v>
      </c>
      <c r="AI216" s="5" t="s">
        <v>218</v>
      </c>
      <c r="AJ216" s="6" t="s">
        <v>218</v>
      </c>
      <c r="AK216" s="6" t="s">
        <v>218</v>
      </c>
      <c r="AL216" s="6" t="s">
        <v>218</v>
      </c>
      <c r="AM216" s="5" t="s">
        <v>218</v>
      </c>
      <c r="AN216" s="6" t="s">
        <v>218</v>
      </c>
      <c r="AO216" s="6" t="s">
        <v>218</v>
      </c>
      <c r="AP216" s="6" t="s">
        <v>218</v>
      </c>
      <c r="AQ216" s="6">
        <v>45576</v>
      </c>
      <c r="AR216" s="6" t="s">
        <v>218</v>
      </c>
      <c r="AS216" s="51" t="s">
        <v>1741</v>
      </c>
      <c r="AT216" s="6" t="s">
        <v>1741</v>
      </c>
      <c r="AU216" s="6">
        <f t="shared" si="10"/>
        <v>45696</v>
      </c>
      <c r="AV216" s="28">
        <f t="shared" si="11"/>
        <v>46426</v>
      </c>
      <c r="AW216" s="11"/>
      <c r="AX216" s="11"/>
      <c r="AY216" s="11"/>
      <c r="AZ216" s="11"/>
      <c r="BA216" s="11"/>
      <c r="BI216" s="9"/>
      <c r="BJ216" s="10"/>
      <c r="BK216" s="10"/>
      <c r="BL216" s="10"/>
      <c r="BM216" s="10"/>
      <c r="BN216" s="10"/>
    </row>
    <row r="217" spans="1:66" s="8" customFormat="1" ht="16.350000000000001" hidden="1" customHeight="1">
      <c r="A217" s="472" t="s">
        <v>1677</v>
      </c>
      <c r="B217" s="100" t="s">
        <v>198</v>
      </c>
      <c r="C217" s="448" t="b">
        <v>1</v>
      </c>
      <c r="D217" s="449" t="s">
        <v>378</v>
      </c>
      <c r="E217" s="449" t="s">
        <v>74</v>
      </c>
      <c r="F217" s="445" t="s">
        <v>24</v>
      </c>
      <c r="G217" s="445" t="s">
        <v>18</v>
      </c>
      <c r="H217" s="444">
        <v>45394</v>
      </c>
      <c r="I217" s="444" t="s">
        <v>274</v>
      </c>
      <c r="J217" s="444" t="str">
        <f t="shared" ca="1" si="9"/>
        <v>EJECUTADO</v>
      </c>
      <c r="K217" s="445" t="s">
        <v>1652</v>
      </c>
      <c r="L217" s="445" t="s">
        <v>54</v>
      </c>
      <c r="M217" s="445" t="s">
        <v>1742</v>
      </c>
      <c r="N217" s="450">
        <v>80664743</v>
      </c>
      <c r="O217" s="484" t="s">
        <v>1743</v>
      </c>
      <c r="P217" s="484">
        <v>20240265</v>
      </c>
      <c r="Q217" s="484" t="s">
        <v>1743</v>
      </c>
      <c r="R217" s="484" t="s">
        <v>1708</v>
      </c>
      <c r="S217" s="444" t="s">
        <v>360</v>
      </c>
      <c r="T217" s="444" t="s">
        <v>377</v>
      </c>
      <c r="U217" s="452">
        <v>20240329</v>
      </c>
      <c r="V217" s="455" t="s">
        <v>1743</v>
      </c>
      <c r="W217" s="444" t="s">
        <v>360</v>
      </c>
      <c r="X217" s="63" t="s">
        <v>239</v>
      </c>
      <c r="Y217" s="6" t="s">
        <v>379</v>
      </c>
      <c r="Z217" s="6" t="s">
        <v>53</v>
      </c>
      <c r="AA217" s="6" t="s">
        <v>1744</v>
      </c>
      <c r="AB217" s="6" t="s">
        <v>1745</v>
      </c>
      <c r="AC217" s="6" t="s">
        <v>360</v>
      </c>
      <c r="AD217" s="6" t="s">
        <v>1746</v>
      </c>
      <c r="AE217" s="6" t="s">
        <v>218</v>
      </c>
      <c r="AF217" s="6" t="s">
        <v>218</v>
      </c>
      <c r="AG217" s="6" t="s">
        <v>218</v>
      </c>
      <c r="AH217" s="6" t="s">
        <v>218</v>
      </c>
      <c r="AI217" s="5" t="s">
        <v>218</v>
      </c>
      <c r="AJ217" s="6" t="s">
        <v>218</v>
      </c>
      <c r="AK217" s="6" t="s">
        <v>218</v>
      </c>
      <c r="AL217" s="6" t="s">
        <v>218</v>
      </c>
      <c r="AM217" s="5" t="s">
        <v>218</v>
      </c>
      <c r="AN217" s="6" t="s">
        <v>218</v>
      </c>
      <c r="AO217" s="6" t="s">
        <v>218</v>
      </c>
      <c r="AP217" s="6" t="s">
        <v>218</v>
      </c>
      <c r="AQ217" s="6">
        <v>45576</v>
      </c>
      <c r="AR217" s="6" t="s">
        <v>218</v>
      </c>
      <c r="AS217" s="51" t="s">
        <v>1741</v>
      </c>
      <c r="AT217" s="6" t="s">
        <v>1741</v>
      </c>
      <c r="AU217" s="6">
        <f t="shared" si="10"/>
        <v>45696</v>
      </c>
      <c r="AV217" s="28">
        <f t="shared" si="11"/>
        <v>46426</v>
      </c>
      <c r="AW217" s="11"/>
      <c r="AX217" s="11"/>
      <c r="AY217" s="11"/>
      <c r="AZ217" s="11"/>
      <c r="BA217" s="11"/>
      <c r="BI217" s="9"/>
      <c r="BJ217" s="10"/>
      <c r="BK217" s="10"/>
      <c r="BL217" s="10"/>
      <c r="BM217" s="10"/>
      <c r="BN217" s="10"/>
    </row>
    <row r="218" spans="1:66" s="8" customFormat="1" ht="16.350000000000001" hidden="1" customHeight="1">
      <c r="A218" s="472" t="s">
        <v>1677</v>
      </c>
      <c r="B218" s="100" t="s">
        <v>198</v>
      </c>
      <c r="C218" s="448" t="b">
        <v>1</v>
      </c>
      <c r="D218" s="449" t="s">
        <v>380</v>
      </c>
      <c r="E218" s="449" t="s">
        <v>74</v>
      </c>
      <c r="F218" s="445" t="s">
        <v>24</v>
      </c>
      <c r="G218" s="445" t="s">
        <v>18</v>
      </c>
      <c r="H218" s="444">
        <v>45394</v>
      </c>
      <c r="I218" s="444" t="s">
        <v>274</v>
      </c>
      <c r="J218" s="444" t="str">
        <f t="shared" ca="1" si="9"/>
        <v>EJECUTADO</v>
      </c>
      <c r="K218" s="445" t="s">
        <v>1747</v>
      </c>
      <c r="L218" s="445" t="s">
        <v>54</v>
      </c>
      <c r="M218" s="445" t="s">
        <v>1748</v>
      </c>
      <c r="N218" s="450">
        <v>79723291</v>
      </c>
      <c r="O218" s="484" t="s">
        <v>1749</v>
      </c>
      <c r="P218" s="484">
        <v>20240286</v>
      </c>
      <c r="Q218" s="484" t="s">
        <v>1749</v>
      </c>
      <c r="R218" s="484" t="s">
        <v>1696</v>
      </c>
      <c r="S218" s="444" t="s">
        <v>360</v>
      </c>
      <c r="T218" s="444" t="s">
        <v>381</v>
      </c>
      <c r="U218" s="452">
        <v>20240328</v>
      </c>
      <c r="V218" s="455" t="s">
        <v>1749</v>
      </c>
      <c r="W218" s="444" t="s">
        <v>360</v>
      </c>
      <c r="X218" s="63" t="s">
        <v>239</v>
      </c>
      <c r="Y218" s="6" t="s">
        <v>362</v>
      </c>
      <c r="Z218" s="6" t="s">
        <v>53</v>
      </c>
      <c r="AA218" s="6" t="s">
        <v>1750</v>
      </c>
      <c r="AB218" s="6" t="s">
        <v>1745</v>
      </c>
      <c r="AC218" s="6" t="s">
        <v>360</v>
      </c>
      <c r="AD218" s="6" t="s">
        <v>1751</v>
      </c>
      <c r="AE218" s="6" t="s">
        <v>218</v>
      </c>
      <c r="AF218" s="6" t="s">
        <v>218</v>
      </c>
      <c r="AG218" s="6" t="s">
        <v>218</v>
      </c>
      <c r="AH218" s="6" t="s">
        <v>218</v>
      </c>
      <c r="AI218" s="5" t="s">
        <v>218</v>
      </c>
      <c r="AJ218" s="6" t="s">
        <v>218</v>
      </c>
      <c r="AK218" s="6" t="s">
        <v>218</v>
      </c>
      <c r="AL218" s="6" t="s">
        <v>218</v>
      </c>
      <c r="AM218" s="5" t="s">
        <v>218</v>
      </c>
      <c r="AN218" s="6" t="s">
        <v>218</v>
      </c>
      <c r="AO218" s="6" t="s">
        <v>218</v>
      </c>
      <c r="AP218" s="6" t="s">
        <v>218</v>
      </c>
      <c r="AQ218" s="6">
        <v>45454</v>
      </c>
      <c r="AR218" s="6" t="s">
        <v>218</v>
      </c>
      <c r="AS218" s="51" t="s">
        <v>1741</v>
      </c>
      <c r="AT218" s="6" t="s">
        <v>1741</v>
      </c>
      <c r="AU218" s="6">
        <f t="shared" si="10"/>
        <v>45574</v>
      </c>
      <c r="AV218" s="28">
        <f t="shared" si="11"/>
        <v>46304</v>
      </c>
      <c r="AW218" s="11"/>
      <c r="AX218" s="11"/>
      <c r="AY218" s="11"/>
      <c r="AZ218" s="11"/>
      <c r="BA218" s="11"/>
      <c r="BI218" s="9"/>
      <c r="BJ218" s="10"/>
      <c r="BK218" s="10"/>
      <c r="BL218" s="10"/>
      <c r="BM218" s="10"/>
      <c r="BN218" s="10"/>
    </row>
    <row r="219" spans="1:66" s="8" customFormat="1" ht="16.350000000000001" hidden="1" customHeight="1">
      <c r="A219" s="472" t="s">
        <v>1677</v>
      </c>
      <c r="B219" s="100"/>
      <c r="C219" s="448" t="b">
        <v>1</v>
      </c>
      <c r="D219" s="449" t="s">
        <v>382</v>
      </c>
      <c r="E219" s="449" t="s">
        <v>74</v>
      </c>
      <c r="F219" s="445" t="s">
        <v>24</v>
      </c>
      <c r="G219" s="445" t="s">
        <v>3</v>
      </c>
      <c r="H219" s="444">
        <v>45394</v>
      </c>
      <c r="I219" s="444" t="s">
        <v>274</v>
      </c>
      <c r="J219" s="444" t="str">
        <f t="shared" ca="1" si="9"/>
        <v>EJECUTADO</v>
      </c>
      <c r="K219" s="445" t="s">
        <v>1752</v>
      </c>
      <c r="L219" s="445" t="s">
        <v>54</v>
      </c>
      <c r="M219" s="445" t="s">
        <v>1753</v>
      </c>
      <c r="N219" s="450">
        <v>1010175673</v>
      </c>
      <c r="O219" s="484" t="s">
        <v>1754</v>
      </c>
      <c r="P219" s="484">
        <v>20240285</v>
      </c>
      <c r="Q219" s="484" t="s">
        <v>1754</v>
      </c>
      <c r="R219" s="484" t="s">
        <v>1696</v>
      </c>
      <c r="S219" s="444" t="s">
        <v>360</v>
      </c>
      <c r="T219" s="444" t="s">
        <v>381</v>
      </c>
      <c r="U219" s="452">
        <v>20240331</v>
      </c>
      <c r="V219" s="455" t="s">
        <v>1754</v>
      </c>
      <c r="W219" s="444" t="s">
        <v>360</v>
      </c>
      <c r="X219" s="63" t="s">
        <v>239</v>
      </c>
      <c r="Y219" s="6" t="s">
        <v>362</v>
      </c>
      <c r="Z219" s="6" t="s">
        <v>53</v>
      </c>
      <c r="AA219" s="6" t="s">
        <v>1755</v>
      </c>
      <c r="AB219" s="6" t="s">
        <v>1139</v>
      </c>
      <c r="AC219" s="6" t="s">
        <v>360</v>
      </c>
      <c r="AD219" s="57" t="s">
        <v>1756</v>
      </c>
      <c r="AE219" s="6" t="s">
        <v>218</v>
      </c>
      <c r="AF219" s="6" t="s">
        <v>218</v>
      </c>
      <c r="AG219" s="6" t="s">
        <v>218</v>
      </c>
      <c r="AH219" s="6" t="s">
        <v>218</v>
      </c>
      <c r="AI219" s="5" t="s">
        <v>218</v>
      </c>
      <c r="AJ219" s="6" t="s">
        <v>218</v>
      </c>
      <c r="AK219" s="6" t="s">
        <v>218</v>
      </c>
      <c r="AL219" s="6" t="s">
        <v>218</v>
      </c>
      <c r="AM219" s="5" t="s">
        <v>218</v>
      </c>
      <c r="AN219" s="6" t="s">
        <v>218</v>
      </c>
      <c r="AO219" s="6" t="s">
        <v>218</v>
      </c>
      <c r="AP219" s="6" t="s">
        <v>218</v>
      </c>
      <c r="AQ219" s="6">
        <v>45454</v>
      </c>
      <c r="AR219" s="6" t="s">
        <v>218</v>
      </c>
      <c r="AS219" s="51" t="s">
        <v>1741</v>
      </c>
      <c r="AT219" s="6" t="s">
        <v>1741</v>
      </c>
      <c r="AU219" s="6">
        <f t="shared" si="10"/>
        <v>45574</v>
      </c>
      <c r="AV219" s="28">
        <f t="shared" si="11"/>
        <v>46304</v>
      </c>
      <c r="AW219" s="11"/>
      <c r="AX219" s="11"/>
      <c r="AY219" s="11"/>
      <c r="AZ219" s="11"/>
      <c r="BA219" s="11"/>
      <c r="BI219" s="9"/>
      <c r="BJ219" s="10"/>
      <c r="BK219" s="10"/>
      <c r="BL219" s="10"/>
      <c r="BM219" s="10"/>
      <c r="BN219" s="10"/>
    </row>
    <row r="220" spans="1:66" s="8" customFormat="1" ht="16.350000000000001" hidden="1" customHeight="1">
      <c r="A220" s="472" t="s">
        <v>1677</v>
      </c>
      <c r="B220" s="100"/>
      <c r="C220" s="448" t="b">
        <v>1</v>
      </c>
      <c r="D220" s="449" t="s">
        <v>383</v>
      </c>
      <c r="E220" s="449" t="s">
        <v>70</v>
      </c>
      <c r="F220" s="445" t="s">
        <v>24</v>
      </c>
      <c r="G220" s="445" t="s">
        <v>18</v>
      </c>
      <c r="H220" s="444">
        <v>45394</v>
      </c>
      <c r="I220" s="444" t="s">
        <v>274</v>
      </c>
      <c r="J220" s="444" t="str">
        <f t="shared" ca="1" si="9"/>
        <v>EJECUTADO</v>
      </c>
      <c r="K220" s="445" t="s">
        <v>1757</v>
      </c>
      <c r="L220" s="445" t="s">
        <v>54</v>
      </c>
      <c r="M220" s="445" t="s">
        <v>1758</v>
      </c>
      <c r="N220" s="450">
        <v>1026288830</v>
      </c>
      <c r="O220" s="484" t="s">
        <v>1759</v>
      </c>
      <c r="P220" s="484">
        <v>20240283</v>
      </c>
      <c r="Q220" s="484" t="s">
        <v>1760</v>
      </c>
      <c r="R220" s="484" t="s">
        <v>1696</v>
      </c>
      <c r="S220" s="444" t="s">
        <v>350</v>
      </c>
      <c r="T220" s="444" t="s">
        <v>370</v>
      </c>
      <c r="U220" s="452">
        <v>20240332</v>
      </c>
      <c r="V220" s="455" t="s">
        <v>1759</v>
      </c>
      <c r="W220" s="444" t="s">
        <v>360</v>
      </c>
      <c r="X220" s="63" t="s">
        <v>239</v>
      </c>
      <c r="Y220" s="6" t="s">
        <v>362</v>
      </c>
      <c r="Z220" s="6" t="s">
        <v>53</v>
      </c>
      <c r="AA220" s="6" t="s">
        <v>1761</v>
      </c>
      <c r="AB220" s="6" t="s">
        <v>1407</v>
      </c>
      <c r="AC220" s="6" t="s">
        <v>389</v>
      </c>
      <c r="AD220" s="57" t="s">
        <v>1762</v>
      </c>
      <c r="AE220" s="6" t="s">
        <v>218</v>
      </c>
      <c r="AF220" s="6" t="s">
        <v>218</v>
      </c>
      <c r="AG220" s="6" t="s">
        <v>218</v>
      </c>
      <c r="AH220" s="6" t="s">
        <v>218</v>
      </c>
      <c r="AI220" s="5" t="s">
        <v>218</v>
      </c>
      <c r="AJ220" s="6" t="s">
        <v>218</v>
      </c>
      <c r="AK220" s="6" t="s">
        <v>218</v>
      </c>
      <c r="AL220" s="6" t="s">
        <v>218</v>
      </c>
      <c r="AM220" s="5" t="s">
        <v>218</v>
      </c>
      <c r="AN220" s="6" t="s">
        <v>218</v>
      </c>
      <c r="AO220" s="6" t="s">
        <v>218</v>
      </c>
      <c r="AP220" s="6" t="s">
        <v>218</v>
      </c>
      <c r="AQ220" s="6">
        <v>45412</v>
      </c>
      <c r="AR220" s="6" t="s">
        <v>218</v>
      </c>
      <c r="AS220" s="51" t="s">
        <v>1741</v>
      </c>
      <c r="AT220" s="6" t="s">
        <v>1741</v>
      </c>
      <c r="AU220" s="6">
        <f t="shared" si="10"/>
        <v>45532</v>
      </c>
      <c r="AV220" s="28">
        <f t="shared" si="11"/>
        <v>46262</v>
      </c>
      <c r="AW220" s="11"/>
      <c r="AX220" s="11"/>
      <c r="AY220" s="11"/>
      <c r="AZ220" s="11"/>
      <c r="BA220" s="11"/>
      <c r="BI220" s="9"/>
      <c r="BJ220" s="10"/>
      <c r="BK220" s="10"/>
      <c r="BL220" s="10"/>
      <c r="BM220" s="10"/>
      <c r="BN220" s="10"/>
    </row>
    <row r="221" spans="1:66" s="8" customFormat="1" ht="16.350000000000001" hidden="1" customHeight="1">
      <c r="A221" s="472" t="s">
        <v>1677</v>
      </c>
      <c r="B221" s="100" t="s">
        <v>198</v>
      </c>
      <c r="C221" s="448" t="b">
        <v>1</v>
      </c>
      <c r="D221" s="449" t="s">
        <v>384</v>
      </c>
      <c r="E221" s="449" t="s">
        <v>129</v>
      </c>
      <c r="F221" s="445" t="s">
        <v>24</v>
      </c>
      <c r="G221" s="445" t="s">
        <v>18</v>
      </c>
      <c r="H221" s="444">
        <v>45397</v>
      </c>
      <c r="I221" s="444" t="s">
        <v>274</v>
      </c>
      <c r="J221" s="444" t="str">
        <f t="shared" ca="1" si="9"/>
        <v>EJECUTADO</v>
      </c>
      <c r="K221" s="445" t="s">
        <v>1763</v>
      </c>
      <c r="L221" s="445" t="s">
        <v>54</v>
      </c>
      <c r="M221" s="445" t="s">
        <v>1764</v>
      </c>
      <c r="N221" s="450">
        <v>1105689108</v>
      </c>
      <c r="O221" s="484" t="s">
        <v>1765</v>
      </c>
      <c r="P221" s="484">
        <v>20240261</v>
      </c>
      <c r="Q221" s="484" t="s">
        <v>1766</v>
      </c>
      <c r="R221" s="484" t="s">
        <v>1767</v>
      </c>
      <c r="S221" s="444" t="s">
        <v>350</v>
      </c>
      <c r="T221" s="444" t="s">
        <v>351</v>
      </c>
      <c r="U221" s="452">
        <v>20240343</v>
      </c>
      <c r="V221" s="455" t="s">
        <v>1765</v>
      </c>
      <c r="W221" s="444" t="s">
        <v>350</v>
      </c>
      <c r="X221" s="63" t="s">
        <v>239</v>
      </c>
      <c r="Y221" s="6" t="s">
        <v>216</v>
      </c>
      <c r="Z221" s="6" t="s">
        <v>53</v>
      </c>
      <c r="AA221" s="6" t="s">
        <v>1768</v>
      </c>
      <c r="AB221" s="6" t="s">
        <v>1568</v>
      </c>
      <c r="AC221" s="6" t="s">
        <v>389</v>
      </c>
      <c r="AD221" s="6" t="s">
        <v>1769</v>
      </c>
      <c r="AE221" s="6" t="s">
        <v>218</v>
      </c>
      <c r="AF221" s="6" t="s">
        <v>218</v>
      </c>
      <c r="AG221" s="6" t="s">
        <v>218</v>
      </c>
      <c r="AH221" s="6" t="s">
        <v>218</v>
      </c>
      <c r="AI221" s="5" t="s">
        <v>218</v>
      </c>
      <c r="AJ221" s="6" t="s">
        <v>218</v>
      </c>
      <c r="AK221" s="6" t="s">
        <v>218</v>
      </c>
      <c r="AL221" s="6" t="s">
        <v>218</v>
      </c>
      <c r="AM221" s="5" t="s">
        <v>218</v>
      </c>
      <c r="AN221" s="6" t="s">
        <v>218</v>
      </c>
      <c r="AO221" s="6" t="s">
        <v>218</v>
      </c>
      <c r="AP221" s="6" t="s">
        <v>218</v>
      </c>
      <c r="AQ221" s="6">
        <v>45466</v>
      </c>
      <c r="AR221" s="6" t="s">
        <v>218</v>
      </c>
      <c r="AS221" s="51" t="s">
        <v>1741</v>
      </c>
      <c r="AT221" s="6" t="s">
        <v>1741</v>
      </c>
      <c r="AU221" s="6">
        <f t="shared" si="10"/>
        <v>45586</v>
      </c>
      <c r="AV221" s="28">
        <f t="shared" si="11"/>
        <v>46316</v>
      </c>
      <c r="AW221" s="11"/>
      <c r="AX221" s="11"/>
      <c r="AY221" s="11"/>
      <c r="AZ221" s="11"/>
      <c r="BA221" s="11"/>
      <c r="BI221" s="9"/>
      <c r="BJ221" s="10"/>
      <c r="BK221" s="10"/>
      <c r="BL221" s="10"/>
      <c r="BM221" s="10"/>
      <c r="BN221" s="10"/>
    </row>
    <row r="222" spans="1:66" s="8" customFormat="1" ht="16.350000000000001" hidden="1" customHeight="1">
      <c r="A222" s="472" t="s">
        <v>1677</v>
      </c>
      <c r="B222" s="100"/>
      <c r="C222" s="448" t="b">
        <v>1</v>
      </c>
      <c r="D222" s="449" t="s">
        <v>385</v>
      </c>
      <c r="E222" s="449" t="s">
        <v>129</v>
      </c>
      <c r="F222" s="445" t="s">
        <v>24</v>
      </c>
      <c r="G222" s="445" t="s">
        <v>18</v>
      </c>
      <c r="H222" s="444">
        <v>45397</v>
      </c>
      <c r="I222" s="444" t="s">
        <v>274</v>
      </c>
      <c r="J222" s="444" t="str">
        <f t="shared" ca="1" si="9"/>
        <v>EJECUTADO</v>
      </c>
      <c r="K222" s="445" t="s">
        <v>1763</v>
      </c>
      <c r="L222" s="445" t="s">
        <v>54</v>
      </c>
      <c r="M222" s="445" t="s">
        <v>1770</v>
      </c>
      <c r="N222" s="450">
        <v>1030592378</v>
      </c>
      <c r="O222" s="484" t="s">
        <v>1765</v>
      </c>
      <c r="P222" s="484">
        <v>20240261</v>
      </c>
      <c r="Q222" s="484" t="s">
        <v>1766</v>
      </c>
      <c r="R222" s="484" t="s">
        <v>1767</v>
      </c>
      <c r="S222" s="444" t="s">
        <v>350</v>
      </c>
      <c r="T222" s="444" t="s">
        <v>351</v>
      </c>
      <c r="U222" s="452">
        <v>20240343</v>
      </c>
      <c r="V222" s="455" t="s">
        <v>1765</v>
      </c>
      <c r="W222" s="444" t="s">
        <v>350</v>
      </c>
      <c r="X222" s="63" t="s">
        <v>239</v>
      </c>
      <c r="Y222" s="6" t="s">
        <v>216</v>
      </c>
      <c r="Z222" s="6" t="s">
        <v>53</v>
      </c>
      <c r="AA222" s="6" t="s">
        <v>1771</v>
      </c>
      <c r="AB222" s="6" t="s">
        <v>1568</v>
      </c>
      <c r="AC222" s="6" t="s">
        <v>389</v>
      </c>
      <c r="AD222" s="6" t="s">
        <v>1772</v>
      </c>
      <c r="AE222" s="6" t="s">
        <v>218</v>
      </c>
      <c r="AF222" s="6" t="s">
        <v>218</v>
      </c>
      <c r="AG222" s="6" t="s">
        <v>218</v>
      </c>
      <c r="AH222" s="6" t="s">
        <v>218</v>
      </c>
      <c r="AI222" s="5" t="s">
        <v>218</v>
      </c>
      <c r="AJ222" s="6" t="s">
        <v>218</v>
      </c>
      <c r="AK222" s="6" t="s">
        <v>218</v>
      </c>
      <c r="AL222" s="6" t="s">
        <v>218</v>
      </c>
      <c r="AM222" s="5" t="s">
        <v>218</v>
      </c>
      <c r="AN222" s="6" t="s">
        <v>218</v>
      </c>
      <c r="AO222" s="6" t="s">
        <v>218</v>
      </c>
      <c r="AP222" s="6" t="s">
        <v>218</v>
      </c>
      <c r="AQ222" s="6">
        <v>45466</v>
      </c>
      <c r="AR222" s="6" t="s">
        <v>218</v>
      </c>
      <c r="AS222" s="51" t="s">
        <v>1741</v>
      </c>
      <c r="AT222" s="6" t="s">
        <v>1741</v>
      </c>
      <c r="AU222" s="6">
        <f t="shared" si="10"/>
        <v>45586</v>
      </c>
      <c r="AV222" s="28">
        <f t="shared" si="11"/>
        <v>46316</v>
      </c>
      <c r="AW222" s="11"/>
      <c r="AX222" s="11"/>
      <c r="AY222" s="11"/>
      <c r="AZ222" s="11"/>
      <c r="BA222" s="11"/>
      <c r="BI222" s="9"/>
      <c r="BJ222" s="10"/>
      <c r="BK222" s="10"/>
      <c r="BL222" s="10"/>
      <c r="BM222" s="10"/>
      <c r="BN222" s="10"/>
    </row>
    <row r="223" spans="1:66" s="8" customFormat="1" ht="16.350000000000001" hidden="1" customHeight="1">
      <c r="A223" s="472" t="s">
        <v>1677</v>
      </c>
      <c r="B223" s="100"/>
      <c r="C223" s="448" t="b">
        <v>1</v>
      </c>
      <c r="D223" s="449" t="s">
        <v>386</v>
      </c>
      <c r="E223" s="449" t="s">
        <v>129</v>
      </c>
      <c r="F223" s="445" t="s">
        <v>24</v>
      </c>
      <c r="G223" s="445" t="s">
        <v>18</v>
      </c>
      <c r="H223" s="444">
        <v>45397</v>
      </c>
      <c r="I223" s="444" t="s">
        <v>274</v>
      </c>
      <c r="J223" s="444" t="str">
        <f t="shared" ca="1" si="9"/>
        <v>EJECUTADO</v>
      </c>
      <c r="K223" s="445" t="s">
        <v>1763</v>
      </c>
      <c r="L223" s="445" t="s">
        <v>54</v>
      </c>
      <c r="M223" s="445" t="s">
        <v>1773</v>
      </c>
      <c r="N223" s="450">
        <v>1070917252</v>
      </c>
      <c r="O223" s="484" t="s">
        <v>1765</v>
      </c>
      <c r="P223" s="484">
        <v>20240261</v>
      </c>
      <c r="Q223" s="484" t="s">
        <v>1766</v>
      </c>
      <c r="R223" s="484" t="s">
        <v>1767</v>
      </c>
      <c r="S223" s="444" t="s">
        <v>387</v>
      </c>
      <c r="T223" s="444" t="s">
        <v>351</v>
      </c>
      <c r="U223" s="452">
        <v>20240343</v>
      </c>
      <c r="V223" s="455" t="s">
        <v>1765</v>
      </c>
      <c r="W223" s="444" t="s">
        <v>350</v>
      </c>
      <c r="X223" s="63" t="s">
        <v>239</v>
      </c>
      <c r="Y223" s="6" t="s">
        <v>216</v>
      </c>
      <c r="Z223" s="6" t="s">
        <v>53</v>
      </c>
      <c r="AA223" s="6" t="s">
        <v>1774</v>
      </c>
      <c r="AB223" s="6" t="s">
        <v>1568</v>
      </c>
      <c r="AC223" s="6" t="s">
        <v>389</v>
      </c>
      <c r="AD223" s="6" t="s">
        <v>1775</v>
      </c>
      <c r="AE223" s="51" t="s">
        <v>1776</v>
      </c>
      <c r="AF223" s="5">
        <v>20240409</v>
      </c>
      <c r="AG223" s="51" t="s">
        <v>1776</v>
      </c>
      <c r="AH223" s="6" t="s">
        <v>1243</v>
      </c>
      <c r="AI223" s="5">
        <v>15</v>
      </c>
      <c r="AJ223" s="6" t="s">
        <v>55</v>
      </c>
      <c r="AK223" s="6" t="s">
        <v>218</v>
      </c>
      <c r="AL223" s="6" t="s">
        <v>218</v>
      </c>
      <c r="AM223" s="6" t="s">
        <v>218</v>
      </c>
      <c r="AN223" s="6" t="s">
        <v>218</v>
      </c>
      <c r="AO223" s="6" t="s">
        <v>218</v>
      </c>
      <c r="AP223" s="6" t="s">
        <v>218</v>
      </c>
      <c r="AQ223" s="6">
        <v>45487</v>
      </c>
      <c r="AR223" s="5">
        <v>20240556</v>
      </c>
      <c r="AS223" s="51" t="s">
        <v>1777</v>
      </c>
      <c r="AT223" s="6" t="s">
        <v>1243</v>
      </c>
      <c r="AU223" s="6">
        <f t="shared" si="10"/>
        <v>45607</v>
      </c>
      <c r="AV223" s="28">
        <f t="shared" si="11"/>
        <v>46337</v>
      </c>
      <c r="AW223" s="11"/>
      <c r="AX223" s="11"/>
      <c r="AY223" s="11"/>
      <c r="AZ223" s="11"/>
      <c r="BA223" s="11"/>
      <c r="BI223" s="9"/>
      <c r="BJ223" s="10"/>
      <c r="BK223" s="10"/>
      <c r="BL223" s="10"/>
      <c r="BM223" s="10"/>
      <c r="BN223" s="10"/>
    </row>
    <row r="224" spans="1:66" s="8" customFormat="1" ht="16.350000000000001" hidden="1" customHeight="1">
      <c r="A224" s="472" t="s">
        <v>1677</v>
      </c>
      <c r="B224" s="100"/>
      <c r="C224" s="448" t="b">
        <v>1</v>
      </c>
      <c r="D224" s="449" t="s">
        <v>388</v>
      </c>
      <c r="E224" s="449" t="s">
        <v>129</v>
      </c>
      <c r="F224" s="445" t="s">
        <v>24</v>
      </c>
      <c r="G224" s="445" t="s">
        <v>18</v>
      </c>
      <c r="H224" s="444">
        <v>45397</v>
      </c>
      <c r="I224" s="444" t="s">
        <v>274</v>
      </c>
      <c r="J224" s="444" t="str">
        <f t="shared" ca="1" si="9"/>
        <v>EJECUTADO</v>
      </c>
      <c r="K224" s="445" t="s">
        <v>1763</v>
      </c>
      <c r="L224" s="445" t="s">
        <v>54</v>
      </c>
      <c r="M224" s="445" t="s">
        <v>1778</v>
      </c>
      <c r="N224" s="450">
        <v>1070618352</v>
      </c>
      <c r="O224" s="484" t="s">
        <v>1765</v>
      </c>
      <c r="P224" s="484">
        <v>20240261</v>
      </c>
      <c r="Q224" s="484" t="s">
        <v>1766</v>
      </c>
      <c r="R224" s="484" t="s">
        <v>1767</v>
      </c>
      <c r="S224" s="444" t="s">
        <v>389</v>
      </c>
      <c r="T224" s="444" t="s">
        <v>351</v>
      </c>
      <c r="U224" s="452">
        <v>20240343</v>
      </c>
      <c r="V224" s="455" t="s">
        <v>1765</v>
      </c>
      <c r="W224" s="444" t="s">
        <v>350</v>
      </c>
      <c r="X224" s="63" t="s">
        <v>239</v>
      </c>
      <c r="Y224" s="6" t="s">
        <v>216</v>
      </c>
      <c r="Z224" s="6" t="s">
        <v>53</v>
      </c>
      <c r="AA224" s="6" t="s">
        <v>1779</v>
      </c>
      <c r="AB224" s="6" t="s">
        <v>1568</v>
      </c>
      <c r="AC224" s="6" t="s">
        <v>389</v>
      </c>
      <c r="AD224" s="6" t="s">
        <v>1780</v>
      </c>
      <c r="AE224" s="51" t="s">
        <v>1776</v>
      </c>
      <c r="AF224" s="5">
        <v>20240411</v>
      </c>
      <c r="AG224" s="51" t="s">
        <v>1776</v>
      </c>
      <c r="AH224" s="6" t="s">
        <v>1243</v>
      </c>
      <c r="AI224" s="5">
        <v>15</v>
      </c>
      <c r="AJ224" s="6" t="s">
        <v>198</v>
      </c>
      <c r="AK224" s="6" t="s">
        <v>218</v>
      </c>
      <c r="AL224" s="6" t="s">
        <v>218</v>
      </c>
      <c r="AM224" s="6" t="s">
        <v>218</v>
      </c>
      <c r="AN224" s="6" t="s">
        <v>218</v>
      </c>
      <c r="AO224" s="6" t="s">
        <v>218</v>
      </c>
      <c r="AP224" s="6" t="s">
        <v>218</v>
      </c>
      <c r="AQ224" s="6">
        <v>45487</v>
      </c>
      <c r="AR224" s="5">
        <v>20240557</v>
      </c>
      <c r="AS224" s="51" t="s">
        <v>1777</v>
      </c>
      <c r="AT224" s="6" t="s">
        <v>1243</v>
      </c>
      <c r="AU224" s="6">
        <f t="shared" si="10"/>
        <v>45607</v>
      </c>
      <c r="AV224" s="28">
        <f t="shared" si="11"/>
        <v>46337</v>
      </c>
      <c r="AW224" s="11"/>
      <c r="AX224" s="11"/>
      <c r="AY224" s="11"/>
      <c r="AZ224" s="11"/>
      <c r="BA224" s="11"/>
      <c r="BI224" s="9"/>
      <c r="BJ224" s="10"/>
      <c r="BK224" s="10"/>
      <c r="BL224" s="10"/>
      <c r="BM224" s="10"/>
      <c r="BN224" s="10"/>
    </row>
    <row r="225" spans="1:66" s="8" customFormat="1" ht="16.350000000000001" hidden="1" customHeight="1">
      <c r="A225" s="472" t="s">
        <v>1677</v>
      </c>
      <c r="B225" s="100"/>
      <c r="C225" s="448" t="b">
        <v>1</v>
      </c>
      <c r="D225" s="449" t="s">
        <v>390</v>
      </c>
      <c r="E225" s="449" t="s">
        <v>129</v>
      </c>
      <c r="F225" s="445" t="s">
        <v>24</v>
      </c>
      <c r="G225" s="445" t="s">
        <v>18</v>
      </c>
      <c r="H225" s="444">
        <v>45397</v>
      </c>
      <c r="I225" s="444" t="s">
        <v>274</v>
      </c>
      <c r="J225" s="444" t="str">
        <f t="shared" ca="1" si="9"/>
        <v>EJECUTADO</v>
      </c>
      <c r="K225" s="445" t="s">
        <v>1763</v>
      </c>
      <c r="L225" s="445" t="s">
        <v>54</v>
      </c>
      <c r="M225" s="445" t="s">
        <v>1781</v>
      </c>
      <c r="N225" s="450">
        <v>39585081</v>
      </c>
      <c r="O225" s="484" t="s">
        <v>1765</v>
      </c>
      <c r="P225" s="484">
        <v>20240261</v>
      </c>
      <c r="Q225" s="484" t="s">
        <v>1766</v>
      </c>
      <c r="R225" s="484" t="s">
        <v>1767</v>
      </c>
      <c r="S225" s="444" t="s">
        <v>389</v>
      </c>
      <c r="T225" s="444" t="s">
        <v>351</v>
      </c>
      <c r="U225" s="452">
        <v>20240343</v>
      </c>
      <c r="V225" s="455" t="s">
        <v>1765</v>
      </c>
      <c r="W225" s="444" t="s">
        <v>350</v>
      </c>
      <c r="X225" s="63" t="s">
        <v>239</v>
      </c>
      <c r="Y225" s="6" t="s">
        <v>216</v>
      </c>
      <c r="Z225" s="6" t="s">
        <v>53</v>
      </c>
      <c r="AA225" s="6" t="s">
        <v>1782</v>
      </c>
      <c r="AB225" s="6" t="s">
        <v>1568</v>
      </c>
      <c r="AC225" s="6" t="s">
        <v>389</v>
      </c>
      <c r="AD225" s="6" t="s">
        <v>1783</v>
      </c>
      <c r="AE225" s="51" t="s">
        <v>1776</v>
      </c>
      <c r="AF225" s="5">
        <v>20240427</v>
      </c>
      <c r="AG225" s="51" t="s">
        <v>1776</v>
      </c>
      <c r="AH225" s="6" t="s">
        <v>1243</v>
      </c>
      <c r="AI225" s="5">
        <v>15</v>
      </c>
      <c r="AJ225" s="6" t="s">
        <v>55</v>
      </c>
      <c r="AK225" s="6" t="s">
        <v>218</v>
      </c>
      <c r="AL225" s="6" t="s">
        <v>218</v>
      </c>
      <c r="AM225" s="6" t="s">
        <v>218</v>
      </c>
      <c r="AN225" s="6" t="s">
        <v>218</v>
      </c>
      <c r="AO225" s="6" t="s">
        <v>218</v>
      </c>
      <c r="AP225" s="6" t="s">
        <v>218</v>
      </c>
      <c r="AQ225" s="6">
        <v>45487</v>
      </c>
      <c r="AR225" s="5">
        <v>20240558</v>
      </c>
      <c r="AS225" s="51" t="s">
        <v>1777</v>
      </c>
      <c r="AT225" s="6" t="s">
        <v>1243</v>
      </c>
      <c r="AU225" s="6">
        <f t="shared" si="10"/>
        <v>45607</v>
      </c>
      <c r="AV225" s="28">
        <f t="shared" si="11"/>
        <v>46337</v>
      </c>
      <c r="AW225" s="11"/>
      <c r="AX225" s="11"/>
      <c r="AY225" s="11"/>
      <c r="AZ225" s="11"/>
      <c r="BA225" s="11"/>
      <c r="BI225" s="9"/>
      <c r="BJ225" s="10"/>
      <c r="BK225" s="10"/>
      <c r="BL225" s="10"/>
      <c r="BM225" s="10"/>
      <c r="BN225" s="10"/>
    </row>
    <row r="226" spans="1:66" s="8" customFormat="1" ht="16.350000000000001" hidden="1" customHeight="1">
      <c r="A226" s="472" t="s">
        <v>1677</v>
      </c>
      <c r="B226" s="100" t="s">
        <v>198</v>
      </c>
      <c r="C226" s="448" t="b">
        <v>1</v>
      </c>
      <c r="D226" s="449" t="s">
        <v>391</v>
      </c>
      <c r="E226" s="449" t="s">
        <v>74</v>
      </c>
      <c r="F226" s="445" t="s">
        <v>24</v>
      </c>
      <c r="G226" s="445" t="s">
        <v>18</v>
      </c>
      <c r="H226" s="444">
        <v>45397</v>
      </c>
      <c r="I226" s="444" t="s">
        <v>274</v>
      </c>
      <c r="J226" s="444" t="str">
        <f t="shared" ca="1" si="9"/>
        <v>EJECUTADO</v>
      </c>
      <c r="K226" s="445" t="s">
        <v>1784</v>
      </c>
      <c r="L226" s="445" t="s">
        <v>54</v>
      </c>
      <c r="M226" s="445" t="s">
        <v>1785</v>
      </c>
      <c r="N226" s="450">
        <v>1010199901</v>
      </c>
      <c r="O226" s="484" t="s">
        <v>1786</v>
      </c>
      <c r="P226" s="484">
        <v>20240284</v>
      </c>
      <c r="Q226" s="484" t="s">
        <v>1786</v>
      </c>
      <c r="R226" s="484" t="s">
        <v>1696</v>
      </c>
      <c r="S226" s="444" t="s">
        <v>389</v>
      </c>
      <c r="T226" s="444" t="s">
        <v>392</v>
      </c>
      <c r="U226" s="452">
        <v>20240345</v>
      </c>
      <c r="V226" s="455" t="s">
        <v>1786</v>
      </c>
      <c r="W226" s="444" t="s">
        <v>350</v>
      </c>
      <c r="X226" s="63" t="s">
        <v>393</v>
      </c>
      <c r="Y226" s="6" t="s">
        <v>184</v>
      </c>
      <c r="Z226" s="6" t="s">
        <v>53</v>
      </c>
      <c r="AA226" s="6" t="s">
        <v>1787</v>
      </c>
      <c r="AB226" s="6" t="s">
        <v>922</v>
      </c>
      <c r="AC226" s="6" t="s">
        <v>389</v>
      </c>
      <c r="AD226" s="6" t="s">
        <v>1788</v>
      </c>
      <c r="AE226" s="6" t="s">
        <v>218</v>
      </c>
      <c r="AF226" s="6" t="s">
        <v>218</v>
      </c>
      <c r="AG226" s="6" t="s">
        <v>218</v>
      </c>
      <c r="AH226" s="6" t="s">
        <v>218</v>
      </c>
      <c r="AI226" s="5" t="s">
        <v>218</v>
      </c>
      <c r="AJ226" s="6" t="s">
        <v>218</v>
      </c>
      <c r="AK226" s="6" t="s">
        <v>218</v>
      </c>
      <c r="AL226" s="6" t="s">
        <v>218</v>
      </c>
      <c r="AM226" s="5" t="s">
        <v>218</v>
      </c>
      <c r="AN226" s="6" t="s">
        <v>218</v>
      </c>
      <c r="AO226" s="6" t="s">
        <v>218</v>
      </c>
      <c r="AP226" s="6" t="s">
        <v>218</v>
      </c>
      <c r="AQ226" s="6">
        <v>45580</v>
      </c>
      <c r="AR226" s="6" t="s">
        <v>218</v>
      </c>
      <c r="AS226" s="51" t="s">
        <v>1741</v>
      </c>
      <c r="AT226" s="6" t="s">
        <v>1741</v>
      </c>
      <c r="AU226" s="6">
        <f t="shared" si="10"/>
        <v>45700</v>
      </c>
      <c r="AV226" s="28">
        <f t="shared" si="11"/>
        <v>46430</v>
      </c>
      <c r="AW226" s="11"/>
      <c r="AX226" s="11"/>
      <c r="AY226" s="11"/>
      <c r="AZ226" s="11"/>
      <c r="BA226" s="11"/>
      <c r="BI226" s="9"/>
      <c r="BJ226" s="10"/>
      <c r="BK226" s="10"/>
      <c r="BL226" s="10"/>
      <c r="BM226" s="10"/>
      <c r="BN226" s="10"/>
    </row>
    <row r="227" spans="1:66" s="8" customFormat="1" ht="16.350000000000001" hidden="1" customHeight="1">
      <c r="A227" s="472" t="s">
        <v>1677</v>
      </c>
      <c r="B227" s="100" t="s">
        <v>198</v>
      </c>
      <c r="C227" s="448" t="b">
        <v>1</v>
      </c>
      <c r="D227" s="449" t="s">
        <v>394</v>
      </c>
      <c r="E227" s="449" t="s">
        <v>74</v>
      </c>
      <c r="F227" s="445" t="s">
        <v>24</v>
      </c>
      <c r="G227" s="445" t="s">
        <v>3</v>
      </c>
      <c r="H227" s="444">
        <v>45397</v>
      </c>
      <c r="I227" s="444" t="s">
        <v>274</v>
      </c>
      <c r="J227" s="444" t="str">
        <f t="shared" ca="1" si="9"/>
        <v>EJECUTADO</v>
      </c>
      <c r="K227" s="445" t="s">
        <v>1789</v>
      </c>
      <c r="L227" s="445" t="s">
        <v>54</v>
      </c>
      <c r="M227" s="445" t="s">
        <v>1790</v>
      </c>
      <c r="N227" s="450">
        <v>1072395700</v>
      </c>
      <c r="O227" s="484" t="s">
        <v>1325</v>
      </c>
      <c r="P227" s="484">
        <v>20240263</v>
      </c>
      <c r="Q227" s="484" t="s">
        <v>1325</v>
      </c>
      <c r="R227" s="484" t="s">
        <v>1708</v>
      </c>
      <c r="S227" s="444" t="s">
        <v>389</v>
      </c>
      <c r="T227" s="444" t="s">
        <v>395</v>
      </c>
      <c r="U227" s="452">
        <v>20240358</v>
      </c>
      <c r="V227" s="455" t="s">
        <v>1325</v>
      </c>
      <c r="W227" s="444" t="s">
        <v>350</v>
      </c>
      <c r="X227" s="63" t="s">
        <v>239</v>
      </c>
      <c r="Y227" s="6" t="s">
        <v>362</v>
      </c>
      <c r="Z227" s="6" t="s">
        <v>53</v>
      </c>
      <c r="AA227" s="6" t="s">
        <v>1791</v>
      </c>
      <c r="AB227" s="6" t="s">
        <v>1139</v>
      </c>
      <c r="AC227" s="6" t="s">
        <v>350</v>
      </c>
      <c r="AD227" s="6" t="s">
        <v>1792</v>
      </c>
      <c r="AE227" s="6" t="s">
        <v>218</v>
      </c>
      <c r="AF227" s="6" t="s">
        <v>218</v>
      </c>
      <c r="AG227" s="6" t="s">
        <v>218</v>
      </c>
      <c r="AH227" s="6" t="s">
        <v>218</v>
      </c>
      <c r="AI227" s="5" t="s">
        <v>218</v>
      </c>
      <c r="AJ227" s="6" t="s">
        <v>218</v>
      </c>
      <c r="AK227" s="6" t="s">
        <v>218</v>
      </c>
      <c r="AL227" s="6" t="s">
        <v>218</v>
      </c>
      <c r="AM227" s="5" t="s">
        <v>218</v>
      </c>
      <c r="AN227" s="6" t="s">
        <v>218</v>
      </c>
      <c r="AO227" s="6" t="s">
        <v>218</v>
      </c>
      <c r="AP227" s="6" t="s">
        <v>218</v>
      </c>
      <c r="AQ227" s="6">
        <v>45579</v>
      </c>
      <c r="AR227" s="6" t="s">
        <v>218</v>
      </c>
      <c r="AS227" s="51" t="s">
        <v>1741</v>
      </c>
      <c r="AT227" s="6" t="s">
        <v>1741</v>
      </c>
      <c r="AU227" s="6">
        <f t="shared" si="10"/>
        <v>45699</v>
      </c>
      <c r="AV227" s="28">
        <f t="shared" si="11"/>
        <v>46429</v>
      </c>
      <c r="AW227" s="11"/>
      <c r="AX227" s="11"/>
      <c r="AY227" s="11"/>
      <c r="AZ227" s="11"/>
      <c r="BA227" s="11"/>
      <c r="BI227" s="9"/>
      <c r="BJ227" s="10"/>
      <c r="BK227" s="10"/>
      <c r="BL227" s="10"/>
      <c r="BM227" s="10"/>
      <c r="BN227" s="10"/>
    </row>
    <row r="228" spans="1:66" s="8" customFormat="1" ht="16.350000000000001" hidden="1" customHeight="1">
      <c r="A228" s="472" t="s">
        <v>1677</v>
      </c>
      <c r="B228" s="100" t="s">
        <v>198</v>
      </c>
      <c r="C228" s="448" t="b">
        <v>1</v>
      </c>
      <c r="D228" s="449" t="s">
        <v>396</v>
      </c>
      <c r="E228" s="449" t="s">
        <v>397</v>
      </c>
      <c r="F228" s="445" t="s">
        <v>24</v>
      </c>
      <c r="G228" s="445" t="s">
        <v>18</v>
      </c>
      <c r="H228" s="444">
        <v>45397</v>
      </c>
      <c r="I228" s="444" t="s">
        <v>274</v>
      </c>
      <c r="J228" s="444" t="str">
        <f t="shared" ca="1" si="9"/>
        <v>EJECUTADO</v>
      </c>
      <c r="K228" s="445" t="s">
        <v>1793</v>
      </c>
      <c r="L228" s="445" t="s">
        <v>54</v>
      </c>
      <c r="M228" s="445" t="s">
        <v>1794</v>
      </c>
      <c r="N228" s="450">
        <v>1020834737</v>
      </c>
      <c r="O228" s="484" t="s">
        <v>1795</v>
      </c>
      <c r="P228" s="484">
        <v>20240293</v>
      </c>
      <c r="Q228" s="484" t="s">
        <v>1795</v>
      </c>
      <c r="R228" s="484" t="s">
        <v>1796</v>
      </c>
      <c r="S228" s="444" t="s">
        <v>350</v>
      </c>
      <c r="T228" s="444" t="s">
        <v>398</v>
      </c>
      <c r="U228" s="452">
        <v>20240348</v>
      </c>
      <c r="V228" s="455" t="s">
        <v>1795</v>
      </c>
      <c r="W228" s="444" t="s">
        <v>350</v>
      </c>
      <c r="X228" s="63" t="s">
        <v>239</v>
      </c>
      <c r="Y228" s="6" t="s">
        <v>399</v>
      </c>
      <c r="Z228" s="6" t="s">
        <v>53</v>
      </c>
      <c r="AA228" s="6" t="s">
        <v>1797</v>
      </c>
      <c r="AB228" s="6" t="s">
        <v>922</v>
      </c>
      <c r="AC228" s="6" t="s">
        <v>350</v>
      </c>
      <c r="AD228" s="6" t="s">
        <v>1798</v>
      </c>
      <c r="AE228" s="6" t="s">
        <v>218</v>
      </c>
      <c r="AF228" s="6" t="s">
        <v>218</v>
      </c>
      <c r="AG228" s="6" t="s">
        <v>218</v>
      </c>
      <c r="AH228" s="6" t="s">
        <v>218</v>
      </c>
      <c r="AI228" s="5" t="s">
        <v>218</v>
      </c>
      <c r="AJ228" s="6" t="s">
        <v>218</v>
      </c>
      <c r="AK228" s="6" t="s">
        <v>218</v>
      </c>
      <c r="AL228" s="6" t="s">
        <v>218</v>
      </c>
      <c r="AM228" s="5" t="s">
        <v>218</v>
      </c>
      <c r="AN228" s="6" t="s">
        <v>218</v>
      </c>
      <c r="AO228" s="6" t="s">
        <v>218</v>
      </c>
      <c r="AP228" s="6" t="s">
        <v>218</v>
      </c>
      <c r="AQ228" s="6">
        <v>45640</v>
      </c>
      <c r="AR228" s="6" t="s">
        <v>218</v>
      </c>
      <c r="AS228" s="51" t="s">
        <v>1741</v>
      </c>
      <c r="AT228" s="6" t="s">
        <v>1741</v>
      </c>
      <c r="AU228" s="6">
        <f t="shared" si="10"/>
        <v>45760</v>
      </c>
      <c r="AV228" s="28">
        <f t="shared" si="11"/>
        <v>46490</v>
      </c>
      <c r="AW228" s="11"/>
      <c r="AX228" s="11"/>
      <c r="AY228" s="11"/>
      <c r="AZ228" s="11"/>
      <c r="BA228" s="11"/>
      <c r="BI228" s="9"/>
      <c r="BJ228" s="10"/>
      <c r="BK228" s="10"/>
      <c r="BL228" s="10"/>
      <c r="BM228" s="10"/>
      <c r="BN228" s="10"/>
    </row>
    <row r="229" spans="1:66" s="8" customFormat="1" ht="16.350000000000001" hidden="1" customHeight="1">
      <c r="A229" s="472" t="s">
        <v>1677</v>
      </c>
      <c r="B229" s="100" t="s">
        <v>198</v>
      </c>
      <c r="C229" s="448" t="b">
        <v>1</v>
      </c>
      <c r="D229" s="449" t="s">
        <v>400</v>
      </c>
      <c r="E229" s="449" t="s">
        <v>397</v>
      </c>
      <c r="F229" s="445" t="s">
        <v>24</v>
      </c>
      <c r="G229" s="445" t="s">
        <v>18</v>
      </c>
      <c r="H229" s="444">
        <v>45397</v>
      </c>
      <c r="I229" s="444" t="s">
        <v>274</v>
      </c>
      <c r="J229" s="444" t="str">
        <f t="shared" ca="1" si="9"/>
        <v>EJECUTADO</v>
      </c>
      <c r="K229" s="445" t="s">
        <v>1799</v>
      </c>
      <c r="L229" s="445" t="s">
        <v>54</v>
      </c>
      <c r="M229" s="445" t="s">
        <v>1800</v>
      </c>
      <c r="N229" s="450">
        <v>1002596232</v>
      </c>
      <c r="O229" s="484" t="s">
        <v>1801</v>
      </c>
      <c r="P229" s="484">
        <v>20240291</v>
      </c>
      <c r="Q229" s="484" t="s">
        <v>1801</v>
      </c>
      <c r="R229" s="484" t="s">
        <v>1796</v>
      </c>
      <c r="S229" s="444" t="s">
        <v>350</v>
      </c>
      <c r="T229" s="444" t="s">
        <v>398</v>
      </c>
      <c r="U229" s="452">
        <v>20240359</v>
      </c>
      <c r="V229" s="455" t="s">
        <v>1801</v>
      </c>
      <c r="W229" s="444" t="s">
        <v>350</v>
      </c>
      <c r="X229" s="63" t="s">
        <v>239</v>
      </c>
      <c r="Y229" s="6" t="s">
        <v>399</v>
      </c>
      <c r="Z229" s="6" t="s">
        <v>53</v>
      </c>
      <c r="AA229" s="6" t="s">
        <v>1802</v>
      </c>
      <c r="AB229" s="6" t="s">
        <v>887</v>
      </c>
      <c r="AC229" s="6" t="s">
        <v>350</v>
      </c>
      <c r="AD229" s="6" t="s">
        <v>1803</v>
      </c>
      <c r="AE229" s="6" t="s">
        <v>218</v>
      </c>
      <c r="AF229" s="6" t="s">
        <v>218</v>
      </c>
      <c r="AG229" s="6" t="s">
        <v>218</v>
      </c>
      <c r="AH229" s="6" t="s">
        <v>218</v>
      </c>
      <c r="AI229" s="5" t="s">
        <v>218</v>
      </c>
      <c r="AJ229" s="6" t="s">
        <v>218</v>
      </c>
      <c r="AK229" s="6" t="s">
        <v>218</v>
      </c>
      <c r="AL229" s="6" t="s">
        <v>218</v>
      </c>
      <c r="AM229" s="5" t="s">
        <v>218</v>
      </c>
      <c r="AN229" s="6" t="s">
        <v>218</v>
      </c>
      <c r="AO229" s="6" t="s">
        <v>218</v>
      </c>
      <c r="AP229" s="6" t="s">
        <v>218</v>
      </c>
      <c r="AQ229" s="6">
        <v>45640</v>
      </c>
      <c r="AR229" s="6" t="s">
        <v>218</v>
      </c>
      <c r="AS229" s="51" t="s">
        <v>1741</v>
      </c>
      <c r="AT229" s="6" t="s">
        <v>1741</v>
      </c>
      <c r="AU229" s="6">
        <f t="shared" si="10"/>
        <v>45760</v>
      </c>
      <c r="AV229" s="28">
        <f t="shared" si="11"/>
        <v>46490</v>
      </c>
      <c r="AW229" s="11"/>
      <c r="AX229" s="11"/>
      <c r="AY229" s="11"/>
      <c r="AZ229" s="11"/>
      <c r="BA229" s="11"/>
      <c r="BI229" s="9"/>
      <c r="BJ229" s="10"/>
      <c r="BK229" s="10"/>
      <c r="BL229" s="10"/>
      <c r="BM229" s="10"/>
      <c r="BN229" s="10"/>
    </row>
    <row r="230" spans="1:66" s="8" customFormat="1" ht="16.350000000000001" hidden="1" customHeight="1">
      <c r="A230" s="472" t="s">
        <v>1677</v>
      </c>
      <c r="B230" s="100" t="s">
        <v>198</v>
      </c>
      <c r="C230" s="448" t="b">
        <v>1</v>
      </c>
      <c r="D230" s="449" t="s">
        <v>401</v>
      </c>
      <c r="E230" s="449" t="s">
        <v>397</v>
      </c>
      <c r="F230" s="445" t="s">
        <v>24</v>
      </c>
      <c r="G230" s="445" t="s">
        <v>18</v>
      </c>
      <c r="H230" s="444">
        <v>45397</v>
      </c>
      <c r="I230" s="444" t="s">
        <v>274</v>
      </c>
      <c r="J230" s="444" t="str">
        <f t="shared" ca="1" si="9"/>
        <v>EJECUTADO</v>
      </c>
      <c r="K230" s="445" t="s">
        <v>1804</v>
      </c>
      <c r="L230" s="445" t="s">
        <v>54</v>
      </c>
      <c r="M230" s="445" t="s">
        <v>1805</v>
      </c>
      <c r="N230" s="450">
        <v>79958223</v>
      </c>
      <c r="O230" s="484" t="s">
        <v>1806</v>
      </c>
      <c r="P230" s="484">
        <v>20240290</v>
      </c>
      <c r="Q230" s="484" t="s">
        <v>1806</v>
      </c>
      <c r="R230" s="484" t="s">
        <v>1796</v>
      </c>
      <c r="S230" s="444" t="s">
        <v>389</v>
      </c>
      <c r="T230" s="444" t="s">
        <v>402</v>
      </c>
      <c r="U230" s="452">
        <v>20240360</v>
      </c>
      <c r="V230" s="455" t="s">
        <v>1806</v>
      </c>
      <c r="W230" s="444" t="s">
        <v>350</v>
      </c>
      <c r="X230" s="63" t="s">
        <v>239</v>
      </c>
      <c r="Y230" s="6" t="s">
        <v>399</v>
      </c>
      <c r="Z230" s="6" t="s">
        <v>53</v>
      </c>
      <c r="AA230" s="6" t="s">
        <v>1807</v>
      </c>
      <c r="AB230" s="6" t="s">
        <v>887</v>
      </c>
      <c r="AC230" s="6" t="s">
        <v>389</v>
      </c>
      <c r="AD230" s="6" t="s">
        <v>1808</v>
      </c>
      <c r="AE230" s="6" t="s">
        <v>218</v>
      </c>
      <c r="AF230" s="6" t="s">
        <v>218</v>
      </c>
      <c r="AG230" s="6" t="s">
        <v>218</v>
      </c>
      <c r="AH230" s="6" t="s">
        <v>218</v>
      </c>
      <c r="AI230" s="5" t="s">
        <v>218</v>
      </c>
      <c r="AJ230" s="6" t="s">
        <v>218</v>
      </c>
      <c r="AK230" s="6" t="s">
        <v>218</v>
      </c>
      <c r="AL230" s="6" t="s">
        <v>218</v>
      </c>
      <c r="AM230" s="5" t="s">
        <v>218</v>
      </c>
      <c r="AN230" s="6" t="s">
        <v>218</v>
      </c>
      <c r="AO230" s="6" t="s">
        <v>218</v>
      </c>
      <c r="AP230" s="6" t="s">
        <v>218</v>
      </c>
      <c r="AQ230" s="6">
        <v>45641</v>
      </c>
      <c r="AR230" s="6" t="s">
        <v>218</v>
      </c>
      <c r="AS230" s="51" t="s">
        <v>1741</v>
      </c>
      <c r="AT230" s="6" t="s">
        <v>1741</v>
      </c>
      <c r="AU230" s="6">
        <f t="shared" si="10"/>
        <v>45761</v>
      </c>
      <c r="AV230" s="28">
        <f t="shared" si="11"/>
        <v>46491</v>
      </c>
      <c r="AW230" s="11"/>
      <c r="AX230" s="11"/>
      <c r="AY230" s="11"/>
      <c r="AZ230" s="11"/>
      <c r="BA230" s="11"/>
      <c r="BI230" s="9"/>
      <c r="BJ230" s="10"/>
      <c r="BK230" s="10"/>
      <c r="BL230" s="10"/>
      <c r="BM230" s="10"/>
      <c r="BN230" s="10"/>
    </row>
    <row r="231" spans="1:66" s="8" customFormat="1" ht="16.350000000000001" hidden="1" customHeight="1">
      <c r="A231" s="472" t="s">
        <v>1677</v>
      </c>
      <c r="B231" s="100" t="s">
        <v>198</v>
      </c>
      <c r="C231" s="448" t="b">
        <v>1</v>
      </c>
      <c r="D231" s="449" t="s">
        <v>403</v>
      </c>
      <c r="E231" s="449" t="s">
        <v>397</v>
      </c>
      <c r="F231" s="445" t="s">
        <v>24</v>
      </c>
      <c r="G231" s="445" t="s">
        <v>18</v>
      </c>
      <c r="H231" s="444">
        <v>45397</v>
      </c>
      <c r="I231" s="444" t="s">
        <v>274</v>
      </c>
      <c r="J231" s="444" t="str">
        <f t="shared" ca="1" si="9"/>
        <v>EJECUTADO</v>
      </c>
      <c r="K231" s="445" t="s">
        <v>1809</v>
      </c>
      <c r="L231" s="445" t="s">
        <v>54</v>
      </c>
      <c r="M231" s="445" t="s">
        <v>1810</v>
      </c>
      <c r="N231" s="450">
        <v>1016057333</v>
      </c>
      <c r="O231" s="484" t="s">
        <v>1806</v>
      </c>
      <c r="P231" s="484">
        <v>20240289</v>
      </c>
      <c r="Q231" s="484" t="s">
        <v>1806</v>
      </c>
      <c r="R231" s="484" t="s">
        <v>1796</v>
      </c>
      <c r="S231" s="444" t="s">
        <v>350</v>
      </c>
      <c r="T231" s="444" t="s">
        <v>398</v>
      </c>
      <c r="U231" s="452">
        <v>20240361</v>
      </c>
      <c r="V231" s="455" t="s">
        <v>1806</v>
      </c>
      <c r="W231" s="444" t="s">
        <v>350</v>
      </c>
      <c r="X231" s="63" t="s">
        <v>239</v>
      </c>
      <c r="Y231" s="6" t="s">
        <v>399</v>
      </c>
      <c r="Z231" s="6" t="s">
        <v>53</v>
      </c>
      <c r="AA231" s="6" t="s">
        <v>1811</v>
      </c>
      <c r="AB231" s="6" t="s">
        <v>887</v>
      </c>
      <c r="AC231" s="6" t="s">
        <v>350</v>
      </c>
      <c r="AD231" s="6" t="s">
        <v>1812</v>
      </c>
      <c r="AE231" s="6" t="s">
        <v>218</v>
      </c>
      <c r="AF231" s="6" t="s">
        <v>218</v>
      </c>
      <c r="AG231" s="6" t="s">
        <v>218</v>
      </c>
      <c r="AH231" s="6" t="s">
        <v>218</v>
      </c>
      <c r="AI231" s="5" t="s">
        <v>218</v>
      </c>
      <c r="AJ231" s="6" t="s">
        <v>218</v>
      </c>
      <c r="AK231" s="6" t="s">
        <v>218</v>
      </c>
      <c r="AL231" s="6" t="s">
        <v>218</v>
      </c>
      <c r="AM231" s="5" t="s">
        <v>218</v>
      </c>
      <c r="AN231" s="6" t="s">
        <v>218</v>
      </c>
      <c r="AO231" s="6" t="s">
        <v>218</v>
      </c>
      <c r="AP231" s="6" t="s">
        <v>218</v>
      </c>
      <c r="AQ231" s="6">
        <v>45640</v>
      </c>
      <c r="AR231" s="6" t="s">
        <v>218</v>
      </c>
      <c r="AS231" s="51" t="s">
        <v>1741</v>
      </c>
      <c r="AT231" s="6" t="s">
        <v>1741</v>
      </c>
      <c r="AU231" s="6">
        <f t="shared" si="10"/>
        <v>45760</v>
      </c>
      <c r="AV231" s="28">
        <f t="shared" si="11"/>
        <v>46490</v>
      </c>
      <c r="AW231" s="11"/>
      <c r="AX231" s="11"/>
      <c r="AY231" s="11"/>
      <c r="AZ231" s="11"/>
      <c r="BA231" s="11"/>
      <c r="BI231" s="9"/>
      <c r="BJ231" s="10"/>
      <c r="BK231" s="10"/>
      <c r="BL231" s="10"/>
      <c r="BM231" s="10"/>
      <c r="BN231" s="10"/>
    </row>
    <row r="232" spans="1:66" s="8" customFormat="1" ht="16.350000000000001" hidden="1" customHeight="1">
      <c r="A232" s="472" t="s">
        <v>1677</v>
      </c>
      <c r="B232" s="100" t="s">
        <v>198</v>
      </c>
      <c r="C232" s="448" t="b">
        <v>1</v>
      </c>
      <c r="D232" s="449" t="s">
        <v>404</v>
      </c>
      <c r="E232" s="449" t="s">
        <v>397</v>
      </c>
      <c r="F232" s="445" t="s">
        <v>24</v>
      </c>
      <c r="G232" s="445" t="s">
        <v>3</v>
      </c>
      <c r="H232" s="444">
        <v>45397</v>
      </c>
      <c r="I232" s="444" t="s">
        <v>274</v>
      </c>
      <c r="J232" s="444" t="str">
        <f t="shared" ca="1" si="9"/>
        <v>EJECUTADO</v>
      </c>
      <c r="K232" s="445" t="s">
        <v>1813</v>
      </c>
      <c r="L232" s="445" t="s">
        <v>54</v>
      </c>
      <c r="M232" s="445" t="s">
        <v>1814</v>
      </c>
      <c r="N232" s="450">
        <v>39673095</v>
      </c>
      <c r="O232" s="484" t="s">
        <v>1815</v>
      </c>
      <c r="P232" s="484">
        <v>20240288</v>
      </c>
      <c r="Q232" s="484" t="s">
        <v>1815</v>
      </c>
      <c r="R232" s="484" t="s">
        <v>1796</v>
      </c>
      <c r="S232" s="444" t="s">
        <v>350</v>
      </c>
      <c r="T232" s="444" t="s">
        <v>405</v>
      </c>
      <c r="U232" s="452">
        <v>20240362</v>
      </c>
      <c r="V232" s="455" t="s">
        <v>1815</v>
      </c>
      <c r="W232" s="444" t="s">
        <v>350</v>
      </c>
      <c r="X232" s="63" t="s">
        <v>239</v>
      </c>
      <c r="Y232" s="6" t="s">
        <v>399</v>
      </c>
      <c r="Z232" s="6" t="s">
        <v>53</v>
      </c>
      <c r="AA232" s="6" t="s">
        <v>1816</v>
      </c>
      <c r="AB232" s="6" t="s">
        <v>887</v>
      </c>
      <c r="AC232" s="6" t="s">
        <v>350</v>
      </c>
      <c r="AD232" s="6" t="s">
        <v>1817</v>
      </c>
      <c r="AE232" s="6" t="s">
        <v>218</v>
      </c>
      <c r="AF232" s="6" t="s">
        <v>218</v>
      </c>
      <c r="AG232" s="6" t="s">
        <v>218</v>
      </c>
      <c r="AH232" s="6" t="s">
        <v>218</v>
      </c>
      <c r="AI232" s="5" t="s">
        <v>218</v>
      </c>
      <c r="AJ232" s="6" t="s">
        <v>218</v>
      </c>
      <c r="AK232" s="6" t="s">
        <v>218</v>
      </c>
      <c r="AL232" s="6" t="s">
        <v>218</v>
      </c>
      <c r="AM232" s="5" t="s">
        <v>218</v>
      </c>
      <c r="AN232" s="6" t="s">
        <v>218</v>
      </c>
      <c r="AO232" s="6" t="s">
        <v>218</v>
      </c>
      <c r="AP232" s="6" t="s">
        <v>218</v>
      </c>
      <c r="AQ232" s="6">
        <v>45626</v>
      </c>
      <c r="AR232" s="6" t="s">
        <v>218</v>
      </c>
      <c r="AS232" s="51" t="s">
        <v>1741</v>
      </c>
      <c r="AT232" s="6" t="s">
        <v>1741</v>
      </c>
      <c r="AU232" s="6">
        <f t="shared" si="10"/>
        <v>45746</v>
      </c>
      <c r="AV232" s="28">
        <f t="shared" si="11"/>
        <v>46476</v>
      </c>
      <c r="AW232" s="11"/>
      <c r="AX232" s="11"/>
      <c r="AY232" s="11"/>
      <c r="AZ232" s="11"/>
      <c r="BA232" s="11"/>
      <c r="BI232" s="9"/>
      <c r="BJ232" s="10"/>
      <c r="BK232" s="10"/>
      <c r="BL232" s="10"/>
      <c r="BM232" s="10"/>
      <c r="BN232" s="10"/>
    </row>
    <row r="233" spans="1:66" s="8" customFormat="1" ht="16.350000000000001" hidden="1" customHeight="1">
      <c r="A233" s="472" t="s">
        <v>1677</v>
      </c>
      <c r="B233" s="100" t="s">
        <v>198</v>
      </c>
      <c r="C233" s="448" t="b">
        <v>1</v>
      </c>
      <c r="D233" s="449" t="s">
        <v>406</v>
      </c>
      <c r="E233" s="449" t="s">
        <v>397</v>
      </c>
      <c r="F233" s="445" t="s">
        <v>24</v>
      </c>
      <c r="G233" s="445" t="s">
        <v>18</v>
      </c>
      <c r="H233" s="444">
        <v>45397</v>
      </c>
      <c r="I233" s="444" t="s">
        <v>274</v>
      </c>
      <c r="J233" s="444" t="str">
        <f t="shared" ca="1" si="9"/>
        <v>EJECUTADO</v>
      </c>
      <c r="K233" s="445" t="s">
        <v>1793</v>
      </c>
      <c r="L233" s="445" t="s">
        <v>54</v>
      </c>
      <c r="M233" s="445" t="s">
        <v>1818</v>
      </c>
      <c r="N233" s="450">
        <v>11316478</v>
      </c>
      <c r="O233" s="484" t="s">
        <v>1819</v>
      </c>
      <c r="P233" s="484">
        <v>20240292</v>
      </c>
      <c r="Q233" s="484" t="s">
        <v>1819</v>
      </c>
      <c r="R233" s="484" t="s">
        <v>1796</v>
      </c>
      <c r="S233" s="444" t="s">
        <v>350</v>
      </c>
      <c r="T233" s="444" t="s">
        <v>405</v>
      </c>
      <c r="U233" s="452">
        <v>20240357</v>
      </c>
      <c r="V233" s="455" t="s">
        <v>1819</v>
      </c>
      <c r="W233" s="444" t="s">
        <v>350</v>
      </c>
      <c r="X233" s="63" t="s">
        <v>239</v>
      </c>
      <c r="Y233" s="6" t="s">
        <v>399</v>
      </c>
      <c r="Z233" s="6" t="s">
        <v>53</v>
      </c>
      <c r="AA233" s="6" t="s">
        <v>1820</v>
      </c>
      <c r="AB233" s="6" t="s">
        <v>887</v>
      </c>
      <c r="AC233" s="6" t="s">
        <v>350</v>
      </c>
      <c r="AD233" s="6" t="s">
        <v>1821</v>
      </c>
      <c r="AE233" s="6" t="s">
        <v>218</v>
      </c>
      <c r="AF233" s="6" t="s">
        <v>218</v>
      </c>
      <c r="AG233" s="6" t="s">
        <v>218</v>
      </c>
      <c r="AH233" s="6" t="s">
        <v>218</v>
      </c>
      <c r="AI233" s="5" t="s">
        <v>218</v>
      </c>
      <c r="AJ233" s="6" t="s">
        <v>218</v>
      </c>
      <c r="AK233" s="6" t="s">
        <v>218</v>
      </c>
      <c r="AL233" s="6" t="s">
        <v>218</v>
      </c>
      <c r="AM233" s="5" t="s">
        <v>218</v>
      </c>
      <c r="AN233" s="6" t="s">
        <v>218</v>
      </c>
      <c r="AO233" s="6" t="s">
        <v>218</v>
      </c>
      <c r="AP233" s="6" t="s">
        <v>218</v>
      </c>
      <c r="AQ233" s="6">
        <v>45626</v>
      </c>
      <c r="AR233" s="6" t="s">
        <v>218</v>
      </c>
      <c r="AS233" s="51" t="s">
        <v>1741</v>
      </c>
      <c r="AT233" s="6" t="s">
        <v>1741</v>
      </c>
      <c r="AU233" s="6">
        <f t="shared" si="10"/>
        <v>45746</v>
      </c>
      <c r="AV233" s="28">
        <f t="shared" si="11"/>
        <v>46476</v>
      </c>
      <c r="AW233" s="11"/>
      <c r="AX233" s="11"/>
      <c r="AY233" s="11"/>
      <c r="AZ233" s="11"/>
      <c r="BA233" s="11"/>
      <c r="BI233" s="9"/>
      <c r="BJ233" s="10"/>
      <c r="BK233" s="10"/>
      <c r="BL233" s="10"/>
      <c r="BM233" s="10"/>
      <c r="BN233" s="10"/>
    </row>
    <row r="234" spans="1:66" s="8" customFormat="1" ht="16.350000000000001" hidden="1" customHeight="1">
      <c r="A234" s="472" t="s">
        <v>1677</v>
      </c>
      <c r="B234" s="100" t="s">
        <v>198</v>
      </c>
      <c r="C234" s="448" t="b">
        <v>1</v>
      </c>
      <c r="D234" s="449" t="s">
        <v>407</v>
      </c>
      <c r="E234" s="449" t="s">
        <v>397</v>
      </c>
      <c r="F234" s="445" t="s">
        <v>24</v>
      </c>
      <c r="G234" s="445" t="s">
        <v>18</v>
      </c>
      <c r="H234" s="444">
        <v>45397</v>
      </c>
      <c r="I234" s="444" t="s">
        <v>274</v>
      </c>
      <c r="J234" s="444" t="str">
        <f t="shared" ca="1" si="9"/>
        <v>EJECUTADO</v>
      </c>
      <c r="K234" s="445" t="s">
        <v>1822</v>
      </c>
      <c r="L234" s="445" t="s">
        <v>54</v>
      </c>
      <c r="M234" s="445" t="s">
        <v>1823</v>
      </c>
      <c r="N234" s="450">
        <v>1023976385</v>
      </c>
      <c r="O234" s="484" t="s">
        <v>1824</v>
      </c>
      <c r="P234" s="484">
        <v>20240294</v>
      </c>
      <c r="Q234" s="484" t="s">
        <v>1825</v>
      </c>
      <c r="R234" s="484" t="s">
        <v>1826</v>
      </c>
      <c r="S234" s="444" t="s">
        <v>350</v>
      </c>
      <c r="T234" s="444" t="s">
        <v>398</v>
      </c>
      <c r="U234" s="452">
        <v>20240350</v>
      </c>
      <c r="V234" s="455" t="s">
        <v>1824</v>
      </c>
      <c r="W234" s="444" t="s">
        <v>350</v>
      </c>
      <c r="X234" s="63" t="s">
        <v>239</v>
      </c>
      <c r="Y234" s="6" t="s">
        <v>399</v>
      </c>
      <c r="Z234" s="6" t="s">
        <v>53</v>
      </c>
      <c r="AA234" s="6" t="s">
        <v>1827</v>
      </c>
      <c r="AB234" s="6" t="s">
        <v>887</v>
      </c>
      <c r="AC234" s="6" t="s">
        <v>350</v>
      </c>
      <c r="AD234" s="6" t="s">
        <v>1828</v>
      </c>
      <c r="AE234" s="6" t="s">
        <v>218</v>
      </c>
      <c r="AF234" s="6" t="s">
        <v>218</v>
      </c>
      <c r="AG234" s="6" t="s">
        <v>218</v>
      </c>
      <c r="AH234" s="6" t="s">
        <v>218</v>
      </c>
      <c r="AI234" s="5" t="s">
        <v>218</v>
      </c>
      <c r="AJ234" s="6" t="s">
        <v>218</v>
      </c>
      <c r="AK234" s="6" t="s">
        <v>218</v>
      </c>
      <c r="AL234" s="6" t="s">
        <v>218</v>
      </c>
      <c r="AM234" s="5" t="s">
        <v>218</v>
      </c>
      <c r="AN234" s="6" t="s">
        <v>218</v>
      </c>
      <c r="AO234" s="6" t="s">
        <v>218</v>
      </c>
      <c r="AP234" s="6" t="s">
        <v>218</v>
      </c>
      <c r="AQ234" s="6">
        <v>45640</v>
      </c>
      <c r="AR234" s="6" t="s">
        <v>218</v>
      </c>
      <c r="AS234" s="51" t="s">
        <v>1741</v>
      </c>
      <c r="AT234" s="6" t="s">
        <v>1741</v>
      </c>
      <c r="AU234" s="6">
        <f t="shared" si="10"/>
        <v>45760</v>
      </c>
      <c r="AV234" s="28">
        <f t="shared" si="11"/>
        <v>46490</v>
      </c>
      <c r="AW234" s="11"/>
      <c r="AX234" s="11"/>
      <c r="AY234" s="11"/>
      <c r="AZ234" s="11"/>
      <c r="BA234" s="11"/>
      <c r="BI234" s="9"/>
      <c r="BJ234" s="10"/>
      <c r="BK234" s="10"/>
      <c r="BL234" s="10"/>
      <c r="BM234" s="10"/>
      <c r="BN234" s="10"/>
    </row>
    <row r="235" spans="1:66" s="8" customFormat="1" ht="16.350000000000001" hidden="1" customHeight="1">
      <c r="A235" s="472" t="s">
        <v>1677</v>
      </c>
      <c r="B235" s="100" t="s">
        <v>198</v>
      </c>
      <c r="C235" s="448" t="b">
        <v>1</v>
      </c>
      <c r="D235" s="449" t="s">
        <v>408</v>
      </c>
      <c r="E235" s="449" t="s">
        <v>397</v>
      </c>
      <c r="F235" s="445" t="s">
        <v>24</v>
      </c>
      <c r="G235" s="445" t="s">
        <v>18</v>
      </c>
      <c r="H235" s="444">
        <v>45397</v>
      </c>
      <c r="I235" s="444" t="s">
        <v>274</v>
      </c>
      <c r="J235" s="444" t="str">
        <f t="shared" ca="1" si="9"/>
        <v>EJECUTADO</v>
      </c>
      <c r="K235" s="445" t="s">
        <v>1822</v>
      </c>
      <c r="L235" s="445" t="s">
        <v>54</v>
      </c>
      <c r="M235" s="445" t="s">
        <v>1829</v>
      </c>
      <c r="N235" s="450">
        <v>79543103</v>
      </c>
      <c r="O235" s="484" t="s">
        <v>1830</v>
      </c>
      <c r="P235" s="484">
        <v>20240294</v>
      </c>
      <c r="Q235" s="484" t="s">
        <v>1825</v>
      </c>
      <c r="R235" s="484" t="s">
        <v>1826</v>
      </c>
      <c r="S235" s="444" t="s">
        <v>350</v>
      </c>
      <c r="T235" s="444" t="s">
        <v>405</v>
      </c>
      <c r="U235" s="452">
        <v>20240350</v>
      </c>
      <c r="V235" s="455" t="s">
        <v>1824</v>
      </c>
      <c r="W235" s="444" t="s">
        <v>350</v>
      </c>
      <c r="X235" s="63" t="s">
        <v>239</v>
      </c>
      <c r="Y235" s="6" t="s">
        <v>399</v>
      </c>
      <c r="Z235" s="6" t="s">
        <v>53</v>
      </c>
      <c r="AA235" s="6" t="s">
        <v>1831</v>
      </c>
      <c r="AB235" s="6" t="s">
        <v>887</v>
      </c>
      <c r="AC235" s="6" t="s">
        <v>350</v>
      </c>
      <c r="AD235" s="6" t="s">
        <v>1832</v>
      </c>
      <c r="AE235" s="6" t="s">
        <v>218</v>
      </c>
      <c r="AF235" s="6" t="s">
        <v>218</v>
      </c>
      <c r="AG235" s="6" t="s">
        <v>218</v>
      </c>
      <c r="AH235" s="6" t="s">
        <v>218</v>
      </c>
      <c r="AI235" s="5" t="s">
        <v>218</v>
      </c>
      <c r="AJ235" s="6" t="s">
        <v>218</v>
      </c>
      <c r="AK235" s="6" t="s">
        <v>218</v>
      </c>
      <c r="AL235" s="6" t="s">
        <v>218</v>
      </c>
      <c r="AM235" s="5" t="s">
        <v>218</v>
      </c>
      <c r="AN235" s="6" t="s">
        <v>218</v>
      </c>
      <c r="AO235" s="6" t="s">
        <v>218</v>
      </c>
      <c r="AP235" s="6" t="s">
        <v>218</v>
      </c>
      <c r="AQ235" s="6">
        <v>45626</v>
      </c>
      <c r="AR235" s="6" t="s">
        <v>218</v>
      </c>
      <c r="AS235" s="51" t="s">
        <v>1741</v>
      </c>
      <c r="AT235" s="6" t="s">
        <v>1741</v>
      </c>
      <c r="AU235" s="6">
        <f t="shared" si="10"/>
        <v>45746</v>
      </c>
      <c r="AV235" s="28">
        <f t="shared" si="11"/>
        <v>46476</v>
      </c>
      <c r="AW235" s="11"/>
      <c r="AX235" s="11"/>
      <c r="AY235" s="11"/>
      <c r="AZ235" s="11"/>
      <c r="BA235" s="11"/>
      <c r="BI235" s="9"/>
      <c r="BJ235" s="10"/>
      <c r="BK235" s="10"/>
      <c r="BL235" s="10"/>
      <c r="BM235" s="10"/>
      <c r="BN235" s="10"/>
    </row>
    <row r="236" spans="1:66" s="8" customFormat="1" ht="16.350000000000001" hidden="1" customHeight="1">
      <c r="A236" s="472" t="s">
        <v>1677</v>
      </c>
      <c r="B236" s="100" t="s">
        <v>198</v>
      </c>
      <c r="C236" s="448" t="b">
        <v>1</v>
      </c>
      <c r="D236" s="449" t="s">
        <v>409</v>
      </c>
      <c r="E236" s="449" t="s">
        <v>397</v>
      </c>
      <c r="F236" s="445" t="s">
        <v>24</v>
      </c>
      <c r="G236" s="445" t="s">
        <v>18</v>
      </c>
      <c r="H236" s="444">
        <v>45397</v>
      </c>
      <c r="I236" s="444" t="s">
        <v>274</v>
      </c>
      <c r="J236" s="444" t="str">
        <f t="shared" ca="1" si="9"/>
        <v>EJECUTADO</v>
      </c>
      <c r="K236" s="445" t="s">
        <v>1822</v>
      </c>
      <c r="L236" s="445" t="s">
        <v>54</v>
      </c>
      <c r="M236" s="445" t="s">
        <v>1833</v>
      </c>
      <c r="N236" s="450">
        <v>1073326538</v>
      </c>
      <c r="O236" s="484" t="s">
        <v>1834</v>
      </c>
      <c r="P236" s="484">
        <v>20240294</v>
      </c>
      <c r="Q236" s="484" t="s">
        <v>1825</v>
      </c>
      <c r="R236" s="484" t="s">
        <v>1826</v>
      </c>
      <c r="S236" s="444" t="s">
        <v>350</v>
      </c>
      <c r="T236" s="444" t="s">
        <v>405</v>
      </c>
      <c r="U236" s="452">
        <v>20240350</v>
      </c>
      <c r="V236" s="455" t="s">
        <v>1824</v>
      </c>
      <c r="W236" s="444" t="s">
        <v>350</v>
      </c>
      <c r="X236" s="63" t="s">
        <v>239</v>
      </c>
      <c r="Y236" s="6" t="s">
        <v>399</v>
      </c>
      <c r="Z236" s="6" t="s">
        <v>53</v>
      </c>
      <c r="AA236" s="6" t="s">
        <v>1835</v>
      </c>
      <c r="AB236" s="6" t="s">
        <v>887</v>
      </c>
      <c r="AC236" s="6" t="s">
        <v>350</v>
      </c>
      <c r="AD236" s="6" t="s">
        <v>1836</v>
      </c>
      <c r="AE236" s="6" t="s">
        <v>218</v>
      </c>
      <c r="AF236" s="6" t="s">
        <v>218</v>
      </c>
      <c r="AG236" s="6" t="s">
        <v>218</v>
      </c>
      <c r="AH236" s="6" t="s">
        <v>218</v>
      </c>
      <c r="AI236" s="5" t="s">
        <v>218</v>
      </c>
      <c r="AJ236" s="6" t="s">
        <v>218</v>
      </c>
      <c r="AK236" s="6" t="s">
        <v>218</v>
      </c>
      <c r="AL236" s="6" t="s">
        <v>218</v>
      </c>
      <c r="AM236" s="5" t="s">
        <v>218</v>
      </c>
      <c r="AN236" s="6" t="s">
        <v>218</v>
      </c>
      <c r="AO236" s="6" t="s">
        <v>218</v>
      </c>
      <c r="AP236" s="6" t="s">
        <v>218</v>
      </c>
      <c r="AQ236" s="6">
        <v>45626</v>
      </c>
      <c r="AR236" s="6" t="s">
        <v>218</v>
      </c>
      <c r="AS236" s="51" t="s">
        <v>1741</v>
      </c>
      <c r="AT236" s="6" t="s">
        <v>1741</v>
      </c>
      <c r="AU236" s="6">
        <f t="shared" si="10"/>
        <v>45746</v>
      </c>
      <c r="AV236" s="28">
        <f t="shared" si="11"/>
        <v>46476</v>
      </c>
      <c r="AW236" s="11"/>
      <c r="AX236" s="11"/>
      <c r="AY236" s="11"/>
      <c r="AZ236" s="11"/>
      <c r="BA236" s="11"/>
      <c r="BI236" s="9"/>
      <c r="BJ236" s="10"/>
      <c r="BK236" s="10"/>
      <c r="BL236" s="10"/>
      <c r="BM236" s="10"/>
      <c r="BN236" s="10"/>
    </row>
    <row r="237" spans="1:66" s="8" customFormat="1" ht="16.350000000000001" hidden="1" customHeight="1">
      <c r="A237" s="472" t="s">
        <v>1677</v>
      </c>
      <c r="B237" s="100" t="s">
        <v>198</v>
      </c>
      <c r="C237" s="448" t="b">
        <v>1</v>
      </c>
      <c r="D237" s="449" t="s">
        <v>410</v>
      </c>
      <c r="E237" s="449" t="s">
        <v>397</v>
      </c>
      <c r="F237" s="445" t="s">
        <v>24</v>
      </c>
      <c r="G237" s="445" t="s">
        <v>18</v>
      </c>
      <c r="H237" s="444">
        <v>45397</v>
      </c>
      <c r="I237" s="444" t="s">
        <v>274</v>
      </c>
      <c r="J237" s="444" t="str">
        <f t="shared" ca="1" si="9"/>
        <v>EJECUTADO</v>
      </c>
      <c r="K237" s="445" t="s">
        <v>1822</v>
      </c>
      <c r="L237" s="445" t="s">
        <v>54</v>
      </c>
      <c r="M237" s="445" t="s">
        <v>1837</v>
      </c>
      <c r="N237" s="450">
        <v>1030680644</v>
      </c>
      <c r="O237" s="484" t="s">
        <v>1834</v>
      </c>
      <c r="P237" s="484">
        <v>20240294</v>
      </c>
      <c r="Q237" s="484" t="s">
        <v>1825</v>
      </c>
      <c r="R237" s="484" t="s">
        <v>1826</v>
      </c>
      <c r="S237" s="444" t="s">
        <v>350</v>
      </c>
      <c r="T237" s="444" t="s">
        <v>405</v>
      </c>
      <c r="U237" s="452">
        <v>20240350</v>
      </c>
      <c r="V237" s="455" t="s">
        <v>1824</v>
      </c>
      <c r="W237" s="444" t="s">
        <v>350</v>
      </c>
      <c r="X237" s="63" t="s">
        <v>239</v>
      </c>
      <c r="Y237" s="6" t="s">
        <v>399</v>
      </c>
      <c r="Z237" s="6" t="s">
        <v>53</v>
      </c>
      <c r="AA237" s="6" t="s">
        <v>1838</v>
      </c>
      <c r="AB237" s="6" t="s">
        <v>887</v>
      </c>
      <c r="AC237" s="6" t="s">
        <v>350</v>
      </c>
      <c r="AD237" s="6" t="s">
        <v>1839</v>
      </c>
      <c r="AE237" s="6" t="s">
        <v>218</v>
      </c>
      <c r="AF237" s="6" t="s">
        <v>218</v>
      </c>
      <c r="AG237" s="6" t="s">
        <v>218</v>
      </c>
      <c r="AH237" s="6" t="s">
        <v>218</v>
      </c>
      <c r="AI237" s="5" t="s">
        <v>218</v>
      </c>
      <c r="AJ237" s="6" t="s">
        <v>218</v>
      </c>
      <c r="AK237" s="6" t="s">
        <v>218</v>
      </c>
      <c r="AL237" s="6" t="s">
        <v>218</v>
      </c>
      <c r="AM237" s="5" t="s">
        <v>218</v>
      </c>
      <c r="AN237" s="6" t="s">
        <v>218</v>
      </c>
      <c r="AO237" s="6" t="s">
        <v>218</v>
      </c>
      <c r="AP237" s="6" t="s">
        <v>218</v>
      </c>
      <c r="AQ237" s="6">
        <v>45626</v>
      </c>
      <c r="AR237" s="6" t="s">
        <v>218</v>
      </c>
      <c r="AS237" s="51" t="s">
        <v>1741</v>
      </c>
      <c r="AT237" s="6" t="s">
        <v>1741</v>
      </c>
      <c r="AU237" s="6">
        <f t="shared" si="10"/>
        <v>45746</v>
      </c>
      <c r="AV237" s="28">
        <f t="shared" si="11"/>
        <v>46476</v>
      </c>
      <c r="AW237" s="11"/>
      <c r="AX237" s="11"/>
      <c r="AY237" s="11"/>
      <c r="AZ237" s="11"/>
      <c r="BA237" s="11"/>
      <c r="BI237" s="9"/>
      <c r="BJ237" s="10"/>
      <c r="BK237" s="10"/>
      <c r="BL237" s="10"/>
      <c r="BM237" s="10"/>
      <c r="BN237" s="10"/>
    </row>
    <row r="238" spans="1:66" s="8" customFormat="1" ht="16.350000000000001" hidden="1" customHeight="1">
      <c r="A238" s="472" t="s">
        <v>1677</v>
      </c>
      <c r="B238" s="100" t="s">
        <v>198</v>
      </c>
      <c r="C238" s="448" t="b">
        <v>1</v>
      </c>
      <c r="D238" s="449" t="s">
        <v>411</v>
      </c>
      <c r="E238" s="449" t="s">
        <v>397</v>
      </c>
      <c r="F238" s="445" t="s">
        <v>24</v>
      </c>
      <c r="G238" s="445" t="s">
        <v>18</v>
      </c>
      <c r="H238" s="444">
        <v>45399</v>
      </c>
      <c r="I238" s="444" t="s">
        <v>274</v>
      </c>
      <c r="J238" s="444" t="str">
        <f t="shared" ca="1" si="9"/>
        <v>EJECUTADO</v>
      </c>
      <c r="K238" s="445" t="s">
        <v>1822</v>
      </c>
      <c r="L238" s="445" t="s">
        <v>54</v>
      </c>
      <c r="M238" s="445" t="s">
        <v>1840</v>
      </c>
      <c r="N238" s="450">
        <v>1033677970</v>
      </c>
      <c r="O238" s="484" t="s">
        <v>1834</v>
      </c>
      <c r="P238" s="484">
        <v>20240294</v>
      </c>
      <c r="Q238" s="484" t="s">
        <v>1825</v>
      </c>
      <c r="R238" s="484" t="s">
        <v>1826</v>
      </c>
      <c r="S238" s="444" t="s">
        <v>350</v>
      </c>
      <c r="T238" s="444" t="s">
        <v>405</v>
      </c>
      <c r="U238" s="452">
        <v>20240350</v>
      </c>
      <c r="V238" s="455" t="s">
        <v>1824</v>
      </c>
      <c r="W238" s="444" t="s">
        <v>350</v>
      </c>
      <c r="X238" s="63" t="s">
        <v>239</v>
      </c>
      <c r="Y238" s="6" t="s">
        <v>399</v>
      </c>
      <c r="Z238" s="6" t="s">
        <v>53</v>
      </c>
      <c r="AA238" s="6" t="s">
        <v>1841</v>
      </c>
      <c r="AB238" s="6" t="s">
        <v>887</v>
      </c>
      <c r="AC238" s="6" t="s">
        <v>350</v>
      </c>
      <c r="AD238" s="6" t="s">
        <v>1842</v>
      </c>
      <c r="AE238" s="6" t="s">
        <v>218</v>
      </c>
      <c r="AF238" s="6" t="s">
        <v>218</v>
      </c>
      <c r="AG238" s="6" t="s">
        <v>218</v>
      </c>
      <c r="AH238" s="6" t="s">
        <v>218</v>
      </c>
      <c r="AI238" s="5" t="s">
        <v>218</v>
      </c>
      <c r="AJ238" s="6" t="s">
        <v>218</v>
      </c>
      <c r="AK238" s="6" t="s">
        <v>218</v>
      </c>
      <c r="AL238" s="6" t="s">
        <v>218</v>
      </c>
      <c r="AM238" s="5" t="s">
        <v>218</v>
      </c>
      <c r="AN238" s="6" t="s">
        <v>218</v>
      </c>
      <c r="AO238" s="6" t="s">
        <v>218</v>
      </c>
      <c r="AP238" s="6" t="s">
        <v>218</v>
      </c>
      <c r="AQ238" s="6">
        <v>45626</v>
      </c>
      <c r="AR238" s="6" t="s">
        <v>218</v>
      </c>
      <c r="AS238" s="51" t="s">
        <v>1741</v>
      </c>
      <c r="AT238" s="6" t="s">
        <v>1741</v>
      </c>
      <c r="AU238" s="6">
        <f t="shared" si="10"/>
        <v>45746</v>
      </c>
      <c r="AV238" s="28">
        <f t="shared" si="11"/>
        <v>46476</v>
      </c>
      <c r="AW238" s="11"/>
      <c r="AX238" s="11"/>
      <c r="AY238" s="11"/>
      <c r="AZ238" s="11"/>
      <c r="BA238" s="11"/>
      <c r="BI238" s="9"/>
      <c r="BJ238" s="10"/>
      <c r="BK238" s="10"/>
      <c r="BL238" s="10"/>
      <c r="BM238" s="10"/>
      <c r="BN238" s="10"/>
    </row>
    <row r="239" spans="1:66" s="8" customFormat="1" ht="16.350000000000001" hidden="1" customHeight="1">
      <c r="A239" s="472" t="s">
        <v>1677</v>
      </c>
      <c r="B239" s="100" t="s">
        <v>198</v>
      </c>
      <c r="C239" s="448" t="b">
        <v>1</v>
      </c>
      <c r="D239" s="449" t="s">
        <v>412</v>
      </c>
      <c r="E239" s="449" t="s">
        <v>74</v>
      </c>
      <c r="F239" s="445" t="s">
        <v>24</v>
      </c>
      <c r="G239" s="445" t="s">
        <v>3</v>
      </c>
      <c r="H239" s="444">
        <v>45399</v>
      </c>
      <c r="I239" s="444" t="s">
        <v>274</v>
      </c>
      <c r="J239" s="444" t="str">
        <f t="shared" ca="1" si="9"/>
        <v>EJECUTADO</v>
      </c>
      <c r="K239" s="445" t="s">
        <v>1843</v>
      </c>
      <c r="L239" s="445" t="s">
        <v>54</v>
      </c>
      <c r="M239" s="445" t="s">
        <v>1844</v>
      </c>
      <c r="N239" s="450">
        <v>1030638857</v>
      </c>
      <c r="O239" s="484" t="s">
        <v>1845</v>
      </c>
      <c r="P239" s="484">
        <v>20240149</v>
      </c>
      <c r="Q239" s="484" t="s">
        <v>1845</v>
      </c>
      <c r="R239" s="484" t="s">
        <v>1846</v>
      </c>
      <c r="S239" s="444" t="s">
        <v>413</v>
      </c>
      <c r="T239" s="444" t="s">
        <v>414</v>
      </c>
      <c r="U239" s="452">
        <v>20240363</v>
      </c>
      <c r="V239" s="455" t="s">
        <v>1845</v>
      </c>
      <c r="W239" s="444" t="s">
        <v>364</v>
      </c>
      <c r="X239" s="63" t="s">
        <v>239</v>
      </c>
      <c r="Y239" s="6" t="s">
        <v>415</v>
      </c>
      <c r="Z239" s="6" t="s">
        <v>53</v>
      </c>
      <c r="AA239" s="6" t="s">
        <v>1847</v>
      </c>
      <c r="AB239" s="6" t="s">
        <v>1848</v>
      </c>
      <c r="AC239" s="6" t="s">
        <v>413</v>
      </c>
      <c r="AD239" s="6" t="s">
        <v>1849</v>
      </c>
      <c r="AE239" s="6" t="s">
        <v>218</v>
      </c>
      <c r="AF239" s="6" t="s">
        <v>218</v>
      </c>
      <c r="AG239" s="6" t="s">
        <v>218</v>
      </c>
      <c r="AH239" s="6" t="s">
        <v>218</v>
      </c>
      <c r="AI239" s="5" t="s">
        <v>218</v>
      </c>
      <c r="AJ239" s="6" t="s">
        <v>218</v>
      </c>
      <c r="AK239" s="6" t="s">
        <v>218</v>
      </c>
      <c r="AL239" s="6" t="s">
        <v>218</v>
      </c>
      <c r="AM239" s="5" t="s">
        <v>218</v>
      </c>
      <c r="AN239" s="6" t="s">
        <v>218</v>
      </c>
      <c r="AO239" s="6" t="s">
        <v>218</v>
      </c>
      <c r="AP239" s="6" t="s">
        <v>218</v>
      </c>
      <c r="AQ239" s="6">
        <v>45525</v>
      </c>
      <c r="AR239" s="6" t="s">
        <v>218</v>
      </c>
      <c r="AS239" s="51" t="s">
        <v>1741</v>
      </c>
      <c r="AT239" s="6" t="s">
        <v>1741</v>
      </c>
      <c r="AU239" s="6">
        <f t="shared" si="10"/>
        <v>45645</v>
      </c>
      <c r="AV239" s="28">
        <f t="shared" si="11"/>
        <v>46375</v>
      </c>
      <c r="AW239" s="11"/>
      <c r="AX239" s="11"/>
      <c r="AY239" s="11"/>
      <c r="AZ239" s="11"/>
      <c r="BA239" s="11"/>
      <c r="BI239" s="9"/>
      <c r="BJ239" s="10"/>
      <c r="BK239" s="10"/>
      <c r="BL239" s="10"/>
      <c r="BM239" s="10"/>
      <c r="BN239" s="10"/>
    </row>
    <row r="240" spans="1:66" s="8" customFormat="1" ht="16.350000000000001" hidden="1" customHeight="1">
      <c r="A240" s="472" t="s">
        <v>1677</v>
      </c>
      <c r="B240" s="100"/>
      <c r="C240" s="448" t="b">
        <v>1</v>
      </c>
      <c r="D240" s="449" t="s">
        <v>416</v>
      </c>
      <c r="E240" s="449" t="s">
        <v>129</v>
      </c>
      <c r="F240" s="445" t="s">
        <v>24</v>
      </c>
      <c r="G240" s="445" t="s">
        <v>18</v>
      </c>
      <c r="H240" s="444">
        <v>45399</v>
      </c>
      <c r="I240" s="444" t="s">
        <v>274</v>
      </c>
      <c r="J240" s="444" t="str">
        <f t="shared" ca="1" si="9"/>
        <v>EJECUTADO</v>
      </c>
      <c r="K240" s="445" t="s">
        <v>1763</v>
      </c>
      <c r="L240" s="445" t="s">
        <v>54</v>
      </c>
      <c r="M240" s="445" t="s">
        <v>1850</v>
      </c>
      <c r="N240" s="450">
        <v>1013652405</v>
      </c>
      <c r="O240" s="484" t="s">
        <v>1851</v>
      </c>
      <c r="P240" s="484">
        <v>20240261</v>
      </c>
      <c r="Q240" s="484" t="s">
        <v>1766</v>
      </c>
      <c r="R240" s="484" t="s">
        <v>1767</v>
      </c>
      <c r="S240" s="444" t="s">
        <v>364</v>
      </c>
      <c r="T240" s="444" t="s">
        <v>351</v>
      </c>
      <c r="U240" s="452">
        <v>20240343</v>
      </c>
      <c r="V240" s="455" t="s">
        <v>1765</v>
      </c>
      <c r="W240" s="444" t="s">
        <v>350</v>
      </c>
      <c r="X240" s="63" t="s">
        <v>239</v>
      </c>
      <c r="Y240" s="6" t="s">
        <v>216</v>
      </c>
      <c r="Z240" s="6" t="s">
        <v>53</v>
      </c>
      <c r="AA240" s="6" t="s">
        <v>1852</v>
      </c>
      <c r="AB240" s="6" t="s">
        <v>1568</v>
      </c>
      <c r="AC240" s="6" t="s">
        <v>1853</v>
      </c>
      <c r="AD240" s="6" t="s">
        <v>1854</v>
      </c>
      <c r="AE240" s="51" t="s">
        <v>1776</v>
      </c>
      <c r="AF240" s="5">
        <v>20240407</v>
      </c>
      <c r="AG240" s="51" t="s">
        <v>1855</v>
      </c>
      <c r="AH240" s="6" t="s">
        <v>1243</v>
      </c>
      <c r="AI240" s="5">
        <v>15</v>
      </c>
      <c r="AJ240" s="6" t="s">
        <v>55</v>
      </c>
      <c r="AK240" s="6" t="s">
        <v>218</v>
      </c>
      <c r="AL240" s="6" t="s">
        <v>218</v>
      </c>
      <c r="AM240" s="6" t="s">
        <v>218</v>
      </c>
      <c r="AN240" s="6" t="s">
        <v>218</v>
      </c>
      <c r="AO240" s="6" t="s">
        <v>218</v>
      </c>
      <c r="AP240" s="6" t="s">
        <v>218</v>
      </c>
      <c r="AQ240" s="6">
        <v>45485</v>
      </c>
      <c r="AR240" s="5">
        <v>20240559</v>
      </c>
      <c r="AS240" s="51" t="s">
        <v>1855</v>
      </c>
      <c r="AT240" s="6" t="s">
        <v>1243</v>
      </c>
      <c r="AU240" s="6">
        <f t="shared" si="10"/>
        <v>45605</v>
      </c>
      <c r="AV240" s="28">
        <f t="shared" si="11"/>
        <v>46335</v>
      </c>
      <c r="AW240" s="11"/>
      <c r="AX240" s="11"/>
      <c r="AY240" s="11"/>
      <c r="AZ240" s="11"/>
      <c r="BA240" s="11"/>
      <c r="BI240" s="9"/>
      <c r="BJ240" s="10"/>
      <c r="BK240" s="10"/>
      <c r="BL240" s="10"/>
      <c r="BM240" s="10"/>
      <c r="BN240" s="10"/>
    </row>
    <row r="241" spans="1:66" s="8" customFormat="1" ht="16.350000000000001" hidden="1" customHeight="1">
      <c r="A241" s="472" t="s">
        <v>1677</v>
      </c>
      <c r="B241" s="100" t="s">
        <v>198</v>
      </c>
      <c r="C241" s="448" t="b">
        <v>1</v>
      </c>
      <c r="D241" s="449" t="s">
        <v>417</v>
      </c>
      <c r="E241" s="449" t="s">
        <v>129</v>
      </c>
      <c r="F241" s="445" t="s">
        <v>24</v>
      </c>
      <c r="G241" s="445" t="s">
        <v>18</v>
      </c>
      <c r="H241" s="444">
        <v>45400</v>
      </c>
      <c r="I241" s="444" t="s">
        <v>274</v>
      </c>
      <c r="J241" s="444" t="str">
        <f t="shared" ca="1" si="9"/>
        <v>EJECUTADO</v>
      </c>
      <c r="K241" s="445" t="s">
        <v>1327</v>
      </c>
      <c r="L241" s="445" t="s">
        <v>54</v>
      </c>
      <c r="M241" s="445" t="s">
        <v>1856</v>
      </c>
      <c r="N241" s="450">
        <v>1070921678</v>
      </c>
      <c r="O241" s="484" t="s">
        <v>1857</v>
      </c>
      <c r="P241" s="484">
        <v>20240138</v>
      </c>
      <c r="Q241" s="484" t="s">
        <v>1858</v>
      </c>
      <c r="R241" s="484" t="s">
        <v>1859</v>
      </c>
      <c r="S241" s="444" t="s">
        <v>364</v>
      </c>
      <c r="T241" s="444" t="s">
        <v>351</v>
      </c>
      <c r="U241" s="452">
        <v>20240366</v>
      </c>
      <c r="V241" s="455" t="s">
        <v>1857</v>
      </c>
      <c r="W241" s="444" t="s">
        <v>364</v>
      </c>
      <c r="X241" s="63" t="s">
        <v>239</v>
      </c>
      <c r="Y241" s="6" t="s">
        <v>216</v>
      </c>
      <c r="Z241" s="6" t="s">
        <v>53</v>
      </c>
      <c r="AA241" s="6" t="s">
        <v>1860</v>
      </c>
      <c r="AB241" s="6" t="s">
        <v>1568</v>
      </c>
      <c r="AC241" s="6" t="s">
        <v>364</v>
      </c>
      <c r="AD241" s="6" t="s">
        <v>1861</v>
      </c>
      <c r="AE241" s="6" t="s">
        <v>218</v>
      </c>
      <c r="AF241" s="6" t="s">
        <v>218</v>
      </c>
      <c r="AG241" s="6" t="s">
        <v>218</v>
      </c>
      <c r="AH241" s="6" t="s">
        <v>218</v>
      </c>
      <c r="AI241" s="5" t="s">
        <v>218</v>
      </c>
      <c r="AJ241" s="6" t="s">
        <v>218</v>
      </c>
      <c r="AK241" s="6" t="s">
        <v>218</v>
      </c>
      <c r="AL241" s="6" t="s">
        <v>218</v>
      </c>
      <c r="AM241" s="5" t="s">
        <v>218</v>
      </c>
      <c r="AN241" s="6" t="s">
        <v>218</v>
      </c>
      <c r="AO241" s="6" t="s">
        <v>218</v>
      </c>
      <c r="AP241" s="6" t="s">
        <v>218</v>
      </c>
      <c r="AQ241" s="6">
        <v>45466</v>
      </c>
      <c r="AR241" s="6" t="s">
        <v>218</v>
      </c>
      <c r="AS241" s="51" t="s">
        <v>1741</v>
      </c>
      <c r="AT241" s="6" t="s">
        <v>1741</v>
      </c>
      <c r="AU241" s="6">
        <f t="shared" si="10"/>
        <v>45586</v>
      </c>
      <c r="AV241" s="28">
        <f t="shared" si="11"/>
        <v>46316</v>
      </c>
      <c r="AW241" s="11"/>
      <c r="AX241" s="11"/>
      <c r="AY241" s="11"/>
      <c r="AZ241" s="11"/>
      <c r="BA241" s="11"/>
      <c r="BI241" s="9"/>
      <c r="BJ241" s="10"/>
      <c r="BK241" s="10"/>
      <c r="BL241" s="10"/>
      <c r="BM241" s="10"/>
      <c r="BN241" s="10"/>
    </row>
    <row r="242" spans="1:66" s="8" customFormat="1" ht="16.350000000000001" customHeight="1">
      <c r="A242" s="472" t="s">
        <v>1677</v>
      </c>
      <c r="B242" s="100" t="s">
        <v>198</v>
      </c>
      <c r="C242" s="448" t="b">
        <v>1</v>
      </c>
      <c r="D242" s="449" t="s">
        <v>418</v>
      </c>
      <c r="E242" s="449" t="s">
        <v>74</v>
      </c>
      <c r="F242" s="445" t="s">
        <v>24</v>
      </c>
      <c r="G242" s="445" t="s">
        <v>3</v>
      </c>
      <c r="H242" s="444">
        <v>45400</v>
      </c>
      <c r="I242" s="444" t="s">
        <v>274</v>
      </c>
      <c r="J242" s="444" t="str">
        <f t="shared" ca="1" si="9"/>
        <v>EJECUTADO</v>
      </c>
      <c r="K242" s="445" t="s">
        <v>1862</v>
      </c>
      <c r="L242" s="445" t="s">
        <v>54</v>
      </c>
      <c r="M242" s="445" t="s">
        <v>1863</v>
      </c>
      <c r="N242" s="450">
        <v>80895400</v>
      </c>
      <c r="O242" s="484" t="s">
        <v>1864</v>
      </c>
      <c r="P242" s="484">
        <v>20240262</v>
      </c>
      <c r="Q242" s="484" t="s">
        <v>1864</v>
      </c>
      <c r="R242" s="484" t="s">
        <v>1708</v>
      </c>
      <c r="S242" s="444" t="s">
        <v>419</v>
      </c>
      <c r="T242" s="444" t="s">
        <v>420</v>
      </c>
      <c r="U242" s="452">
        <v>20240368</v>
      </c>
      <c r="V242" s="455" t="s">
        <v>1864</v>
      </c>
      <c r="W242" s="444" t="s">
        <v>1853</v>
      </c>
      <c r="X242" s="63" t="s">
        <v>239</v>
      </c>
      <c r="Y242" s="6" t="s">
        <v>362</v>
      </c>
      <c r="Z242" s="6" t="s">
        <v>53</v>
      </c>
      <c r="AA242" s="6" t="s">
        <v>1865</v>
      </c>
      <c r="AB242" s="6" t="s">
        <v>1745</v>
      </c>
      <c r="AC242" s="6" t="s">
        <v>419</v>
      </c>
      <c r="AD242" s="6" t="s">
        <v>1866</v>
      </c>
      <c r="AE242" s="6" t="s">
        <v>218</v>
      </c>
      <c r="AF242" s="6" t="s">
        <v>218</v>
      </c>
      <c r="AG242" s="6" t="s">
        <v>218</v>
      </c>
      <c r="AH242" s="6" t="s">
        <v>218</v>
      </c>
      <c r="AI242" s="5" t="s">
        <v>218</v>
      </c>
      <c r="AJ242" s="6" t="s">
        <v>218</v>
      </c>
      <c r="AK242" s="6" t="s">
        <v>218</v>
      </c>
      <c r="AL242" s="6" t="s">
        <v>218</v>
      </c>
      <c r="AM242" s="5" t="s">
        <v>218</v>
      </c>
      <c r="AN242" s="6" t="s">
        <v>218</v>
      </c>
      <c r="AO242" s="6" t="s">
        <v>218</v>
      </c>
      <c r="AP242" s="6" t="s">
        <v>218</v>
      </c>
      <c r="AQ242" s="6">
        <v>45538</v>
      </c>
      <c r="AR242" s="6" t="s">
        <v>218</v>
      </c>
      <c r="AS242" s="51" t="s">
        <v>1741</v>
      </c>
      <c r="AT242" s="6" t="s">
        <v>1741</v>
      </c>
      <c r="AU242" s="6">
        <f t="shared" si="10"/>
        <v>45658</v>
      </c>
      <c r="AV242" s="28">
        <f t="shared" si="11"/>
        <v>46388</v>
      </c>
      <c r="AW242" s="11"/>
      <c r="AX242" s="11"/>
      <c r="AY242" s="11"/>
      <c r="AZ242" s="11"/>
      <c r="BA242" s="11"/>
      <c r="BI242" s="9"/>
      <c r="BJ242" s="10"/>
      <c r="BK242" s="10"/>
      <c r="BL242" s="10"/>
      <c r="BM242" s="10"/>
      <c r="BN242" s="10"/>
    </row>
    <row r="243" spans="1:66" s="8" customFormat="1" ht="16.350000000000001" hidden="1" customHeight="1">
      <c r="A243" s="472" t="s">
        <v>1677</v>
      </c>
      <c r="B243" s="130" t="s">
        <v>1730</v>
      </c>
      <c r="C243" s="448" t="b">
        <v>0</v>
      </c>
      <c r="D243" s="449" t="s">
        <v>421</v>
      </c>
      <c r="E243" s="449" t="s">
        <v>129</v>
      </c>
      <c r="F243" s="445" t="s">
        <v>24</v>
      </c>
      <c r="G243" s="445" t="s">
        <v>7</v>
      </c>
      <c r="H243" s="444">
        <v>45401</v>
      </c>
      <c r="I243" s="444" t="s">
        <v>274</v>
      </c>
      <c r="J243" s="444" t="str">
        <f t="shared" ca="1" si="9"/>
        <v>EJECUTADO</v>
      </c>
      <c r="K243" s="445" t="s">
        <v>1725</v>
      </c>
      <c r="L243" s="445" t="s">
        <v>50</v>
      </c>
      <c r="M243" s="445" t="s">
        <v>1867</v>
      </c>
      <c r="N243" s="450">
        <v>900275140</v>
      </c>
      <c r="O243" s="484" t="s">
        <v>1868</v>
      </c>
      <c r="P243" s="484">
        <v>20240054</v>
      </c>
      <c r="Q243" s="484" t="s">
        <v>1728</v>
      </c>
      <c r="R243" s="484" t="s">
        <v>1682</v>
      </c>
      <c r="S243" s="444" t="s">
        <v>422</v>
      </c>
      <c r="T243" s="444" t="s">
        <v>351</v>
      </c>
      <c r="U243" s="452">
        <v>20240335</v>
      </c>
      <c r="V243" s="455" t="s">
        <v>1727</v>
      </c>
      <c r="W243" s="444" t="s">
        <v>360</v>
      </c>
      <c r="X243" s="63" t="s">
        <v>239</v>
      </c>
      <c r="Y243" s="6" t="s">
        <v>216</v>
      </c>
      <c r="Z243" s="6" t="s">
        <v>53</v>
      </c>
      <c r="AA243" s="6" t="s">
        <v>198</v>
      </c>
      <c r="AB243" s="6" t="s">
        <v>198</v>
      </c>
      <c r="AC243" s="6" t="s">
        <v>198</v>
      </c>
      <c r="AD243" s="57" t="s">
        <v>1869</v>
      </c>
      <c r="AE243" s="6" t="s">
        <v>218</v>
      </c>
      <c r="AF243" s="6" t="s">
        <v>218</v>
      </c>
      <c r="AG243" s="6" t="s">
        <v>218</v>
      </c>
      <c r="AH243" s="6" t="s">
        <v>218</v>
      </c>
      <c r="AI243" s="5">
        <v>52</v>
      </c>
      <c r="AJ243" s="6" t="s">
        <v>55</v>
      </c>
      <c r="AK243" s="6" t="s">
        <v>218</v>
      </c>
      <c r="AL243" s="6" t="s">
        <v>218</v>
      </c>
      <c r="AM243" s="6" t="s">
        <v>218</v>
      </c>
      <c r="AN243" s="6" t="s">
        <v>218</v>
      </c>
      <c r="AO243" s="6" t="s">
        <v>218</v>
      </c>
      <c r="AP243" s="6" t="s">
        <v>218</v>
      </c>
      <c r="AQ243" s="6">
        <v>45519</v>
      </c>
      <c r="AR243" s="6" t="s">
        <v>218</v>
      </c>
      <c r="AS243" s="51" t="s">
        <v>1686</v>
      </c>
      <c r="AT243" s="6" t="s">
        <v>1686</v>
      </c>
      <c r="AU243" s="6">
        <f t="shared" si="10"/>
        <v>45639</v>
      </c>
      <c r="AV243" s="28">
        <f t="shared" si="11"/>
        <v>46369</v>
      </c>
      <c r="AW243" s="11"/>
      <c r="AX243" s="11"/>
      <c r="AY243" s="11"/>
      <c r="AZ243" s="11"/>
      <c r="BA243" s="11"/>
      <c r="BI243" s="9"/>
      <c r="BJ243" s="10"/>
      <c r="BK243" s="10"/>
      <c r="BL243" s="10"/>
      <c r="BM243" s="10"/>
      <c r="BN243" s="10"/>
    </row>
    <row r="244" spans="1:66" s="8" customFormat="1" ht="16.350000000000001" hidden="1" customHeight="1">
      <c r="A244" s="472" t="s">
        <v>1677</v>
      </c>
      <c r="B244" s="100" t="s">
        <v>198</v>
      </c>
      <c r="C244" s="448" t="b">
        <v>1</v>
      </c>
      <c r="D244" s="449" t="s">
        <v>423</v>
      </c>
      <c r="E244" s="449" t="s">
        <v>74</v>
      </c>
      <c r="F244" s="445" t="s">
        <v>24</v>
      </c>
      <c r="G244" s="445" t="s">
        <v>3</v>
      </c>
      <c r="H244" s="444">
        <v>45401</v>
      </c>
      <c r="I244" s="444" t="s">
        <v>274</v>
      </c>
      <c r="J244" s="444" t="str">
        <f t="shared" ca="1" si="9"/>
        <v>EJECUTADO</v>
      </c>
      <c r="K244" s="445" t="s">
        <v>1870</v>
      </c>
      <c r="L244" s="445" t="s">
        <v>54</v>
      </c>
      <c r="M244" s="445" t="s">
        <v>1871</v>
      </c>
      <c r="N244" s="450">
        <v>1000515058</v>
      </c>
      <c r="O244" s="484" t="s">
        <v>1872</v>
      </c>
      <c r="P244" s="484">
        <v>20240197</v>
      </c>
      <c r="Q244" s="484" t="s">
        <v>1872</v>
      </c>
      <c r="R244" s="484" t="s">
        <v>1347</v>
      </c>
      <c r="S244" s="444" t="s">
        <v>424</v>
      </c>
      <c r="T244" s="444" t="s">
        <v>198</v>
      </c>
      <c r="U244" s="452">
        <v>20240378</v>
      </c>
      <c r="V244" s="455" t="s">
        <v>1872</v>
      </c>
      <c r="W244" s="444" t="s">
        <v>419</v>
      </c>
      <c r="X244" s="63" t="s">
        <v>271</v>
      </c>
      <c r="Y244" s="6" t="s">
        <v>425</v>
      </c>
      <c r="Z244" s="6" t="s">
        <v>198</v>
      </c>
      <c r="AA244" s="6" t="s">
        <v>198</v>
      </c>
      <c r="AB244" s="6" t="s">
        <v>198</v>
      </c>
      <c r="AC244" s="6" t="s">
        <v>198</v>
      </c>
      <c r="AD244" s="6" t="s">
        <v>1873</v>
      </c>
      <c r="AE244" s="6" t="s">
        <v>218</v>
      </c>
      <c r="AF244" s="6" t="s">
        <v>218</v>
      </c>
      <c r="AG244" s="6" t="s">
        <v>218</v>
      </c>
      <c r="AH244" s="6" t="s">
        <v>218</v>
      </c>
      <c r="AI244" s="5" t="s">
        <v>218</v>
      </c>
      <c r="AJ244" s="6" t="s">
        <v>218</v>
      </c>
      <c r="AK244" s="6" t="s">
        <v>218</v>
      </c>
      <c r="AL244" s="6" t="s">
        <v>218</v>
      </c>
      <c r="AM244" s="5" t="s">
        <v>218</v>
      </c>
      <c r="AN244" s="6" t="s">
        <v>218</v>
      </c>
      <c r="AO244" s="6" t="s">
        <v>218</v>
      </c>
      <c r="AP244" s="6" t="s">
        <v>218</v>
      </c>
      <c r="AQ244" s="6"/>
      <c r="AR244" s="6" t="s">
        <v>218</v>
      </c>
      <c r="AS244" s="51" t="s">
        <v>1741</v>
      </c>
      <c r="AT244" s="6" t="s">
        <v>1741</v>
      </c>
      <c r="AU244" s="6">
        <f t="shared" si="10"/>
        <v>120</v>
      </c>
      <c r="AV244" s="28">
        <f t="shared" si="11"/>
        <v>850</v>
      </c>
      <c r="AW244" s="11"/>
      <c r="AX244" s="11"/>
      <c r="AY244" s="11"/>
      <c r="AZ244" s="11"/>
      <c r="BA244" s="11"/>
      <c r="BI244" s="9"/>
      <c r="BJ244" s="10"/>
      <c r="BK244" s="10"/>
      <c r="BL244" s="10"/>
      <c r="BM244" s="10"/>
      <c r="BN244" s="10"/>
    </row>
    <row r="245" spans="1:66" s="8" customFormat="1" ht="16.350000000000001" hidden="1" customHeight="1">
      <c r="A245" s="472" t="s">
        <v>1677</v>
      </c>
      <c r="B245" s="100" t="s">
        <v>198</v>
      </c>
      <c r="C245" s="448" t="b">
        <v>1</v>
      </c>
      <c r="D245" s="449" t="s">
        <v>426</v>
      </c>
      <c r="E245" s="449" t="s">
        <v>427</v>
      </c>
      <c r="F245" s="445" t="s">
        <v>24</v>
      </c>
      <c r="G245" s="445" t="s">
        <v>13</v>
      </c>
      <c r="H245" s="444">
        <v>45401</v>
      </c>
      <c r="I245" s="444" t="s">
        <v>274</v>
      </c>
      <c r="J245" s="444" t="str">
        <f t="shared" ca="1" si="9"/>
        <v>EJECUTADO</v>
      </c>
      <c r="K245" s="445" t="s">
        <v>1874</v>
      </c>
      <c r="L245" s="445" t="s">
        <v>50</v>
      </c>
      <c r="M245" s="445" t="s">
        <v>1875</v>
      </c>
      <c r="N245" s="450">
        <v>901498664</v>
      </c>
      <c r="O245" s="484" t="s">
        <v>1876</v>
      </c>
      <c r="P245" s="484">
        <v>20240270</v>
      </c>
      <c r="Q245" s="484" t="s">
        <v>1876</v>
      </c>
      <c r="R245" s="484" t="s">
        <v>1877</v>
      </c>
      <c r="S245" s="444" t="s">
        <v>428</v>
      </c>
      <c r="T245" s="444" t="s">
        <v>429</v>
      </c>
      <c r="U245" s="452">
        <v>20240374</v>
      </c>
      <c r="V245" s="455" t="s">
        <v>1876</v>
      </c>
      <c r="W245" s="444" t="s">
        <v>419</v>
      </c>
      <c r="X245" s="63" t="s">
        <v>239</v>
      </c>
      <c r="Y245" s="6" t="s">
        <v>430</v>
      </c>
      <c r="Z245" s="6" t="s">
        <v>53</v>
      </c>
      <c r="AA245" s="6" t="s">
        <v>1878</v>
      </c>
      <c r="AB245" s="6" t="s">
        <v>1139</v>
      </c>
      <c r="AC245" s="6" t="s">
        <v>428</v>
      </c>
      <c r="AD245" s="6" t="s">
        <v>1879</v>
      </c>
      <c r="AE245" s="6" t="s">
        <v>218</v>
      </c>
      <c r="AF245" s="6" t="s">
        <v>218</v>
      </c>
      <c r="AG245" s="6" t="s">
        <v>218</v>
      </c>
      <c r="AH245" s="6" t="s">
        <v>218</v>
      </c>
      <c r="AI245" s="5" t="s">
        <v>218</v>
      </c>
      <c r="AJ245" s="6" t="s">
        <v>218</v>
      </c>
      <c r="AK245" s="6" t="s">
        <v>218</v>
      </c>
      <c r="AL245" s="6" t="s">
        <v>218</v>
      </c>
      <c r="AM245" s="5" t="s">
        <v>218</v>
      </c>
      <c r="AN245" s="6" t="s">
        <v>218</v>
      </c>
      <c r="AO245" s="6" t="s">
        <v>218</v>
      </c>
      <c r="AP245" s="6" t="s">
        <v>218</v>
      </c>
      <c r="AQ245" s="6">
        <v>45496</v>
      </c>
      <c r="AR245" s="6" t="s">
        <v>218</v>
      </c>
      <c r="AS245" s="51" t="s">
        <v>1741</v>
      </c>
      <c r="AT245" s="6" t="s">
        <v>1741</v>
      </c>
      <c r="AU245" s="6">
        <f t="shared" si="10"/>
        <v>45616</v>
      </c>
      <c r="AV245" s="28">
        <f t="shared" si="11"/>
        <v>46346</v>
      </c>
      <c r="AW245" s="11"/>
      <c r="AX245" s="11"/>
      <c r="AY245" s="11"/>
      <c r="AZ245" s="11"/>
      <c r="BA245" s="11"/>
      <c r="BI245" s="9"/>
      <c r="BJ245" s="10"/>
      <c r="BK245" s="10"/>
      <c r="BL245" s="10"/>
      <c r="BM245" s="10"/>
      <c r="BN245" s="10"/>
    </row>
    <row r="246" spans="1:66" s="8" customFormat="1" ht="16.350000000000001" customHeight="1">
      <c r="A246" s="472" t="s">
        <v>1677</v>
      </c>
      <c r="B246" s="100" t="s">
        <v>198</v>
      </c>
      <c r="C246" s="448" t="b">
        <v>1</v>
      </c>
      <c r="D246" s="449" t="s">
        <v>431</v>
      </c>
      <c r="E246" s="449" t="s">
        <v>86</v>
      </c>
      <c r="F246" s="445" t="s">
        <v>24</v>
      </c>
      <c r="G246" s="445" t="s">
        <v>11</v>
      </c>
      <c r="H246" s="444">
        <v>45401</v>
      </c>
      <c r="I246" s="444" t="s">
        <v>274</v>
      </c>
      <c r="J246" s="444" t="str">
        <f t="shared" ca="1" si="9"/>
        <v>EJECUTADO</v>
      </c>
      <c r="K246" s="445" t="s">
        <v>1880</v>
      </c>
      <c r="L246" s="445" t="s">
        <v>50</v>
      </c>
      <c r="M246" s="445" t="s">
        <v>1881</v>
      </c>
      <c r="N246" s="450">
        <v>901711223</v>
      </c>
      <c r="O246" s="484" t="s">
        <v>1882</v>
      </c>
      <c r="P246" s="484">
        <v>20240255</v>
      </c>
      <c r="Q246" s="484" t="s">
        <v>1882</v>
      </c>
      <c r="R246" s="484" t="s">
        <v>1767</v>
      </c>
      <c r="S246" s="444" t="s">
        <v>429</v>
      </c>
      <c r="T246" s="444" t="s">
        <v>432</v>
      </c>
      <c r="U246" s="452">
        <v>20240379</v>
      </c>
      <c r="V246" s="455" t="s">
        <v>1882</v>
      </c>
      <c r="W246" s="444" t="s">
        <v>419</v>
      </c>
      <c r="X246" s="63" t="s">
        <v>239</v>
      </c>
      <c r="Y246" s="6" t="s">
        <v>433</v>
      </c>
      <c r="Z246" s="6" t="s">
        <v>53</v>
      </c>
      <c r="AA246" s="6" t="s">
        <v>1883</v>
      </c>
      <c r="AB246" s="6" t="s">
        <v>1722</v>
      </c>
      <c r="AC246" s="6" t="s">
        <v>1884</v>
      </c>
      <c r="AD246" s="57" t="s">
        <v>1885</v>
      </c>
      <c r="AE246" s="6" t="s">
        <v>218</v>
      </c>
      <c r="AF246" s="6" t="s">
        <v>218</v>
      </c>
      <c r="AG246" s="6" t="s">
        <v>218</v>
      </c>
      <c r="AH246" s="6" t="s">
        <v>218</v>
      </c>
      <c r="AI246" s="5" t="s">
        <v>218</v>
      </c>
      <c r="AJ246" s="6" t="s">
        <v>218</v>
      </c>
      <c r="AK246" s="6" t="s">
        <v>218</v>
      </c>
      <c r="AL246" s="6" t="s">
        <v>218</v>
      </c>
      <c r="AM246" s="5" t="s">
        <v>218</v>
      </c>
      <c r="AN246" s="6" t="s">
        <v>218</v>
      </c>
      <c r="AO246" s="6" t="s">
        <v>218</v>
      </c>
      <c r="AP246" s="6" t="s">
        <v>218</v>
      </c>
      <c r="AQ246" s="6">
        <v>45558</v>
      </c>
      <c r="AR246" s="6" t="s">
        <v>218</v>
      </c>
      <c r="AS246" s="51" t="s">
        <v>1741</v>
      </c>
      <c r="AT246" s="6" t="s">
        <v>1741</v>
      </c>
      <c r="AU246" s="6">
        <f t="shared" si="10"/>
        <v>45678</v>
      </c>
      <c r="AV246" s="28">
        <f t="shared" si="11"/>
        <v>46408</v>
      </c>
      <c r="AW246" s="11"/>
      <c r="AX246" s="11"/>
      <c r="AY246" s="11"/>
      <c r="AZ246" s="11"/>
      <c r="BA246" s="11"/>
      <c r="BI246" s="9"/>
      <c r="BJ246" s="10"/>
      <c r="BK246" s="10"/>
      <c r="BL246" s="10"/>
      <c r="BM246" s="10"/>
      <c r="BN246" s="10"/>
    </row>
    <row r="247" spans="1:66" s="8" customFormat="1" ht="16.350000000000001" hidden="1" customHeight="1">
      <c r="A247" s="472" t="s">
        <v>1677</v>
      </c>
      <c r="B247" s="100" t="s">
        <v>198</v>
      </c>
      <c r="C247" s="448" t="b">
        <v>1</v>
      </c>
      <c r="D247" s="449" t="s">
        <v>434</v>
      </c>
      <c r="E247" s="449" t="s">
        <v>57</v>
      </c>
      <c r="F247" s="445" t="s">
        <v>24</v>
      </c>
      <c r="G247" s="445" t="s">
        <v>18</v>
      </c>
      <c r="H247" s="444">
        <v>45401</v>
      </c>
      <c r="I247" s="444" t="s">
        <v>274</v>
      </c>
      <c r="J247" s="444" t="str">
        <f t="shared" ca="1" si="9"/>
        <v>EJECUTADO</v>
      </c>
      <c r="K247" s="445" t="s">
        <v>1886</v>
      </c>
      <c r="L247" s="445" t="s">
        <v>50</v>
      </c>
      <c r="M247" s="445" t="s">
        <v>1887</v>
      </c>
      <c r="N247" s="450">
        <v>901758489</v>
      </c>
      <c r="O247" s="484" t="s">
        <v>1888</v>
      </c>
      <c r="P247" s="484">
        <v>20240259</v>
      </c>
      <c r="Q247" s="484" t="s">
        <v>1889</v>
      </c>
      <c r="R247" s="484" t="s">
        <v>1767</v>
      </c>
      <c r="S247" s="444" t="s">
        <v>419</v>
      </c>
      <c r="T247" s="444" t="s">
        <v>355</v>
      </c>
      <c r="U247" s="452">
        <v>20240375</v>
      </c>
      <c r="V247" s="455" t="s">
        <v>1888</v>
      </c>
      <c r="W247" s="444" t="s">
        <v>419</v>
      </c>
      <c r="X247" s="63" t="s">
        <v>239</v>
      </c>
      <c r="Y247" s="6" t="s">
        <v>346</v>
      </c>
      <c r="Z247" s="6" t="s">
        <v>53</v>
      </c>
      <c r="AA247" s="6" t="s">
        <v>1890</v>
      </c>
      <c r="AB247" s="6" t="s">
        <v>1698</v>
      </c>
      <c r="AC247" s="6" t="s">
        <v>419</v>
      </c>
      <c r="AD247" s="6" t="s">
        <v>1891</v>
      </c>
      <c r="AE247" s="6" t="s">
        <v>218</v>
      </c>
      <c r="AF247" s="6" t="s">
        <v>218</v>
      </c>
      <c r="AG247" s="6" t="s">
        <v>218</v>
      </c>
      <c r="AH247" s="6" t="s">
        <v>218</v>
      </c>
      <c r="AI247" s="5" t="s">
        <v>218</v>
      </c>
      <c r="AJ247" s="6" t="s">
        <v>218</v>
      </c>
      <c r="AK247" s="6" t="s">
        <v>218</v>
      </c>
      <c r="AL247" s="6" t="s">
        <v>218</v>
      </c>
      <c r="AM247" s="5" t="s">
        <v>218</v>
      </c>
      <c r="AN247" s="6" t="s">
        <v>218</v>
      </c>
      <c r="AO247" s="6" t="s">
        <v>218</v>
      </c>
      <c r="AP247" s="6" t="s">
        <v>218</v>
      </c>
      <c r="AQ247" s="6">
        <v>45535</v>
      </c>
      <c r="AR247" s="6" t="s">
        <v>218</v>
      </c>
      <c r="AS247" s="51" t="s">
        <v>1741</v>
      </c>
      <c r="AT247" s="6" t="s">
        <v>1741</v>
      </c>
      <c r="AU247" s="6">
        <f t="shared" si="10"/>
        <v>45655</v>
      </c>
      <c r="AV247" s="28">
        <f t="shared" si="11"/>
        <v>46385</v>
      </c>
      <c r="AW247" s="11"/>
      <c r="AX247" s="11"/>
      <c r="AY247" s="11"/>
      <c r="AZ247" s="11"/>
      <c r="BA247" s="11"/>
      <c r="BI247" s="9"/>
      <c r="BJ247" s="10"/>
      <c r="BK247" s="10"/>
      <c r="BL247" s="10"/>
      <c r="BM247" s="10"/>
      <c r="BN247" s="10"/>
    </row>
    <row r="248" spans="1:66" s="8" customFormat="1" ht="16.350000000000001" hidden="1" customHeight="1">
      <c r="A248" s="472" t="s">
        <v>1677</v>
      </c>
      <c r="B248" s="100" t="s">
        <v>198</v>
      </c>
      <c r="C248" s="448" t="b">
        <v>1</v>
      </c>
      <c r="D248" s="449" t="s">
        <v>435</v>
      </c>
      <c r="E248" s="449" t="s">
        <v>436</v>
      </c>
      <c r="F248" s="445" t="s">
        <v>24</v>
      </c>
      <c r="G248" s="445" t="s">
        <v>10</v>
      </c>
      <c r="H248" s="444">
        <v>45401</v>
      </c>
      <c r="I248" s="444" t="s">
        <v>274</v>
      </c>
      <c r="J248" s="444" t="str">
        <f t="shared" ca="1" si="9"/>
        <v>EJECUTADO</v>
      </c>
      <c r="K248" s="445" t="s">
        <v>1892</v>
      </c>
      <c r="L248" s="445" t="s">
        <v>50</v>
      </c>
      <c r="M248" s="445" t="s">
        <v>1893</v>
      </c>
      <c r="N248" s="450">
        <v>900660502</v>
      </c>
      <c r="O248" s="484" t="s">
        <v>1894</v>
      </c>
      <c r="P248" s="484">
        <v>20240306</v>
      </c>
      <c r="Q248" s="484" t="s">
        <v>1894</v>
      </c>
      <c r="R248" s="484" t="s">
        <v>419</v>
      </c>
      <c r="S248" s="444" t="s">
        <v>419</v>
      </c>
      <c r="T248" s="444" t="s">
        <v>437</v>
      </c>
      <c r="U248" s="452">
        <v>20240376</v>
      </c>
      <c r="V248" s="455" t="s">
        <v>1894</v>
      </c>
      <c r="W248" s="444" t="s">
        <v>419</v>
      </c>
      <c r="X248" s="63" t="s">
        <v>239</v>
      </c>
      <c r="Y248" s="6" t="s">
        <v>438</v>
      </c>
      <c r="Z248" s="6" t="s">
        <v>53</v>
      </c>
      <c r="AA248" s="6" t="s">
        <v>1895</v>
      </c>
      <c r="AB248" s="6" t="s">
        <v>887</v>
      </c>
      <c r="AC248" s="6" t="s">
        <v>374</v>
      </c>
      <c r="AD248" s="6" t="s">
        <v>1896</v>
      </c>
      <c r="AE248" s="6" t="s">
        <v>218</v>
      </c>
      <c r="AF248" s="6" t="s">
        <v>218</v>
      </c>
      <c r="AG248" s="6" t="s">
        <v>218</v>
      </c>
      <c r="AH248" s="6" t="s">
        <v>218</v>
      </c>
      <c r="AI248" s="5" t="s">
        <v>218</v>
      </c>
      <c r="AJ248" s="6" t="s">
        <v>218</v>
      </c>
      <c r="AK248" s="6" t="s">
        <v>218</v>
      </c>
      <c r="AL248" s="6" t="s">
        <v>218</v>
      </c>
      <c r="AM248" s="5" t="s">
        <v>218</v>
      </c>
      <c r="AN248" s="6" t="s">
        <v>218</v>
      </c>
      <c r="AO248" s="6" t="s">
        <v>218</v>
      </c>
      <c r="AP248" s="6" t="s">
        <v>218</v>
      </c>
      <c r="AQ248" s="6">
        <v>45644</v>
      </c>
      <c r="AR248" s="6" t="s">
        <v>218</v>
      </c>
      <c r="AS248" s="51" t="s">
        <v>1741</v>
      </c>
      <c r="AT248" s="6" t="s">
        <v>1741</v>
      </c>
      <c r="AU248" s="6">
        <f t="shared" si="10"/>
        <v>45764</v>
      </c>
      <c r="AV248" s="28">
        <f t="shared" si="11"/>
        <v>46494</v>
      </c>
      <c r="AW248" s="11"/>
      <c r="AX248" s="11"/>
      <c r="AY248" s="11"/>
      <c r="AZ248" s="11"/>
      <c r="BA248" s="11"/>
      <c r="BI248" s="9"/>
      <c r="BJ248" s="10"/>
      <c r="BK248" s="10"/>
      <c r="BL248" s="10"/>
      <c r="BM248" s="10"/>
      <c r="BN248" s="10"/>
    </row>
    <row r="249" spans="1:66" s="8" customFormat="1" ht="16.350000000000001" hidden="1" customHeight="1">
      <c r="A249" s="472" t="s">
        <v>1677</v>
      </c>
      <c r="B249" s="100" t="s">
        <v>198</v>
      </c>
      <c r="C249" s="448" t="b">
        <v>1</v>
      </c>
      <c r="D249" s="449" t="s">
        <v>439</v>
      </c>
      <c r="E249" s="449" t="s">
        <v>57</v>
      </c>
      <c r="F249" s="445" t="s">
        <v>24</v>
      </c>
      <c r="G249" s="445" t="s">
        <v>18</v>
      </c>
      <c r="H249" s="444">
        <v>45404</v>
      </c>
      <c r="I249" s="444" t="s">
        <v>274</v>
      </c>
      <c r="J249" s="444" t="str">
        <f t="shared" ca="1" si="9"/>
        <v>EJECUTADO</v>
      </c>
      <c r="K249" s="445" t="s">
        <v>1897</v>
      </c>
      <c r="L249" s="445" t="s">
        <v>54</v>
      </c>
      <c r="M249" s="445" t="s">
        <v>1898</v>
      </c>
      <c r="N249" s="450">
        <v>39572712</v>
      </c>
      <c r="O249" s="484" t="s">
        <v>1899</v>
      </c>
      <c r="P249" s="484">
        <v>20240301</v>
      </c>
      <c r="Q249" s="484" t="s">
        <v>1900</v>
      </c>
      <c r="R249" s="484" t="s">
        <v>1901</v>
      </c>
      <c r="S249" s="444" t="s">
        <v>419</v>
      </c>
      <c r="T249" s="444" t="s">
        <v>355</v>
      </c>
      <c r="U249" s="452">
        <v>20240377</v>
      </c>
      <c r="V249" s="455" t="s">
        <v>1899</v>
      </c>
      <c r="W249" s="444" t="s">
        <v>419</v>
      </c>
      <c r="X249" s="63" t="s">
        <v>239</v>
      </c>
      <c r="Y249" s="6" t="s">
        <v>346</v>
      </c>
      <c r="Z249" s="6" t="s">
        <v>53</v>
      </c>
      <c r="AA249" s="6" t="s">
        <v>1902</v>
      </c>
      <c r="AB249" s="6" t="s">
        <v>1698</v>
      </c>
      <c r="AC249" s="6" t="s">
        <v>413</v>
      </c>
      <c r="AD249" s="6" t="s">
        <v>1903</v>
      </c>
      <c r="AE249" s="6" t="s">
        <v>218</v>
      </c>
      <c r="AF249" s="6" t="s">
        <v>218</v>
      </c>
      <c r="AG249" s="6" t="s">
        <v>218</v>
      </c>
      <c r="AH249" s="6" t="s">
        <v>218</v>
      </c>
      <c r="AI249" s="5" t="s">
        <v>218</v>
      </c>
      <c r="AJ249" s="6" t="s">
        <v>218</v>
      </c>
      <c r="AK249" s="6" t="s">
        <v>218</v>
      </c>
      <c r="AL249" s="6" t="s">
        <v>218</v>
      </c>
      <c r="AM249" s="5" t="s">
        <v>218</v>
      </c>
      <c r="AN249" s="6" t="s">
        <v>218</v>
      </c>
      <c r="AO249" s="6" t="s">
        <v>218</v>
      </c>
      <c r="AP249" s="6" t="s">
        <v>218</v>
      </c>
      <c r="AQ249" s="6">
        <v>45535</v>
      </c>
      <c r="AR249" s="6" t="s">
        <v>218</v>
      </c>
      <c r="AS249" s="51" t="s">
        <v>1741</v>
      </c>
      <c r="AT249" s="6" t="s">
        <v>1741</v>
      </c>
      <c r="AU249" s="6">
        <f t="shared" si="10"/>
        <v>45655</v>
      </c>
      <c r="AV249" s="28">
        <f t="shared" si="11"/>
        <v>46385</v>
      </c>
      <c r="AW249" s="11"/>
      <c r="AX249" s="11"/>
      <c r="AY249" s="11"/>
      <c r="AZ249" s="11"/>
      <c r="BA249" s="11"/>
      <c r="BI249" s="9"/>
      <c r="BJ249" s="10"/>
      <c r="BK249" s="10"/>
      <c r="BL249" s="10"/>
      <c r="BM249" s="10"/>
      <c r="BN249" s="10"/>
    </row>
    <row r="250" spans="1:66" s="8" customFormat="1" ht="16.350000000000001" customHeight="1">
      <c r="A250" s="472" t="s">
        <v>1677</v>
      </c>
      <c r="B250" s="100" t="s">
        <v>198</v>
      </c>
      <c r="C250" s="448" t="b">
        <v>1</v>
      </c>
      <c r="D250" s="449" t="s">
        <v>440</v>
      </c>
      <c r="E250" s="449" t="s">
        <v>86</v>
      </c>
      <c r="F250" s="445" t="s">
        <v>24</v>
      </c>
      <c r="G250" s="445" t="s">
        <v>19</v>
      </c>
      <c r="H250" s="444">
        <v>45404</v>
      </c>
      <c r="I250" s="444" t="s">
        <v>274</v>
      </c>
      <c r="J250" s="444" t="str">
        <f t="shared" ca="1" si="9"/>
        <v>EJECUTADO</v>
      </c>
      <c r="K250" s="445" t="s">
        <v>1904</v>
      </c>
      <c r="L250" s="445" t="s">
        <v>50</v>
      </c>
      <c r="M250" s="445" t="s">
        <v>1905</v>
      </c>
      <c r="N250" s="450">
        <v>900850151</v>
      </c>
      <c r="O250" s="484" t="s">
        <v>1906</v>
      </c>
      <c r="P250" s="484">
        <v>20240256</v>
      </c>
      <c r="Q250" s="484" t="s">
        <v>1907</v>
      </c>
      <c r="R250" s="484" t="s">
        <v>1767</v>
      </c>
      <c r="S250" s="444" t="s">
        <v>441</v>
      </c>
      <c r="T250" s="444" t="s">
        <v>432</v>
      </c>
      <c r="U250" s="452">
        <v>20240380</v>
      </c>
      <c r="V250" s="455" t="s">
        <v>1906</v>
      </c>
      <c r="W250" s="444" t="s">
        <v>413</v>
      </c>
      <c r="X250" s="63" t="s">
        <v>239</v>
      </c>
      <c r="Y250" s="6" t="s">
        <v>433</v>
      </c>
      <c r="Z250" s="6" t="s">
        <v>53</v>
      </c>
      <c r="AA250" s="6" t="s">
        <v>1908</v>
      </c>
      <c r="AB250" s="6" t="s">
        <v>1722</v>
      </c>
      <c r="AC250" s="6" t="s">
        <v>367</v>
      </c>
      <c r="AD250" s="57" t="s">
        <v>1909</v>
      </c>
      <c r="AE250" s="6" t="s">
        <v>218</v>
      </c>
      <c r="AF250" s="6" t="s">
        <v>218</v>
      </c>
      <c r="AG250" s="6" t="s">
        <v>218</v>
      </c>
      <c r="AH250" s="6" t="s">
        <v>218</v>
      </c>
      <c r="AI250" s="5" t="s">
        <v>218</v>
      </c>
      <c r="AJ250" s="6" t="s">
        <v>218</v>
      </c>
      <c r="AK250" s="6" t="s">
        <v>218</v>
      </c>
      <c r="AL250" s="6" t="s">
        <v>218</v>
      </c>
      <c r="AM250" s="5" t="s">
        <v>218</v>
      </c>
      <c r="AN250" s="6" t="s">
        <v>218</v>
      </c>
      <c r="AO250" s="6" t="s">
        <v>218</v>
      </c>
      <c r="AP250" s="6" t="s">
        <v>218</v>
      </c>
      <c r="AQ250" s="6">
        <v>45558</v>
      </c>
      <c r="AR250" s="6" t="s">
        <v>218</v>
      </c>
      <c r="AS250" s="51" t="s">
        <v>1741</v>
      </c>
      <c r="AT250" s="6" t="s">
        <v>1741</v>
      </c>
      <c r="AU250" s="6">
        <f t="shared" si="10"/>
        <v>45678</v>
      </c>
      <c r="AV250" s="28">
        <f t="shared" si="11"/>
        <v>46408</v>
      </c>
      <c r="AW250" s="11"/>
      <c r="AX250" s="11"/>
      <c r="AY250" s="11"/>
      <c r="AZ250" s="11"/>
      <c r="BA250" s="11"/>
      <c r="BI250" s="9"/>
      <c r="BJ250" s="10"/>
      <c r="BK250" s="10"/>
      <c r="BL250" s="10"/>
      <c r="BM250" s="10"/>
      <c r="BN250" s="10"/>
    </row>
    <row r="251" spans="1:66" s="8" customFormat="1" ht="16.350000000000001" hidden="1" customHeight="1">
      <c r="A251" s="472" t="s">
        <v>1677</v>
      </c>
      <c r="B251" s="100" t="s">
        <v>198</v>
      </c>
      <c r="C251" s="448" t="b">
        <v>1</v>
      </c>
      <c r="D251" s="449" t="s">
        <v>442</v>
      </c>
      <c r="E251" s="449" t="s">
        <v>57</v>
      </c>
      <c r="F251" s="445" t="s">
        <v>24</v>
      </c>
      <c r="G251" s="445" t="s">
        <v>18</v>
      </c>
      <c r="H251" s="444">
        <v>45404</v>
      </c>
      <c r="I251" s="444" t="s">
        <v>274</v>
      </c>
      <c r="J251" s="444" t="str">
        <f t="shared" ca="1" si="9"/>
        <v>EJECUTADO</v>
      </c>
      <c r="K251" s="445" t="s">
        <v>1560</v>
      </c>
      <c r="L251" s="445" t="s">
        <v>54</v>
      </c>
      <c r="M251" s="445" t="s">
        <v>1910</v>
      </c>
      <c r="N251" s="450">
        <v>1010237265</v>
      </c>
      <c r="O251" s="484" t="s">
        <v>1911</v>
      </c>
      <c r="P251" s="484">
        <v>20240260</v>
      </c>
      <c r="Q251" s="484" t="s">
        <v>1912</v>
      </c>
      <c r="R251" s="484" t="s">
        <v>1767</v>
      </c>
      <c r="S251" s="444" t="s">
        <v>413</v>
      </c>
      <c r="T251" s="444" t="s">
        <v>355</v>
      </c>
      <c r="U251" s="452">
        <v>20240383</v>
      </c>
      <c r="V251" s="455" t="s">
        <v>1911</v>
      </c>
      <c r="W251" s="444" t="s">
        <v>413</v>
      </c>
      <c r="X251" s="63" t="s">
        <v>239</v>
      </c>
      <c r="Y251" s="6" t="s">
        <v>346</v>
      </c>
      <c r="Z251" s="6" t="s">
        <v>53</v>
      </c>
      <c r="AA251" s="6" t="s">
        <v>1913</v>
      </c>
      <c r="AB251" s="6" t="s">
        <v>1698</v>
      </c>
      <c r="AC251" s="6" t="s">
        <v>413</v>
      </c>
      <c r="AD251" s="6" t="s">
        <v>1914</v>
      </c>
      <c r="AE251" s="6" t="s">
        <v>218</v>
      </c>
      <c r="AF251" s="6" t="s">
        <v>218</v>
      </c>
      <c r="AG251" s="6" t="s">
        <v>218</v>
      </c>
      <c r="AH251" s="6" t="s">
        <v>218</v>
      </c>
      <c r="AI251" s="5" t="s">
        <v>218</v>
      </c>
      <c r="AJ251" s="6" t="s">
        <v>218</v>
      </c>
      <c r="AK251" s="6" t="s">
        <v>218</v>
      </c>
      <c r="AL251" s="6" t="s">
        <v>218</v>
      </c>
      <c r="AM251" s="5" t="s">
        <v>218</v>
      </c>
      <c r="AN251" s="6" t="s">
        <v>218</v>
      </c>
      <c r="AO251" s="6" t="s">
        <v>218</v>
      </c>
      <c r="AP251" s="6" t="s">
        <v>218</v>
      </c>
      <c r="AQ251" s="6">
        <v>45535</v>
      </c>
      <c r="AR251" s="6" t="s">
        <v>218</v>
      </c>
      <c r="AS251" s="51" t="s">
        <v>1741</v>
      </c>
      <c r="AT251" s="6" t="s">
        <v>1741</v>
      </c>
      <c r="AU251" s="6">
        <f t="shared" si="10"/>
        <v>45655</v>
      </c>
      <c r="AV251" s="28">
        <f t="shared" si="11"/>
        <v>46385</v>
      </c>
      <c r="AW251" s="11"/>
      <c r="AX251" s="11"/>
      <c r="AY251" s="11"/>
      <c r="AZ251" s="11"/>
      <c r="BA251" s="11"/>
      <c r="BI251" s="9"/>
      <c r="BJ251" s="10"/>
      <c r="BK251" s="10"/>
      <c r="BL251" s="10"/>
      <c r="BM251" s="10"/>
      <c r="BN251" s="10"/>
    </row>
    <row r="252" spans="1:66" s="8" customFormat="1" ht="16.350000000000001" hidden="1" customHeight="1">
      <c r="A252" s="472" t="s">
        <v>1677</v>
      </c>
      <c r="B252" s="100" t="s">
        <v>198</v>
      </c>
      <c r="C252" s="448" t="b">
        <v>1</v>
      </c>
      <c r="D252" s="449" t="s">
        <v>443</v>
      </c>
      <c r="E252" s="449" t="s">
        <v>57</v>
      </c>
      <c r="F252" s="445" t="s">
        <v>24</v>
      </c>
      <c r="G252" s="445" t="s">
        <v>18</v>
      </c>
      <c r="H252" s="444">
        <v>45404</v>
      </c>
      <c r="I252" s="444" t="s">
        <v>274</v>
      </c>
      <c r="J252" s="444" t="str">
        <f t="shared" ca="1" si="9"/>
        <v>EJECUTADO</v>
      </c>
      <c r="K252" s="445" t="s">
        <v>1897</v>
      </c>
      <c r="L252" s="445" t="s">
        <v>54</v>
      </c>
      <c r="M252" s="445" t="s">
        <v>1915</v>
      </c>
      <c r="N252" s="450">
        <v>79905580</v>
      </c>
      <c r="O252" s="484" t="s">
        <v>1899</v>
      </c>
      <c r="P252" s="484">
        <v>20240300</v>
      </c>
      <c r="Q252" s="484" t="s">
        <v>1900</v>
      </c>
      <c r="R252" s="484" t="s">
        <v>1901</v>
      </c>
      <c r="S252" s="444" t="s">
        <v>413</v>
      </c>
      <c r="T252" s="444" t="s">
        <v>355</v>
      </c>
      <c r="U252" s="452">
        <v>20240381</v>
      </c>
      <c r="V252" s="455" t="s">
        <v>1899</v>
      </c>
      <c r="W252" s="444" t="s">
        <v>413</v>
      </c>
      <c r="X252" s="63" t="s">
        <v>239</v>
      </c>
      <c r="Y252" s="6" t="s">
        <v>346</v>
      </c>
      <c r="Z252" s="6" t="s">
        <v>53</v>
      </c>
      <c r="AA252" s="6" t="s">
        <v>1916</v>
      </c>
      <c r="AB252" s="6" t="s">
        <v>1698</v>
      </c>
      <c r="AC252" s="6" t="s">
        <v>413</v>
      </c>
      <c r="AD252" s="6" t="s">
        <v>1917</v>
      </c>
      <c r="AE252" s="6" t="s">
        <v>218</v>
      </c>
      <c r="AF252" s="6" t="s">
        <v>218</v>
      </c>
      <c r="AG252" s="6" t="s">
        <v>218</v>
      </c>
      <c r="AH252" s="6" t="s">
        <v>218</v>
      </c>
      <c r="AI252" s="5" t="s">
        <v>218</v>
      </c>
      <c r="AJ252" s="6" t="s">
        <v>218</v>
      </c>
      <c r="AK252" s="6" t="s">
        <v>218</v>
      </c>
      <c r="AL252" s="6" t="s">
        <v>218</v>
      </c>
      <c r="AM252" s="5" t="s">
        <v>218</v>
      </c>
      <c r="AN252" s="6" t="s">
        <v>218</v>
      </c>
      <c r="AO252" s="6" t="s">
        <v>218</v>
      </c>
      <c r="AP252" s="6" t="s">
        <v>218</v>
      </c>
      <c r="AQ252" s="6">
        <v>45535</v>
      </c>
      <c r="AR252" s="6" t="s">
        <v>218</v>
      </c>
      <c r="AS252" s="51" t="s">
        <v>1741</v>
      </c>
      <c r="AT252" s="6" t="s">
        <v>1741</v>
      </c>
      <c r="AU252" s="6">
        <f t="shared" si="10"/>
        <v>45655</v>
      </c>
      <c r="AV252" s="28">
        <f t="shared" si="11"/>
        <v>46385</v>
      </c>
      <c r="AW252" s="11"/>
      <c r="AX252" s="11"/>
      <c r="AY252" s="11"/>
      <c r="AZ252" s="11"/>
      <c r="BA252" s="11"/>
      <c r="BI252" s="9"/>
      <c r="BJ252" s="10"/>
      <c r="BK252" s="10"/>
      <c r="BL252" s="10"/>
      <c r="BM252" s="10"/>
      <c r="BN252" s="10"/>
    </row>
    <row r="253" spans="1:66" s="8" customFormat="1" ht="16.350000000000001" hidden="1" customHeight="1">
      <c r="A253" s="472" t="s">
        <v>1677</v>
      </c>
      <c r="B253" s="100" t="s">
        <v>198</v>
      </c>
      <c r="C253" s="448" t="b">
        <v>1</v>
      </c>
      <c r="D253" s="449" t="s">
        <v>444</v>
      </c>
      <c r="E253" s="449" t="s">
        <v>57</v>
      </c>
      <c r="F253" s="445" t="s">
        <v>24</v>
      </c>
      <c r="G253" s="445" t="s">
        <v>18</v>
      </c>
      <c r="H253" s="444">
        <v>45405</v>
      </c>
      <c r="I253" s="444" t="s">
        <v>274</v>
      </c>
      <c r="J253" s="444" t="str">
        <f t="shared" ca="1" si="9"/>
        <v>EJECUTADO</v>
      </c>
      <c r="K253" s="445" t="s">
        <v>1897</v>
      </c>
      <c r="L253" s="445" t="s">
        <v>54</v>
      </c>
      <c r="M253" s="445" t="s">
        <v>1918</v>
      </c>
      <c r="N253" s="450">
        <v>2987024</v>
      </c>
      <c r="O253" s="484" t="s">
        <v>1899</v>
      </c>
      <c r="P253" s="484">
        <v>20240302</v>
      </c>
      <c r="Q253" s="484" t="s">
        <v>1900</v>
      </c>
      <c r="R253" s="484" t="s">
        <v>1901</v>
      </c>
      <c r="S253" s="444" t="s">
        <v>413</v>
      </c>
      <c r="T253" s="444" t="s">
        <v>355</v>
      </c>
      <c r="U253" s="452">
        <v>20240382</v>
      </c>
      <c r="V253" s="455" t="s">
        <v>1899</v>
      </c>
      <c r="W253" s="444" t="s">
        <v>413</v>
      </c>
      <c r="X253" s="63" t="s">
        <v>239</v>
      </c>
      <c r="Y253" s="6" t="s">
        <v>346</v>
      </c>
      <c r="Z253" s="6" t="s">
        <v>53</v>
      </c>
      <c r="AA253" s="6" t="s">
        <v>1919</v>
      </c>
      <c r="AB253" s="6" t="s">
        <v>1698</v>
      </c>
      <c r="AC253" s="6" t="s">
        <v>413</v>
      </c>
      <c r="AD253" s="6" t="s">
        <v>1920</v>
      </c>
      <c r="AE253" s="6" t="s">
        <v>218</v>
      </c>
      <c r="AF253" s="6" t="s">
        <v>218</v>
      </c>
      <c r="AG253" s="6" t="s">
        <v>218</v>
      </c>
      <c r="AH253" s="6" t="s">
        <v>218</v>
      </c>
      <c r="AI253" s="5" t="s">
        <v>218</v>
      </c>
      <c r="AJ253" s="6" t="s">
        <v>218</v>
      </c>
      <c r="AK253" s="6" t="s">
        <v>218</v>
      </c>
      <c r="AL253" s="6" t="s">
        <v>218</v>
      </c>
      <c r="AM253" s="5" t="s">
        <v>218</v>
      </c>
      <c r="AN253" s="6" t="s">
        <v>218</v>
      </c>
      <c r="AO253" s="6" t="s">
        <v>218</v>
      </c>
      <c r="AP253" s="6" t="s">
        <v>218</v>
      </c>
      <c r="AQ253" s="6">
        <v>45535</v>
      </c>
      <c r="AR253" s="6" t="s">
        <v>218</v>
      </c>
      <c r="AS253" s="51" t="s">
        <v>1741</v>
      </c>
      <c r="AT253" s="6" t="s">
        <v>1741</v>
      </c>
      <c r="AU253" s="6">
        <f t="shared" si="10"/>
        <v>45655</v>
      </c>
      <c r="AV253" s="28">
        <f t="shared" si="11"/>
        <v>46385</v>
      </c>
      <c r="AW253" s="11"/>
      <c r="AX253" s="11"/>
      <c r="AY253" s="11"/>
      <c r="AZ253" s="11"/>
      <c r="BA253" s="11"/>
      <c r="BI253" s="9"/>
      <c r="BJ253" s="10"/>
      <c r="BK253" s="10"/>
      <c r="BL253" s="10"/>
      <c r="BM253" s="10"/>
      <c r="BN253" s="10"/>
    </row>
    <row r="254" spans="1:66" s="8" customFormat="1" ht="16.350000000000001" hidden="1" customHeight="1">
      <c r="A254" s="472" t="s">
        <v>1677</v>
      </c>
      <c r="B254" s="100" t="s">
        <v>198</v>
      </c>
      <c r="C254" s="448" t="b">
        <v>1</v>
      </c>
      <c r="D254" s="449" t="s">
        <v>445</v>
      </c>
      <c r="E254" s="449" t="s">
        <v>74</v>
      </c>
      <c r="F254" s="445" t="s">
        <v>24</v>
      </c>
      <c r="G254" s="445" t="s">
        <v>3</v>
      </c>
      <c r="H254" s="444">
        <v>45405</v>
      </c>
      <c r="I254" s="444" t="s">
        <v>274</v>
      </c>
      <c r="J254" s="444" t="str">
        <f t="shared" ca="1" si="9"/>
        <v>EJECUTADO</v>
      </c>
      <c r="K254" s="445" t="s">
        <v>1921</v>
      </c>
      <c r="L254" s="445" t="s">
        <v>54</v>
      </c>
      <c r="M254" s="445" t="s">
        <v>1922</v>
      </c>
      <c r="N254" s="450">
        <v>80059328</v>
      </c>
      <c r="O254" s="484" t="s">
        <v>1923</v>
      </c>
      <c r="P254" s="484">
        <v>20240295</v>
      </c>
      <c r="Q254" s="484" t="s">
        <v>1923</v>
      </c>
      <c r="R254" s="484" t="s">
        <v>1826</v>
      </c>
      <c r="S254" s="444" t="s">
        <v>428</v>
      </c>
      <c r="T254" s="444" t="s">
        <v>446</v>
      </c>
      <c r="U254" s="452">
        <v>20240385</v>
      </c>
      <c r="V254" s="455" t="s">
        <v>1923</v>
      </c>
      <c r="W254" s="444" t="s">
        <v>428</v>
      </c>
      <c r="X254" s="63" t="s">
        <v>239</v>
      </c>
      <c r="Y254" s="6" t="s">
        <v>346</v>
      </c>
      <c r="Z254" s="6" t="s">
        <v>53</v>
      </c>
      <c r="AA254" s="6" t="s">
        <v>1924</v>
      </c>
      <c r="AB254" s="6" t="s">
        <v>1698</v>
      </c>
      <c r="AC254" s="6" t="s">
        <v>413</v>
      </c>
      <c r="AD254" s="6" t="s">
        <v>1925</v>
      </c>
      <c r="AE254" s="6" t="s">
        <v>218</v>
      </c>
      <c r="AF254" s="6" t="s">
        <v>218</v>
      </c>
      <c r="AG254" s="6" t="s">
        <v>218</v>
      </c>
      <c r="AH254" s="6" t="s">
        <v>218</v>
      </c>
      <c r="AI254" s="5" t="s">
        <v>218</v>
      </c>
      <c r="AJ254" s="6" t="s">
        <v>218</v>
      </c>
      <c r="AK254" s="6" t="s">
        <v>218</v>
      </c>
      <c r="AL254" s="6" t="s">
        <v>218</v>
      </c>
      <c r="AM254" s="5" t="s">
        <v>218</v>
      </c>
      <c r="AN254" s="6" t="s">
        <v>218</v>
      </c>
      <c r="AO254" s="6" t="s">
        <v>218</v>
      </c>
      <c r="AP254" s="6" t="s">
        <v>218</v>
      </c>
      <c r="AQ254" s="6">
        <v>45587</v>
      </c>
      <c r="AR254" s="6" t="s">
        <v>218</v>
      </c>
      <c r="AS254" s="51" t="s">
        <v>1741</v>
      </c>
      <c r="AT254" s="6" t="s">
        <v>1741</v>
      </c>
      <c r="AU254" s="6">
        <f t="shared" si="10"/>
        <v>45707</v>
      </c>
      <c r="AV254" s="28">
        <f t="shared" si="11"/>
        <v>46437</v>
      </c>
      <c r="AW254" s="11"/>
      <c r="AX254" s="11"/>
      <c r="AY254" s="11"/>
      <c r="AZ254" s="11"/>
      <c r="BA254" s="11"/>
      <c r="BI254" s="9"/>
      <c r="BJ254" s="10"/>
      <c r="BK254" s="10"/>
      <c r="BL254" s="10"/>
      <c r="BM254" s="10"/>
      <c r="BN254" s="10"/>
    </row>
    <row r="255" spans="1:66" s="8" customFormat="1" ht="16.350000000000001" customHeight="1">
      <c r="A255" s="472" t="s">
        <v>1677</v>
      </c>
      <c r="B255" s="100"/>
      <c r="C255" s="448" t="b">
        <v>1</v>
      </c>
      <c r="D255" s="449" t="s">
        <v>447</v>
      </c>
      <c r="E255" s="449" t="s">
        <v>74</v>
      </c>
      <c r="F255" s="445" t="s">
        <v>24</v>
      </c>
      <c r="G255" s="445" t="s">
        <v>18</v>
      </c>
      <c r="H255" s="444">
        <v>45405</v>
      </c>
      <c r="I255" s="444" t="s">
        <v>274</v>
      </c>
      <c r="J255" s="444" t="str">
        <f t="shared" ca="1" si="9"/>
        <v>EJECUTADO</v>
      </c>
      <c r="K255" s="445" t="s">
        <v>1926</v>
      </c>
      <c r="L255" s="445" t="s">
        <v>54</v>
      </c>
      <c r="M255" s="445" t="s">
        <v>1927</v>
      </c>
      <c r="N255" s="450">
        <v>39781339</v>
      </c>
      <c r="O255" s="484" t="s">
        <v>1928</v>
      </c>
      <c r="P255" s="484">
        <v>20240297</v>
      </c>
      <c r="Q255" s="484" t="s">
        <v>1928</v>
      </c>
      <c r="R255" s="484" t="s">
        <v>1826</v>
      </c>
      <c r="S255" s="444" t="s">
        <v>428</v>
      </c>
      <c r="T255" s="444" t="s">
        <v>1929</v>
      </c>
      <c r="U255" s="452">
        <v>20240386</v>
      </c>
      <c r="V255" s="455" t="s">
        <v>1928</v>
      </c>
      <c r="W255" s="444" t="s">
        <v>428</v>
      </c>
      <c r="X255" s="63" t="s">
        <v>239</v>
      </c>
      <c r="Y255" s="6" t="s">
        <v>362</v>
      </c>
      <c r="Z255" s="6" t="s">
        <v>53</v>
      </c>
      <c r="AA255" s="6" t="s">
        <v>1930</v>
      </c>
      <c r="AB255" s="6" t="s">
        <v>1745</v>
      </c>
      <c r="AC255" s="6" t="s">
        <v>367</v>
      </c>
      <c r="AD255" s="57" t="s">
        <v>1931</v>
      </c>
      <c r="AE255" s="6" t="s">
        <v>218</v>
      </c>
      <c r="AF255" s="6" t="s">
        <v>218</v>
      </c>
      <c r="AG255" s="6" t="s">
        <v>218</v>
      </c>
      <c r="AH255" s="6" t="s">
        <v>218</v>
      </c>
      <c r="AI255" s="5" t="s">
        <v>218</v>
      </c>
      <c r="AJ255" s="6" t="s">
        <v>218</v>
      </c>
      <c r="AK255" s="6" t="s">
        <v>218</v>
      </c>
      <c r="AL255" s="6" t="s">
        <v>218</v>
      </c>
      <c r="AM255" s="5" t="s">
        <v>218</v>
      </c>
      <c r="AN255" s="6" t="s">
        <v>218</v>
      </c>
      <c r="AO255" s="6" t="s">
        <v>218</v>
      </c>
      <c r="AP255" s="6" t="s">
        <v>218</v>
      </c>
      <c r="AQ255" s="6">
        <v>45556</v>
      </c>
      <c r="AR255" s="6" t="s">
        <v>218</v>
      </c>
      <c r="AS255" s="51" t="s">
        <v>1741</v>
      </c>
      <c r="AT255" s="6" t="s">
        <v>1741</v>
      </c>
      <c r="AU255" s="6">
        <f t="shared" si="10"/>
        <v>45676</v>
      </c>
      <c r="AV255" s="28">
        <f t="shared" si="11"/>
        <v>46406</v>
      </c>
      <c r="AW255" s="11"/>
      <c r="AX255" s="11"/>
      <c r="AY255" s="11"/>
      <c r="AZ255" s="11"/>
      <c r="BA255" s="11"/>
      <c r="BI255" s="9"/>
      <c r="BJ255" s="10"/>
      <c r="BK255" s="10"/>
      <c r="BL255" s="10"/>
      <c r="BM255" s="10"/>
      <c r="BN255" s="10"/>
    </row>
    <row r="256" spans="1:66" s="8" customFormat="1" ht="16.350000000000001" hidden="1" customHeight="1">
      <c r="A256" s="472" t="s">
        <v>1677</v>
      </c>
      <c r="B256" s="100" t="s">
        <v>198</v>
      </c>
      <c r="C256" s="448" t="b">
        <v>1</v>
      </c>
      <c r="D256" s="449" t="s">
        <v>448</v>
      </c>
      <c r="E256" s="449" t="s">
        <v>74</v>
      </c>
      <c r="F256" s="445" t="s">
        <v>24</v>
      </c>
      <c r="G256" s="445" t="s">
        <v>18</v>
      </c>
      <c r="H256" s="444">
        <v>45405</v>
      </c>
      <c r="I256" s="444" t="s">
        <v>274</v>
      </c>
      <c r="J256" s="444" t="str">
        <f t="shared" ca="1" si="9"/>
        <v>EJECUTADO</v>
      </c>
      <c r="K256" s="445" t="s">
        <v>1932</v>
      </c>
      <c r="L256" s="445" t="s">
        <v>54</v>
      </c>
      <c r="M256" s="445" t="s">
        <v>1933</v>
      </c>
      <c r="N256" s="450">
        <v>1073605816</v>
      </c>
      <c r="O256" s="484" t="s">
        <v>1934</v>
      </c>
      <c r="P256" s="484">
        <v>20240296</v>
      </c>
      <c r="Q256" s="484" t="s">
        <v>1934</v>
      </c>
      <c r="R256" s="484" t="s">
        <v>1826</v>
      </c>
      <c r="S256" s="444" t="s">
        <v>428</v>
      </c>
      <c r="T256" s="444" t="s">
        <v>446</v>
      </c>
      <c r="U256" s="452">
        <v>20240390</v>
      </c>
      <c r="V256" s="455" t="s">
        <v>1934</v>
      </c>
      <c r="W256" s="444" t="s">
        <v>428</v>
      </c>
      <c r="X256" s="63" t="s">
        <v>271</v>
      </c>
      <c r="Y256" s="6" t="s">
        <v>449</v>
      </c>
      <c r="Z256" s="6" t="s">
        <v>53</v>
      </c>
      <c r="AA256" s="6" t="s">
        <v>1935</v>
      </c>
      <c r="AB256" s="6" t="s">
        <v>1024</v>
      </c>
      <c r="AC256" s="6" t="s">
        <v>428</v>
      </c>
      <c r="AD256" s="6" t="s">
        <v>1936</v>
      </c>
      <c r="AE256" s="6" t="s">
        <v>218</v>
      </c>
      <c r="AF256" s="6" t="s">
        <v>218</v>
      </c>
      <c r="AG256" s="6" t="s">
        <v>218</v>
      </c>
      <c r="AH256" s="6" t="s">
        <v>218</v>
      </c>
      <c r="AI256" s="5" t="s">
        <v>218</v>
      </c>
      <c r="AJ256" s="6" t="s">
        <v>218</v>
      </c>
      <c r="AK256" s="6" t="s">
        <v>218</v>
      </c>
      <c r="AL256" s="6" t="s">
        <v>218</v>
      </c>
      <c r="AM256" s="5" t="s">
        <v>218</v>
      </c>
      <c r="AN256" s="6" t="s">
        <v>218</v>
      </c>
      <c r="AO256" s="6" t="s">
        <v>218</v>
      </c>
      <c r="AP256" s="6" t="s">
        <v>218</v>
      </c>
      <c r="AQ256" s="6">
        <v>45587</v>
      </c>
      <c r="AR256" s="6" t="s">
        <v>218</v>
      </c>
      <c r="AS256" s="51" t="s">
        <v>1741</v>
      </c>
      <c r="AT256" s="6" t="s">
        <v>1741</v>
      </c>
      <c r="AU256" s="6">
        <f t="shared" si="10"/>
        <v>45707</v>
      </c>
      <c r="AV256" s="28">
        <f t="shared" si="11"/>
        <v>46437</v>
      </c>
      <c r="AW256" s="11"/>
      <c r="AX256" s="11"/>
      <c r="AY256" s="11"/>
      <c r="AZ256" s="11"/>
      <c r="BA256" s="11"/>
      <c r="BI256" s="9"/>
      <c r="BJ256" s="10"/>
      <c r="BK256" s="10"/>
      <c r="BL256" s="10"/>
      <c r="BM256" s="10"/>
      <c r="BN256" s="10"/>
    </row>
    <row r="257" spans="1:66" s="8" customFormat="1" ht="16.350000000000001" hidden="1" customHeight="1">
      <c r="A257" s="472" t="s">
        <v>1677</v>
      </c>
      <c r="B257" s="100" t="s">
        <v>198</v>
      </c>
      <c r="C257" s="448" t="b">
        <v>1</v>
      </c>
      <c r="D257" s="449" t="s">
        <v>450</v>
      </c>
      <c r="E257" s="449" t="s">
        <v>397</v>
      </c>
      <c r="F257" s="445" t="s">
        <v>24</v>
      </c>
      <c r="G257" s="445" t="s">
        <v>18</v>
      </c>
      <c r="H257" s="444">
        <v>45405</v>
      </c>
      <c r="I257" s="444" t="s">
        <v>274</v>
      </c>
      <c r="J257" s="444" t="str">
        <f t="shared" ca="1" si="9"/>
        <v>EJECUTADO</v>
      </c>
      <c r="K257" s="445" t="s">
        <v>1822</v>
      </c>
      <c r="L257" s="445" t="s">
        <v>54</v>
      </c>
      <c r="M257" s="445" t="s">
        <v>1937</v>
      </c>
      <c r="N257" s="450">
        <v>1121930533</v>
      </c>
      <c r="O257" s="484" t="s">
        <v>1938</v>
      </c>
      <c r="P257" s="484">
        <v>20240294</v>
      </c>
      <c r="Q257" s="484" t="s">
        <v>1825</v>
      </c>
      <c r="R257" s="484" t="s">
        <v>1826</v>
      </c>
      <c r="S257" s="444" t="s">
        <v>428</v>
      </c>
      <c r="T257" s="444" t="s">
        <v>405</v>
      </c>
      <c r="U257" s="452">
        <v>20240350</v>
      </c>
      <c r="V257" s="455" t="s">
        <v>1824</v>
      </c>
      <c r="W257" s="444" t="s">
        <v>350</v>
      </c>
      <c r="X257" s="63" t="s">
        <v>239</v>
      </c>
      <c r="Y257" s="6" t="s">
        <v>399</v>
      </c>
      <c r="Z257" s="6" t="s">
        <v>53</v>
      </c>
      <c r="AA257" s="6" t="s">
        <v>1939</v>
      </c>
      <c r="AB257" s="6" t="s">
        <v>887</v>
      </c>
      <c r="AC257" s="6" t="s">
        <v>428</v>
      </c>
      <c r="AD257" s="6" t="s">
        <v>1940</v>
      </c>
      <c r="AE257" s="6" t="s">
        <v>218</v>
      </c>
      <c r="AF257" s="6" t="s">
        <v>218</v>
      </c>
      <c r="AG257" s="6" t="s">
        <v>218</v>
      </c>
      <c r="AH257" s="6" t="s">
        <v>218</v>
      </c>
      <c r="AI257" s="5" t="s">
        <v>218</v>
      </c>
      <c r="AJ257" s="6" t="s">
        <v>218</v>
      </c>
      <c r="AK257" s="6" t="s">
        <v>218</v>
      </c>
      <c r="AL257" s="6" t="s">
        <v>218</v>
      </c>
      <c r="AM257" s="5" t="s">
        <v>218</v>
      </c>
      <c r="AN257" s="6" t="s">
        <v>218</v>
      </c>
      <c r="AO257" s="6" t="s">
        <v>218</v>
      </c>
      <c r="AP257" s="6" t="s">
        <v>218</v>
      </c>
      <c r="AQ257" s="6">
        <v>45626</v>
      </c>
      <c r="AR257" s="6" t="s">
        <v>218</v>
      </c>
      <c r="AS257" s="51" t="s">
        <v>1741</v>
      </c>
      <c r="AT257" s="6" t="s">
        <v>1741</v>
      </c>
      <c r="AU257" s="6">
        <f t="shared" si="10"/>
        <v>45746</v>
      </c>
      <c r="AV257" s="28">
        <f t="shared" si="11"/>
        <v>46476</v>
      </c>
      <c r="AW257" s="11"/>
      <c r="AX257" s="11"/>
      <c r="AY257" s="11"/>
      <c r="AZ257" s="11"/>
      <c r="BA257" s="11"/>
      <c r="BI257" s="9"/>
      <c r="BJ257" s="10"/>
      <c r="BK257" s="10"/>
      <c r="BL257" s="10"/>
      <c r="BM257" s="10"/>
      <c r="BN257" s="10"/>
    </row>
    <row r="258" spans="1:66" s="8" customFormat="1" ht="16.350000000000001" hidden="1" customHeight="1">
      <c r="A258" s="472" t="s">
        <v>1677</v>
      </c>
      <c r="B258" s="100"/>
      <c r="C258" s="448" t="b">
        <v>1</v>
      </c>
      <c r="D258" s="449" t="s">
        <v>451</v>
      </c>
      <c r="E258" s="449" t="s">
        <v>397</v>
      </c>
      <c r="F258" s="445" t="s">
        <v>24</v>
      </c>
      <c r="G258" s="445" t="s">
        <v>18</v>
      </c>
      <c r="H258" s="444">
        <v>45405</v>
      </c>
      <c r="I258" s="444" t="s">
        <v>274</v>
      </c>
      <c r="J258" s="444" t="str">
        <f t="shared" ca="1" si="9"/>
        <v>EJECUTADO</v>
      </c>
      <c r="K258" s="445" t="s">
        <v>1822</v>
      </c>
      <c r="L258" s="445" t="s">
        <v>54</v>
      </c>
      <c r="M258" s="445" t="s">
        <v>1941</v>
      </c>
      <c r="N258" s="450">
        <v>1024558500</v>
      </c>
      <c r="O258" s="484" t="s">
        <v>1942</v>
      </c>
      <c r="P258" s="484">
        <v>20240294</v>
      </c>
      <c r="Q258" s="484" t="s">
        <v>1825</v>
      </c>
      <c r="R258" s="484" t="s">
        <v>1826</v>
      </c>
      <c r="S258" s="444" t="s">
        <v>428</v>
      </c>
      <c r="T258" s="444" t="s">
        <v>452</v>
      </c>
      <c r="U258" s="452">
        <v>20240350</v>
      </c>
      <c r="V258" s="455" t="s">
        <v>1824</v>
      </c>
      <c r="W258" s="444" t="s">
        <v>350</v>
      </c>
      <c r="X258" s="63" t="s">
        <v>239</v>
      </c>
      <c r="Y258" s="6" t="s">
        <v>399</v>
      </c>
      <c r="Z258" s="6" t="s">
        <v>53</v>
      </c>
      <c r="AA258" s="6" t="s">
        <v>1943</v>
      </c>
      <c r="AB258" s="6" t="s">
        <v>887</v>
      </c>
      <c r="AC258" s="6" t="s">
        <v>428</v>
      </c>
      <c r="AD258" s="57" t="s">
        <v>1944</v>
      </c>
      <c r="AE258" s="6" t="s">
        <v>218</v>
      </c>
      <c r="AF258" s="6" t="s">
        <v>218</v>
      </c>
      <c r="AG258" s="6" t="s">
        <v>218</v>
      </c>
      <c r="AH258" s="6" t="s">
        <v>218</v>
      </c>
      <c r="AI258" s="5" t="s">
        <v>218</v>
      </c>
      <c r="AJ258" s="6" t="s">
        <v>218</v>
      </c>
      <c r="AK258" s="6" t="s">
        <v>218</v>
      </c>
      <c r="AL258" s="6" t="s">
        <v>218</v>
      </c>
      <c r="AM258" s="5" t="s">
        <v>218</v>
      </c>
      <c r="AN258" s="6" t="s">
        <v>218</v>
      </c>
      <c r="AO258" s="6" t="s">
        <v>218</v>
      </c>
      <c r="AP258" s="6" t="s">
        <v>218</v>
      </c>
      <c r="AQ258" s="6">
        <v>45588</v>
      </c>
      <c r="AR258" s="6" t="s">
        <v>218</v>
      </c>
      <c r="AS258" s="51" t="s">
        <v>1741</v>
      </c>
      <c r="AT258" s="6" t="s">
        <v>1741</v>
      </c>
      <c r="AU258" s="6">
        <f t="shared" si="10"/>
        <v>45708</v>
      </c>
      <c r="AV258" s="28">
        <f t="shared" si="11"/>
        <v>46438</v>
      </c>
      <c r="AW258" s="11"/>
      <c r="AX258" s="11"/>
      <c r="AY258" s="11"/>
      <c r="AZ258" s="11"/>
      <c r="BA258" s="11"/>
      <c r="BI258" s="9"/>
      <c r="BJ258" s="10"/>
      <c r="BK258" s="10"/>
      <c r="BL258" s="10"/>
      <c r="BM258" s="10"/>
      <c r="BN258" s="10"/>
    </row>
    <row r="259" spans="1:66" s="8" customFormat="1" ht="16.350000000000001" hidden="1" customHeight="1">
      <c r="A259" s="472" t="s">
        <v>1677</v>
      </c>
      <c r="B259" s="100" t="s">
        <v>198</v>
      </c>
      <c r="C259" s="448" t="b">
        <v>1</v>
      </c>
      <c r="D259" s="449" t="s">
        <v>453</v>
      </c>
      <c r="E259" s="449" t="s">
        <v>74</v>
      </c>
      <c r="F259" s="445" t="s">
        <v>24</v>
      </c>
      <c r="G259" s="445" t="s">
        <v>18</v>
      </c>
      <c r="H259" s="444">
        <v>45405</v>
      </c>
      <c r="I259" s="444" t="s">
        <v>274</v>
      </c>
      <c r="J259" s="444" t="str">
        <f t="shared" ref="J259:J322" ca="1" si="12">IF($C$1&lt;=AQ259,("EN EJECUCIÓN"),("EJECUTADO"))</f>
        <v>EJECUTADO</v>
      </c>
      <c r="K259" s="445" t="s">
        <v>1945</v>
      </c>
      <c r="L259" s="445" t="s">
        <v>54</v>
      </c>
      <c r="M259" s="445" t="s">
        <v>1946</v>
      </c>
      <c r="N259" s="450">
        <v>1049616400</v>
      </c>
      <c r="O259" s="484" t="s">
        <v>1947</v>
      </c>
      <c r="P259" s="484">
        <v>20240303</v>
      </c>
      <c r="Q259" s="484" t="s">
        <v>1947</v>
      </c>
      <c r="R259" s="484" t="s">
        <v>1901</v>
      </c>
      <c r="S259" s="444" t="s">
        <v>367</v>
      </c>
      <c r="T259" s="444" t="s">
        <v>351</v>
      </c>
      <c r="U259" s="452">
        <v>20240388</v>
      </c>
      <c r="V259" s="455" t="s">
        <v>1947</v>
      </c>
      <c r="W259" s="444" t="s">
        <v>428</v>
      </c>
      <c r="X259" s="63" t="s">
        <v>239</v>
      </c>
      <c r="Y259" s="6" t="s">
        <v>362</v>
      </c>
      <c r="Z259" s="6" t="s">
        <v>53</v>
      </c>
      <c r="AA259" s="6" t="s">
        <v>1948</v>
      </c>
      <c r="AB259" s="6" t="s">
        <v>887</v>
      </c>
      <c r="AC259" s="6" t="s">
        <v>428</v>
      </c>
      <c r="AD259" s="6" t="s">
        <v>1949</v>
      </c>
      <c r="AE259" s="6" t="s">
        <v>218</v>
      </c>
      <c r="AF259" s="6" t="s">
        <v>218</v>
      </c>
      <c r="AG259" s="6" t="s">
        <v>218</v>
      </c>
      <c r="AH259" s="6" t="s">
        <v>218</v>
      </c>
      <c r="AI259" s="5" t="s">
        <v>218</v>
      </c>
      <c r="AJ259" s="6" t="s">
        <v>218</v>
      </c>
      <c r="AK259" s="6" t="s">
        <v>218</v>
      </c>
      <c r="AL259" s="6" t="s">
        <v>218</v>
      </c>
      <c r="AM259" s="5" t="s">
        <v>218</v>
      </c>
      <c r="AN259" s="6" t="s">
        <v>218</v>
      </c>
      <c r="AO259" s="6" t="s">
        <v>218</v>
      </c>
      <c r="AP259" s="6" t="s">
        <v>218</v>
      </c>
      <c r="AQ259" s="6">
        <v>45466</v>
      </c>
      <c r="AR259" s="6" t="s">
        <v>218</v>
      </c>
      <c r="AS259" s="51" t="s">
        <v>1741</v>
      </c>
      <c r="AT259" s="6" t="s">
        <v>1741</v>
      </c>
      <c r="AU259" s="6">
        <f t="shared" ref="AU259:AU322" si="13">+AQ259+4*30</f>
        <v>45586</v>
      </c>
      <c r="AV259" s="28">
        <f t="shared" ref="AV259:AV322" si="14">+AU259+(2*365)</f>
        <v>46316</v>
      </c>
      <c r="AW259" s="11"/>
      <c r="AX259" s="11"/>
      <c r="AY259" s="11"/>
      <c r="AZ259" s="11"/>
      <c r="BA259" s="11"/>
      <c r="BI259" s="9"/>
      <c r="BJ259" s="10"/>
      <c r="BK259" s="10"/>
      <c r="BL259" s="10"/>
      <c r="BM259" s="10"/>
      <c r="BN259" s="10"/>
    </row>
    <row r="260" spans="1:66" s="8" customFormat="1" ht="12.9" hidden="1" customHeight="1">
      <c r="A260" s="472" t="s">
        <v>1677</v>
      </c>
      <c r="B260" s="100" t="s">
        <v>198</v>
      </c>
      <c r="C260" s="448" t="b">
        <v>1</v>
      </c>
      <c r="D260" s="449" t="s">
        <v>454</v>
      </c>
      <c r="E260" s="449" t="s">
        <v>74</v>
      </c>
      <c r="F260" s="445" t="s">
        <v>24</v>
      </c>
      <c r="G260" s="445" t="s">
        <v>18</v>
      </c>
      <c r="H260" s="444">
        <v>45405</v>
      </c>
      <c r="I260" s="444" t="s">
        <v>274</v>
      </c>
      <c r="J260" s="444" t="str">
        <f t="shared" ca="1" si="12"/>
        <v>EJECUTADO</v>
      </c>
      <c r="K260" s="445" t="s">
        <v>1950</v>
      </c>
      <c r="L260" s="445" t="s">
        <v>54</v>
      </c>
      <c r="M260" s="445" t="s">
        <v>1951</v>
      </c>
      <c r="N260" s="450">
        <v>1065642490</v>
      </c>
      <c r="O260" s="484" t="s">
        <v>1325</v>
      </c>
      <c r="P260" s="484">
        <v>20240305</v>
      </c>
      <c r="Q260" s="484" t="s">
        <v>1325</v>
      </c>
      <c r="R260" s="484" t="s">
        <v>1901</v>
      </c>
      <c r="S260" s="444" t="s">
        <v>428</v>
      </c>
      <c r="T260" s="444" t="s">
        <v>455</v>
      </c>
      <c r="U260" s="452">
        <v>20240389</v>
      </c>
      <c r="V260" s="455" t="s">
        <v>1325</v>
      </c>
      <c r="W260" s="444" t="s">
        <v>428</v>
      </c>
      <c r="X260" s="63" t="s">
        <v>393</v>
      </c>
      <c r="Y260" s="6" t="s">
        <v>184</v>
      </c>
      <c r="Z260" s="6" t="s">
        <v>53</v>
      </c>
      <c r="AA260" s="6" t="s">
        <v>1952</v>
      </c>
      <c r="AB260" s="6" t="s">
        <v>887</v>
      </c>
      <c r="AC260" s="6" t="s">
        <v>428</v>
      </c>
      <c r="AD260" s="6" t="s">
        <v>1953</v>
      </c>
      <c r="AE260" s="6" t="s">
        <v>218</v>
      </c>
      <c r="AF260" s="6" t="s">
        <v>218</v>
      </c>
      <c r="AG260" s="6" t="s">
        <v>218</v>
      </c>
      <c r="AH260" s="6" t="s">
        <v>218</v>
      </c>
      <c r="AI260" s="5" t="s">
        <v>218</v>
      </c>
      <c r="AJ260" s="6" t="s">
        <v>218</v>
      </c>
      <c r="AK260" s="6" t="s">
        <v>218</v>
      </c>
      <c r="AL260" s="6" t="s">
        <v>218</v>
      </c>
      <c r="AM260" s="5" t="s">
        <v>218</v>
      </c>
      <c r="AN260" s="6" t="s">
        <v>218</v>
      </c>
      <c r="AO260" s="6" t="s">
        <v>218</v>
      </c>
      <c r="AP260" s="6" t="s">
        <v>218</v>
      </c>
      <c r="AQ260" s="6">
        <v>45495</v>
      </c>
      <c r="AR260" s="6" t="s">
        <v>218</v>
      </c>
      <c r="AS260" s="51" t="s">
        <v>1741</v>
      </c>
      <c r="AT260" s="6" t="s">
        <v>1741</v>
      </c>
      <c r="AU260" s="6">
        <f t="shared" si="13"/>
        <v>45615</v>
      </c>
      <c r="AV260" s="28">
        <f t="shared" si="14"/>
        <v>46345</v>
      </c>
      <c r="AW260" s="11"/>
      <c r="AX260" s="11"/>
      <c r="AY260" s="11"/>
      <c r="AZ260" s="11"/>
      <c r="BA260" s="11"/>
      <c r="BI260" s="9"/>
      <c r="BJ260" s="10"/>
      <c r="BK260" s="10"/>
      <c r="BL260" s="10"/>
      <c r="BM260" s="10"/>
      <c r="BN260" s="10"/>
    </row>
    <row r="261" spans="1:66" s="8" customFormat="1" ht="16.350000000000001" hidden="1" customHeight="1">
      <c r="A261" s="472" t="s">
        <v>1677</v>
      </c>
      <c r="B261" s="130" t="s">
        <v>1730</v>
      </c>
      <c r="C261" s="448" t="b">
        <v>0</v>
      </c>
      <c r="D261" s="449" t="s">
        <v>456</v>
      </c>
      <c r="E261" s="449" t="s">
        <v>129</v>
      </c>
      <c r="F261" s="445" t="s">
        <v>24</v>
      </c>
      <c r="G261" s="445" t="s">
        <v>7</v>
      </c>
      <c r="H261" s="444">
        <v>45405</v>
      </c>
      <c r="I261" s="444" t="s">
        <v>274</v>
      </c>
      <c r="J261" s="444" t="str">
        <f t="shared" ca="1" si="12"/>
        <v>EJECUTADO</v>
      </c>
      <c r="K261" s="445" t="s">
        <v>1725</v>
      </c>
      <c r="L261" s="445" t="s">
        <v>50</v>
      </c>
      <c r="M261" s="445" t="s">
        <v>1954</v>
      </c>
      <c r="N261" s="450">
        <v>900285304</v>
      </c>
      <c r="O261" s="484" t="s">
        <v>1955</v>
      </c>
      <c r="P261" s="484">
        <v>20240054</v>
      </c>
      <c r="Q261" s="484" t="s">
        <v>1728</v>
      </c>
      <c r="R261" s="484" t="s">
        <v>1682</v>
      </c>
      <c r="S261" s="444" t="s">
        <v>367</v>
      </c>
      <c r="T261" s="444" t="s">
        <v>351</v>
      </c>
      <c r="U261" s="452">
        <v>20240335</v>
      </c>
      <c r="V261" s="455" t="s">
        <v>1955</v>
      </c>
      <c r="W261" s="444" t="s">
        <v>428</v>
      </c>
      <c r="X261" s="63" t="s">
        <v>239</v>
      </c>
      <c r="Y261" s="6" t="s">
        <v>216</v>
      </c>
      <c r="Z261" s="6" t="s">
        <v>53</v>
      </c>
      <c r="AA261" s="6" t="s">
        <v>198</v>
      </c>
      <c r="AB261" s="6" t="s">
        <v>198</v>
      </c>
      <c r="AC261" s="6" t="s">
        <v>198</v>
      </c>
      <c r="AD261" s="6" t="s">
        <v>1956</v>
      </c>
      <c r="AE261" s="6" t="s">
        <v>218</v>
      </c>
      <c r="AF261" s="6" t="s">
        <v>218</v>
      </c>
      <c r="AG261" s="6" t="s">
        <v>218</v>
      </c>
      <c r="AH261" s="6" t="s">
        <v>218</v>
      </c>
      <c r="AI261" s="5">
        <v>52</v>
      </c>
      <c r="AJ261" s="6" t="s">
        <v>55</v>
      </c>
      <c r="AK261" s="6" t="s">
        <v>218</v>
      </c>
      <c r="AL261" s="6" t="s">
        <v>218</v>
      </c>
      <c r="AM261" s="6" t="s">
        <v>218</v>
      </c>
      <c r="AN261" s="6" t="s">
        <v>218</v>
      </c>
      <c r="AO261" s="6" t="s">
        <v>218</v>
      </c>
      <c r="AP261" s="6" t="s">
        <v>218</v>
      </c>
      <c r="AQ261" s="6">
        <v>45519</v>
      </c>
      <c r="AR261" s="6" t="s">
        <v>218</v>
      </c>
      <c r="AS261" s="51" t="s">
        <v>1686</v>
      </c>
      <c r="AT261" s="6" t="s">
        <v>1686</v>
      </c>
      <c r="AU261" s="6">
        <f t="shared" si="13"/>
        <v>45639</v>
      </c>
      <c r="AV261" s="28">
        <f t="shared" si="14"/>
        <v>46369</v>
      </c>
      <c r="AW261" s="11"/>
      <c r="AX261" s="11"/>
      <c r="AY261" s="11"/>
      <c r="AZ261" s="11"/>
      <c r="BA261" s="11"/>
      <c r="BI261" s="9"/>
      <c r="BJ261" s="10"/>
      <c r="BK261" s="10"/>
      <c r="BL261" s="10"/>
      <c r="BM261" s="10"/>
      <c r="BN261" s="10"/>
    </row>
    <row r="262" spans="1:66" s="8" customFormat="1" ht="16.350000000000001" hidden="1" customHeight="1">
      <c r="A262" s="472" t="s">
        <v>1677</v>
      </c>
      <c r="B262" s="100"/>
      <c r="C262" s="448" t="b">
        <v>1</v>
      </c>
      <c r="D262" s="449" t="s">
        <v>457</v>
      </c>
      <c r="E262" s="449" t="s">
        <v>74</v>
      </c>
      <c r="F262" s="445" t="s">
        <v>24</v>
      </c>
      <c r="G262" s="445" t="s">
        <v>18</v>
      </c>
      <c r="H262" s="444">
        <v>45406</v>
      </c>
      <c r="I262" s="444" t="s">
        <v>274</v>
      </c>
      <c r="J262" s="444" t="str">
        <f t="shared" ca="1" si="12"/>
        <v>EJECUTADO</v>
      </c>
      <c r="K262" s="445" t="s">
        <v>1957</v>
      </c>
      <c r="L262" s="445" t="s">
        <v>54</v>
      </c>
      <c r="M262" s="445" t="s">
        <v>1958</v>
      </c>
      <c r="N262" s="450">
        <v>1053767483</v>
      </c>
      <c r="O262" s="484" t="s">
        <v>1959</v>
      </c>
      <c r="P262" s="484">
        <v>20240203</v>
      </c>
      <c r="Q262" s="484" t="s">
        <v>1959</v>
      </c>
      <c r="R262" s="484" t="s">
        <v>1347</v>
      </c>
      <c r="S262" s="444" t="s">
        <v>367</v>
      </c>
      <c r="T262" s="444" t="s">
        <v>458</v>
      </c>
      <c r="U262" s="452">
        <v>20240391</v>
      </c>
      <c r="V262" s="455" t="s">
        <v>1959</v>
      </c>
      <c r="W262" s="444" t="s">
        <v>428</v>
      </c>
      <c r="X262" s="63" t="s">
        <v>271</v>
      </c>
      <c r="Y262" s="6" t="s">
        <v>358</v>
      </c>
      <c r="Z262" s="6" t="s">
        <v>53</v>
      </c>
      <c r="AA262" s="6" t="s">
        <v>1960</v>
      </c>
      <c r="AB262" s="6" t="s">
        <v>1961</v>
      </c>
      <c r="AC262" s="6" t="s">
        <v>428</v>
      </c>
      <c r="AD262" s="57" t="s">
        <v>1962</v>
      </c>
      <c r="AE262" s="6" t="s">
        <v>218</v>
      </c>
      <c r="AF262" s="6" t="s">
        <v>218</v>
      </c>
      <c r="AG262" s="6" t="s">
        <v>218</v>
      </c>
      <c r="AH262" s="6" t="s">
        <v>218</v>
      </c>
      <c r="AI262" s="5" t="s">
        <v>218</v>
      </c>
      <c r="AJ262" s="6" t="s">
        <v>218</v>
      </c>
      <c r="AK262" s="6" t="s">
        <v>218</v>
      </c>
      <c r="AL262" s="6" t="s">
        <v>218</v>
      </c>
      <c r="AM262" s="5" t="s">
        <v>218</v>
      </c>
      <c r="AN262" s="6" t="s">
        <v>218</v>
      </c>
      <c r="AO262" s="6" t="s">
        <v>218</v>
      </c>
      <c r="AP262" s="6" t="s">
        <v>218</v>
      </c>
      <c r="AQ262" s="6">
        <v>45465</v>
      </c>
      <c r="AR262" s="6" t="s">
        <v>218</v>
      </c>
      <c r="AS262" s="51" t="s">
        <v>1741</v>
      </c>
      <c r="AT262" s="6" t="s">
        <v>1741</v>
      </c>
      <c r="AU262" s="6">
        <f t="shared" si="13"/>
        <v>45585</v>
      </c>
      <c r="AV262" s="28">
        <f t="shared" si="14"/>
        <v>46315</v>
      </c>
      <c r="AW262" s="11"/>
      <c r="AX262" s="11"/>
      <c r="AY262" s="11"/>
      <c r="AZ262" s="11"/>
      <c r="BA262" s="11"/>
      <c r="BI262" s="9"/>
      <c r="BJ262" s="10"/>
      <c r="BK262" s="10"/>
      <c r="BL262" s="10"/>
      <c r="BM262" s="10"/>
      <c r="BN262" s="10"/>
    </row>
    <row r="263" spans="1:66" s="8" customFormat="1" ht="16.350000000000001" hidden="1" customHeight="1">
      <c r="A263" s="472" t="s">
        <v>1677</v>
      </c>
      <c r="B263" s="100" t="s">
        <v>198</v>
      </c>
      <c r="C263" s="448" t="b">
        <v>1</v>
      </c>
      <c r="D263" s="449" t="s">
        <v>459</v>
      </c>
      <c r="E263" s="449" t="s">
        <v>74</v>
      </c>
      <c r="F263" s="445" t="s">
        <v>24</v>
      </c>
      <c r="G263" s="445" t="s">
        <v>18</v>
      </c>
      <c r="H263" s="444">
        <v>45406</v>
      </c>
      <c r="I263" s="444" t="s">
        <v>274</v>
      </c>
      <c r="J263" s="444" t="str">
        <f t="shared" ca="1" si="12"/>
        <v>EJECUTADO</v>
      </c>
      <c r="K263" s="445" t="s">
        <v>1963</v>
      </c>
      <c r="L263" s="445" t="s">
        <v>54</v>
      </c>
      <c r="M263" s="445" t="s">
        <v>1964</v>
      </c>
      <c r="N263" s="450">
        <v>79596629</v>
      </c>
      <c r="O263" s="484" t="s">
        <v>1965</v>
      </c>
      <c r="P263" s="484">
        <v>20240281</v>
      </c>
      <c r="Q263" s="484" t="s">
        <v>1965</v>
      </c>
      <c r="R263" s="484" t="s">
        <v>1696</v>
      </c>
      <c r="S263" s="444" t="s">
        <v>460</v>
      </c>
      <c r="T263" s="444" t="s">
        <v>461</v>
      </c>
      <c r="U263" s="452">
        <v>20240393</v>
      </c>
      <c r="V263" s="455" t="s">
        <v>1965</v>
      </c>
      <c r="W263" s="444" t="s">
        <v>367</v>
      </c>
      <c r="X263" s="63" t="s">
        <v>239</v>
      </c>
      <c r="Y263" s="6" t="s">
        <v>362</v>
      </c>
      <c r="Z263" s="6" t="s">
        <v>53</v>
      </c>
      <c r="AA263" s="6" t="s">
        <v>1966</v>
      </c>
      <c r="AB263" s="6" t="s">
        <v>1967</v>
      </c>
      <c r="AC263" s="6" t="s">
        <v>367</v>
      </c>
      <c r="AD263" s="6" t="s">
        <v>1968</v>
      </c>
      <c r="AE263" s="6" t="s">
        <v>218</v>
      </c>
      <c r="AF263" s="6" t="s">
        <v>218</v>
      </c>
      <c r="AG263" s="6" t="s">
        <v>218</v>
      </c>
      <c r="AH263" s="6" t="s">
        <v>218</v>
      </c>
      <c r="AI263" s="5" t="s">
        <v>218</v>
      </c>
      <c r="AJ263" s="6" t="s">
        <v>218</v>
      </c>
      <c r="AK263" s="6" t="s">
        <v>218</v>
      </c>
      <c r="AL263" s="6" t="s">
        <v>218</v>
      </c>
      <c r="AM263" s="5" t="s">
        <v>218</v>
      </c>
      <c r="AN263" s="6" t="s">
        <v>218</v>
      </c>
      <c r="AO263" s="6" t="s">
        <v>218</v>
      </c>
      <c r="AP263" s="6" t="s">
        <v>218</v>
      </c>
      <c r="AQ263" s="6">
        <v>45436</v>
      </c>
      <c r="AR263" s="6" t="s">
        <v>218</v>
      </c>
      <c r="AS263" s="51" t="s">
        <v>1741</v>
      </c>
      <c r="AT263" s="6" t="s">
        <v>1741</v>
      </c>
      <c r="AU263" s="6">
        <f t="shared" si="13"/>
        <v>45556</v>
      </c>
      <c r="AV263" s="28">
        <f t="shared" si="14"/>
        <v>46286</v>
      </c>
      <c r="AW263" s="11"/>
      <c r="AX263" s="11"/>
      <c r="AY263" s="11"/>
      <c r="AZ263" s="11"/>
      <c r="BA263" s="11"/>
      <c r="BI263" s="9"/>
      <c r="BJ263" s="10"/>
      <c r="BK263" s="10"/>
      <c r="BL263" s="10"/>
      <c r="BM263" s="10"/>
      <c r="BN263" s="10"/>
    </row>
    <row r="264" spans="1:66" s="8" customFormat="1" ht="16.350000000000001" hidden="1" customHeight="1">
      <c r="A264" s="472" t="s">
        <v>1677</v>
      </c>
      <c r="B264" s="100" t="s">
        <v>198</v>
      </c>
      <c r="C264" s="448" t="b">
        <v>1</v>
      </c>
      <c r="D264" s="449" t="s">
        <v>462</v>
      </c>
      <c r="E264" s="449" t="s">
        <v>74</v>
      </c>
      <c r="F264" s="445" t="s">
        <v>24</v>
      </c>
      <c r="G264" s="445" t="s">
        <v>18</v>
      </c>
      <c r="H264" s="444">
        <v>45406</v>
      </c>
      <c r="I264" s="444" t="s">
        <v>274</v>
      </c>
      <c r="J264" s="444" t="str">
        <f t="shared" ca="1" si="12"/>
        <v>EJECUTADO</v>
      </c>
      <c r="K264" s="445" t="s">
        <v>1969</v>
      </c>
      <c r="L264" s="445" t="s">
        <v>54</v>
      </c>
      <c r="M264" s="445" t="s">
        <v>1970</v>
      </c>
      <c r="N264" s="450">
        <v>1023980180</v>
      </c>
      <c r="O264" s="484" t="s">
        <v>1971</v>
      </c>
      <c r="P264" s="484">
        <v>20240309</v>
      </c>
      <c r="Q264" s="484" t="s">
        <v>1971</v>
      </c>
      <c r="R264" s="484" t="s">
        <v>1972</v>
      </c>
      <c r="S264" s="444" t="s">
        <v>460</v>
      </c>
      <c r="T264" s="444" t="s">
        <v>463</v>
      </c>
      <c r="U264" s="452">
        <v>20240400</v>
      </c>
      <c r="V264" s="455" t="s">
        <v>1971</v>
      </c>
      <c r="W264" s="444" t="s">
        <v>460</v>
      </c>
      <c r="X264" s="63" t="s">
        <v>393</v>
      </c>
      <c r="Y264" s="6" t="s">
        <v>184</v>
      </c>
      <c r="Z264" s="6" t="s">
        <v>53</v>
      </c>
      <c r="AA264" s="6" t="s">
        <v>1973</v>
      </c>
      <c r="AB264" s="6" t="s">
        <v>1974</v>
      </c>
      <c r="AC264" s="6" t="s">
        <v>460</v>
      </c>
      <c r="AD264" s="6" t="s">
        <v>1975</v>
      </c>
      <c r="AE264" s="6" t="s">
        <v>218</v>
      </c>
      <c r="AF264" s="6" t="s">
        <v>218</v>
      </c>
      <c r="AG264" s="6" t="s">
        <v>218</v>
      </c>
      <c r="AH264" s="6" t="s">
        <v>218</v>
      </c>
      <c r="AI264" s="5" t="s">
        <v>218</v>
      </c>
      <c r="AJ264" s="6" t="s">
        <v>218</v>
      </c>
      <c r="AK264" s="6" t="s">
        <v>218</v>
      </c>
      <c r="AL264" s="6" t="s">
        <v>218</v>
      </c>
      <c r="AM264" s="5" t="s">
        <v>218</v>
      </c>
      <c r="AN264" s="6" t="s">
        <v>218</v>
      </c>
      <c r="AO264" s="6" t="s">
        <v>218</v>
      </c>
      <c r="AP264" s="6" t="s">
        <v>218</v>
      </c>
      <c r="AQ264" s="6">
        <v>45467</v>
      </c>
      <c r="AR264" s="6" t="s">
        <v>218</v>
      </c>
      <c r="AS264" s="51" t="s">
        <v>1741</v>
      </c>
      <c r="AT264" s="6" t="s">
        <v>1741</v>
      </c>
      <c r="AU264" s="6">
        <f t="shared" si="13"/>
        <v>45587</v>
      </c>
      <c r="AV264" s="28">
        <f t="shared" si="14"/>
        <v>46317</v>
      </c>
      <c r="AW264" s="11"/>
      <c r="AX264" s="11"/>
      <c r="AY264" s="11"/>
      <c r="AZ264" s="11"/>
      <c r="BA264" s="11"/>
      <c r="BI264" s="9"/>
      <c r="BJ264" s="10"/>
      <c r="BK264" s="10"/>
      <c r="BL264" s="10"/>
      <c r="BM264" s="10"/>
      <c r="BN264" s="10"/>
    </row>
    <row r="265" spans="1:66" s="8" customFormat="1" ht="16.350000000000001" hidden="1" customHeight="1">
      <c r="A265" s="472" t="s">
        <v>1677</v>
      </c>
      <c r="B265" s="100" t="s">
        <v>198</v>
      </c>
      <c r="C265" s="448" t="b">
        <v>1</v>
      </c>
      <c r="D265" s="449" t="s">
        <v>464</v>
      </c>
      <c r="E265" s="449" t="s">
        <v>74</v>
      </c>
      <c r="F265" s="445" t="s">
        <v>24</v>
      </c>
      <c r="G265" s="445" t="s">
        <v>18</v>
      </c>
      <c r="H265" s="444">
        <v>45406</v>
      </c>
      <c r="I265" s="444" t="s">
        <v>274</v>
      </c>
      <c r="J265" s="444" t="str">
        <f t="shared" ca="1" si="12"/>
        <v>EJECUTADO</v>
      </c>
      <c r="K265" s="445" t="s">
        <v>1976</v>
      </c>
      <c r="L265" s="445" t="s">
        <v>54</v>
      </c>
      <c r="M265" s="445" t="s">
        <v>1977</v>
      </c>
      <c r="N265" s="450">
        <v>1057595598</v>
      </c>
      <c r="O265" s="484" t="s">
        <v>1978</v>
      </c>
      <c r="P265" s="484">
        <v>20240308</v>
      </c>
      <c r="Q265" s="484" t="s">
        <v>1978</v>
      </c>
      <c r="R265" s="484" t="s">
        <v>1972</v>
      </c>
      <c r="S265" s="444" t="s">
        <v>367</v>
      </c>
      <c r="T265" s="444" t="s">
        <v>429</v>
      </c>
      <c r="U265" s="452">
        <v>20240396</v>
      </c>
      <c r="V265" s="455" t="s">
        <v>1978</v>
      </c>
      <c r="W265" s="444" t="s">
        <v>367</v>
      </c>
      <c r="X265" s="63" t="s">
        <v>393</v>
      </c>
      <c r="Y265" s="6" t="s">
        <v>184</v>
      </c>
      <c r="Z265" s="6" t="s">
        <v>53</v>
      </c>
      <c r="AA265" s="6" t="s">
        <v>1979</v>
      </c>
      <c r="AB265" s="6" t="s">
        <v>887</v>
      </c>
      <c r="AC265" s="6" t="s">
        <v>367</v>
      </c>
      <c r="AD265" s="6" t="s">
        <v>1980</v>
      </c>
      <c r="AE265" s="6" t="s">
        <v>218</v>
      </c>
      <c r="AF265" s="6" t="s">
        <v>218</v>
      </c>
      <c r="AG265" s="6" t="s">
        <v>218</v>
      </c>
      <c r="AH265" s="6" t="s">
        <v>218</v>
      </c>
      <c r="AI265" s="5" t="s">
        <v>218</v>
      </c>
      <c r="AJ265" s="6" t="s">
        <v>218</v>
      </c>
      <c r="AK265" s="6" t="s">
        <v>218</v>
      </c>
      <c r="AL265" s="6" t="s">
        <v>218</v>
      </c>
      <c r="AM265" s="5" t="s">
        <v>218</v>
      </c>
      <c r="AN265" s="6" t="s">
        <v>218</v>
      </c>
      <c r="AO265" s="6" t="s">
        <v>218</v>
      </c>
      <c r="AP265" s="6" t="s">
        <v>218</v>
      </c>
      <c r="AQ265" s="6">
        <v>45496</v>
      </c>
      <c r="AR265" s="6" t="s">
        <v>218</v>
      </c>
      <c r="AS265" s="51" t="s">
        <v>1741</v>
      </c>
      <c r="AT265" s="6" t="s">
        <v>1741</v>
      </c>
      <c r="AU265" s="6">
        <f t="shared" si="13"/>
        <v>45616</v>
      </c>
      <c r="AV265" s="28">
        <f t="shared" si="14"/>
        <v>46346</v>
      </c>
      <c r="AW265" s="11"/>
      <c r="AX265" s="11"/>
      <c r="AY265" s="11"/>
      <c r="AZ265" s="11"/>
      <c r="BA265" s="11"/>
      <c r="BI265" s="9"/>
      <c r="BJ265" s="10"/>
      <c r="BK265" s="10"/>
      <c r="BL265" s="10"/>
      <c r="BM265" s="10"/>
      <c r="BN265" s="10"/>
    </row>
    <row r="266" spans="1:66" s="8" customFormat="1" ht="16.350000000000001" hidden="1" customHeight="1">
      <c r="A266" s="472" t="s">
        <v>1677</v>
      </c>
      <c r="B266" s="100" t="s">
        <v>198</v>
      </c>
      <c r="C266" s="448" t="b">
        <v>1</v>
      </c>
      <c r="D266" s="449" t="s">
        <v>465</v>
      </c>
      <c r="E266" s="449" t="s">
        <v>397</v>
      </c>
      <c r="F266" s="445" t="s">
        <v>24</v>
      </c>
      <c r="G266" s="445" t="s">
        <v>18</v>
      </c>
      <c r="H266" s="444">
        <v>45407</v>
      </c>
      <c r="I266" s="444" t="s">
        <v>274</v>
      </c>
      <c r="J266" s="444" t="str">
        <f t="shared" ca="1" si="12"/>
        <v>EJECUTADO</v>
      </c>
      <c r="K266" s="445" t="s">
        <v>1822</v>
      </c>
      <c r="L266" s="445" t="s">
        <v>54</v>
      </c>
      <c r="M266" s="445" t="s">
        <v>1981</v>
      </c>
      <c r="N266" s="450">
        <v>1071631730</v>
      </c>
      <c r="O266" s="484" t="s">
        <v>1982</v>
      </c>
      <c r="P266" s="484">
        <v>20240294</v>
      </c>
      <c r="Q266" s="484" t="s">
        <v>1825</v>
      </c>
      <c r="R266" s="484" t="s">
        <v>1826</v>
      </c>
      <c r="S266" s="444" t="s">
        <v>367</v>
      </c>
      <c r="T266" s="444" t="s">
        <v>466</v>
      </c>
      <c r="U266" s="452">
        <v>20240350</v>
      </c>
      <c r="V266" s="455" t="s">
        <v>1824</v>
      </c>
      <c r="W266" s="444" t="s">
        <v>350</v>
      </c>
      <c r="X266" s="63" t="s">
        <v>239</v>
      </c>
      <c r="Y266" s="6" t="s">
        <v>399</v>
      </c>
      <c r="Z266" s="6" t="s">
        <v>53</v>
      </c>
      <c r="AA266" s="6" t="s">
        <v>1983</v>
      </c>
      <c r="AB266" s="6" t="s">
        <v>887</v>
      </c>
      <c r="AC266" s="6" t="s">
        <v>367</v>
      </c>
      <c r="AD266" s="6" t="s">
        <v>1984</v>
      </c>
      <c r="AE266" s="6" t="s">
        <v>218</v>
      </c>
      <c r="AF266" s="6" t="s">
        <v>218</v>
      </c>
      <c r="AG266" s="6" t="s">
        <v>218</v>
      </c>
      <c r="AH266" s="6" t="s">
        <v>218</v>
      </c>
      <c r="AI266" s="5" t="s">
        <v>218</v>
      </c>
      <c r="AJ266" s="6" t="s">
        <v>218</v>
      </c>
      <c r="AK266" s="6" t="s">
        <v>218</v>
      </c>
      <c r="AL266" s="6" t="s">
        <v>218</v>
      </c>
      <c r="AM266" s="5" t="s">
        <v>218</v>
      </c>
      <c r="AN266" s="6" t="s">
        <v>218</v>
      </c>
      <c r="AO266" s="6" t="s">
        <v>218</v>
      </c>
      <c r="AP266" s="6" t="s">
        <v>218</v>
      </c>
      <c r="AQ266" s="6">
        <v>45589</v>
      </c>
      <c r="AR266" s="6" t="s">
        <v>218</v>
      </c>
      <c r="AS266" s="51" t="s">
        <v>1741</v>
      </c>
      <c r="AT266" s="6" t="s">
        <v>1741</v>
      </c>
      <c r="AU266" s="6">
        <f t="shared" si="13"/>
        <v>45709</v>
      </c>
      <c r="AV266" s="28">
        <f t="shared" si="14"/>
        <v>46439</v>
      </c>
      <c r="AW266" s="11"/>
      <c r="AX266" s="11"/>
      <c r="AY266" s="11"/>
      <c r="AZ266" s="11"/>
      <c r="BA266" s="11"/>
      <c r="BI266" s="9"/>
      <c r="BJ266" s="10"/>
      <c r="BK266" s="10"/>
      <c r="BL266" s="10"/>
      <c r="BM266" s="10"/>
      <c r="BN266" s="10"/>
    </row>
    <row r="267" spans="1:66" s="8" customFormat="1" ht="16.350000000000001" hidden="1" customHeight="1">
      <c r="A267" s="472" t="s">
        <v>1677</v>
      </c>
      <c r="B267" s="100"/>
      <c r="C267" s="448" t="b">
        <v>0</v>
      </c>
      <c r="D267" s="449" t="s">
        <v>467</v>
      </c>
      <c r="E267" s="449" t="s">
        <v>74</v>
      </c>
      <c r="F267" s="445" t="s">
        <v>24</v>
      </c>
      <c r="G267" s="445" t="s">
        <v>18</v>
      </c>
      <c r="H267" s="444">
        <v>45407</v>
      </c>
      <c r="I267" s="444" t="s">
        <v>274</v>
      </c>
      <c r="J267" s="444" t="str">
        <f t="shared" ca="1" si="12"/>
        <v>EJECUTADO</v>
      </c>
      <c r="K267" s="445" t="s">
        <v>1985</v>
      </c>
      <c r="L267" s="445" t="s">
        <v>54</v>
      </c>
      <c r="M267" s="445" t="s">
        <v>1986</v>
      </c>
      <c r="N267" s="450">
        <v>1032400882</v>
      </c>
      <c r="O267" s="484" t="s">
        <v>1987</v>
      </c>
      <c r="P267" s="484">
        <v>20240304</v>
      </c>
      <c r="Q267" s="484" t="s">
        <v>1987</v>
      </c>
      <c r="R267" s="484" t="s">
        <v>1901</v>
      </c>
      <c r="S267" s="444" t="s">
        <v>374</v>
      </c>
      <c r="T267" s="444" t="s">
        <v>468</v>
      </c>
      <c r="U267" s="452">
        <v>20240405</v>
      </c>
      <c r="V267" s="455" t="s">
        <v>1987</v>
      </c>
      <c r="W267" s="444" t="s">
        <v>460</v>
      </c>
      <c r="X267" s="63" t="s">
        <v>239</v>
      </c>
      <c r="Y267" s="6" t="s">
        <v>362</v>
      </c>
      <c r="Z267" s="6" t="s">
        <v>53</v>
      </c>
      <c r="AA267" s="6" t="s">
        <v>1988</v>
      </c>
      <c r="AB267" s="6" t="s">
        <v>1024</v>
      </c>
      <c r="AC267" s="6" t="s">
        <v>374</v>
      </c>
      <c r="AD267" s="57" t="s">
        <v>1989</v>
      </c>
      <c r="AE267" s="6" t="s">
        <v>218</v>
      </c>
      <c r="AF267" s="6" t="s">
        <v>218</v>
      </c>
      <c r="AG267" s="6" t="s">
        <v>218</v>
      </c>
      <c r="AH267" s="6" t="s">
        <v>218</v>
      </c>
      <c r="AI267" s="5" t="s">
        <v>218</v>
      </c>
      <c r="AJ267" s="6" t="s">
        <v>218</v>
      </c>
      <c r="AK267" s="6" t="s">
        <v>218</v>
      </c>
      <c r="AL267" s="6" t="s">
        <v>218</v>
      </c>
      <c r="AM267" s="5" t="s">
        <v>218</v>
      </c>
      <c r="AN267" s="6" t="s">
        <v>218</v>
      </c>
      <c r="AO267" s="6" t="s">
        <v>218</v>
      </c>
      <c r="AP267" s="6" t="s">
        <v>218</v>
      </c>
      <c r="AQ267" s="6">
        <v>45590</v>
      </c>
      <c r="AR267" s="6" t="s">
        <v>218</v>
      </c>
      <c r="AS267" s="51" t="s">
        <v>1741</v>
      </c>
      <c r="AT267" s="6" t="s">
        <v>1741</v>
      </c>
      <c r="AU267" s="6">
        <f t="shared" si="13"/>
        <v>45710</v>
      </c>
      <c r="AV267" s="28">
        <f t="shared" si="14"/>
        <v>46440</v>
      </c>
      <c r="AW267" s="11"/>
      <c r="AX267" s="11"/>
      <c r="AY267" s="11"/>
      <c r="AZ267" s="11"/>
      <c r="BA267" s="11"/>
      <c r="BI267" s="9"/>
      <c r="BJ267" s="10"/>
      <c r="BK267" s="10"/>
      <c r="BL267" s="10"/>
      <c r="BM267" s="10"/>
      <c r="BN267" s="10"/>
    </row>
    <row r="268" spans="1:66" s="8" customFormat="1" ht="16.350000000000001" hidden="1" customHeight="1">
      <c r="A268" s="472" t="s">
        <v>1677</v>
      </c>
      <c r="B268" s="129" t="s">
        <v>1990</v>
      </c>
      <c r="C268" s="448" t="b">
        <v>0</v>
      </c>
      <c r="D268" s="449" t="s">
        <v>469</v>
      </c>
      <c r="E268" s="449" t="s">
        <v>129</v>
      </c>
      <c r="F268" s="445" t="s">
        <v>24</v>
      </c>
      <c r="G268" s="445" t="s">
        <v>7</v>
      </c>
      <c r="H268" s="444">
        <v>45407</v>
      </c>
      <c r="I268" s="444" t="s">
        <v>274</v>
      </c>
      <c r="J268" s="444" t="str">
        <f t="shared" ca="1" si="12"/>
        <v>EN EJECUCIÓN</v>
      </c>
      <c r="K268" s="445" t="s">
        <v>1991</v>
      </c>
      <c r="L268" s="445" t="s">
        <v>50</v>
      </c>
      <c r="M268" s="445" t="s">
        <v>1992</v>
      </c>
      <c r="N268" s="450">
        <v>800072715</v>
      </c>
      <c r="O268" s="484" t="s">
        <v>1993</v>
      </c>
      <c r="P268" s="484">
        <v>20240054</v>
      </c>
      <c r="Q268" s="484" t="s">
        <v>1728</v>
      </c>
      <c r="R268" s="484" t="s">
        <v>1682</v>
      </c>
      <c r="S268" s="444" t="s">
        <v>198</v>
      </c>
      <c r="T268" s="444" t="s">
        <v>198</v>
      </c>
      <c r="U268" s="452">
        <v>20240335</v>
      </c>
      <c r="V268" s="455" t="s">
        <v>1727</v>
      </c>
      <c r="W268" s="444" t="s">
        <v>360</v>
      </c>
      <c r="X268" s="63" t="s">
        <v>239</v>
      </c>
      <c r="Y268" s="6" t="s">
        <v>216</v>
      </c>
      <c r="Z268" s="6" t="s">
        <v>198</v>
      </c>
      <c r="AA268" s="6" t="s">
        <v>198</v>
      </c>
      <c r="AB268" s="6" t="s">
        <v>198</v>
      </c>
      <c r="AC268" s="6" t="s">
        <v>198</v>
      </c>
      <c r="AD268" s="6" t="s">
        <v>1994</v>
      </c>
      <c r="AE268" s="51" t="s">
        <v>198</v>
      </c>
      <c r="AF268" s="5" t="s">
        <v>198</v>
      </c>
      <c r="AG268" s="51" t="s">
        <v>198</v>
      </c>
      <c r="AH268" s="6" t="s">
        <v>198</v>
      </c>
      <c r="AI268" s="5" t="s">
        <v>198</v>
      </c>
      <c r="AJ268" s="6" t="s">
        <v>198</v>
      </c>
      <c r="AK268" s="6" t="s">
        <v>218</v>
      </c>
      <c r="AL268" s="6" t="s">
        <v>218</v>
      </c>
      <c r="AM268" s="6" t="s">
        <v>218</v>
      </c>
      <c r="AN268" s="6" t="s">
        <v>218</v>
      </c>
      <c r="AO268" s="6" t="s">
        <v>218</v>
      </c>
      <c r="AP268" s="6" t="s">
        <v>218</v>
      </c>
      <c r="AQ268" s="6" t="s">
        <v>198</v>
      </c>
      <c r="AR268" s="5" t="s">
        <v>198</v>
      </c>
      <c r="AS268" s="51" t="s">
        <v>198</v>
      </c>
      <c r="AT268" s="6" t="s">
        <v>198</v>
      </c>
      <c r="AU268" s="6" t="e">
        <f t="shared" si="13"/>
        <v>#VALUE!</v>
      </c>
      <c r="AV268" s="28" t="e">
        <f t="shared" si="14"/>
        <v>#VALUE!</v>
      </c>
      <c r="AW268" s="11"/>
      <c r="AX268" s="11"/>
      <c r="AY268" s="11"/>
      <c r="AZ268" s="11"/>
      <c r="BA268" s="11"/>
      <c r="BI268" s="9"/>
      <c r="BJ268" s="10"/>
      <c r="BK268" s="10"/>
      <c r="BL268" s="10"/>
      <c r="BM268" s="10"/>
      <c r="BN268" s="10"/>
    </row>
    <row r="269" spans="1:66" s="8" customFormat="1" ht="16.350000000000001" hidden="1" customHeight="1">
      <c r="A269" s="472" t="s">
        <v>1677</v>
      </c>
      <c r="B269" s="129" t="s">
        <v>1995</v>
      </c>
      <c r="C269" s="448" t="b">
        <v>0</v>
      </c>
      <c r="D269" s="449" t="s">
        <v>470</v>
      </c>
      <c r="E269" s="449" t="s">
        <v>129</v>
      </c>
      <c r="F269" s="445" t="s">
        <v>24</v>
      </c>
      <c r="G269" s="445" t="s">
        <v>7</v>
      </c>
      <c r="H269" s="444">
        <v>45407</v>
      </c>
      <c r="I269" s="444" t="s">
        <v>274</v>
      </c>
      <c r="J269" s="444" t="str">
        <f t="shared" ca="1" si="12"/>
        <v>EJECUTADO</v>
      </c>
      <c r="K269" s="445" t="s">
        <v>1991</v>
      </c>
      <c r="L269" s="445" t="s">
        <v>50</v>
      </c>
      <c r="M269" s="445" t="s">
        <v>1996</v>
      </c>
      <c r="N269" s="450">
        <v>900252764</v>
      </c>
      <c r="O269" s="484" t="s">
        <v>1997</v>
      </c>
      <c r="P269" s="484">
        <v>20240054</v>
      </c>
      <c r="Q269" s="484" t="s">
        <v>1728</v>
      </c>
      <c r="R269" s="484" t="s">
        <v>1682</v>
      </c>
      <c r="S269" s="444" t="s">
        <v>374</v>
      </c>
      <c r="T269" s="444" t="s">
        <v>351</v>
      </c>
      <c r="U269" s="452">
        <v>20240335</v>
      </c>
      <c r="V269" s="455" t="s">
        <v>1727</v>
      </c>
      <c r="W269" s="444" t="s">
        <v>360</v>
      </c>
      <c r="X269" s="63" t="s">
        <v>239</v>
      </c>
      <c r="Y269" s="6" t="s">
        <v>216</v>
      </c>
      <c r="Z269" s="6" t="s">
        <v>198</v>
      </c>
      <c r="AA269" s="6" t="s">
        <v>198</v>
      </c>
      <c r="AB269" s="6" t="s">
        <v>198</v>
      </c>
      <c r="AC269" s="6" t="s">
        <v>198</v>
      </c>
      <c r="AD269" s="6" t="s">
        <v>1998</v>
      </c>
      <c r="AE269" s="7">
        <v>13810800</v>
      </c>
      <c r="AF269" s="55">
        <v>20240519</v>
      </c>
      <c r="AG269" s="7">
        <v>28955600</v>
      </c>
      <c r="AH269" s="6">
        <v>45512</v>
      </c>
      <c r="AI269" s="5">
        <v>52</v>
      </c>
      <c r="AJ269" s="6" t="s">
        <v>55</v>
      </c>
      <c r="AK269" s="55">
        <v>10</v>
      </c>
      <c r="AL269" s="6" t="s">
        <v>55</v>
      </c>
      <c r="AM269" s="5" t="s">
        <v>218</v>
      </c>
      <c r="AN269" s="5" t="s">
        <v>218</v>
      </c>
      <c r="AO269" s="5" t="s">
        <v>218</v>
      </c>
      <c r="AP269" s="5" t="s">
        <v>218</v>
      </c>
      <c r="AQ269" s="6">
        <v>45529</v>
      </c>
      <c r="AR269" s="55">
        <v>20240687</v>
      </c>
      <c r="AS269" s="51">
        <v>13810800</v>
      </c>
      <c r="AT269" s="6">
        <v>45519</v>
      </c>
      <c r="AU269" s="6">
        <f t="shared" si="13"/>
        <v>45649</v>
      </c>
      <c r="AV269" s="28">
        <f t="shared" si="14"/>
        <v>46379</v>
      </c>
      <c r="AW269" s="11"/>
      <c r="AX269" s="11"/>
      <c r="AY269" s="11"/>
      <c r="AZ269" s="11"/>
      <c r="BA269" s="11"/>
      <c r="BI269" s="9"/>
      <c r="BJ269" s="10"/>
      <c r="BK269" s="10"/>
      <c r="BL269" s="10"/>
      <c r="BM269" s="10"/>
      <c r="BN269" s="10"/>
    </row>
    <row r="270" spans="1:66" s="8" customFormat="1" ht="16.350000000000001" hidden="1" customHeight="1">
      <c r="A270" s="472" t="s">
        <v>1677</v>
      </c>
      <c r="B270" s="21"/>
      <c r="C270" s="448" t="b">
        <v>1</v>
      </c>
      <c r="D270" s="449" t="s">
        <v>471</v>
      </c>
      <c r="E270" s="449" t="s">
        <v>74</v>
      </c>
      <c r="F270" s="445" t="s">
        <v>24</v>
      </c>
      <c r="G270" s="445" t="s">
        <v>18</v>
      </c>
      <c r="H270" s="444">
        <v>45407</v>
      </c>
      <c r="I270" s="444" t="s">
        <v>274</v>
      </c>
      <c r="J270" s="444" t="str">
        <f t="shared" ca="1" si="12"/>
        <v>EJECUTADO</v>
      </c>
      <c r="K270" s="445" t="s">
        <v>1999</v>
      </c>
      <c r="L270" s="445" t="s">
        <v>54</v>
      </c>
      <c r="M270" s="445" t="s">
        <v>2000</v>
      </c>
      <c r="N270" s="450">
        <v>32726847</v>
      </c>
      <c r="O270" s="484" t="s">
        <v>1749</v>
      </c>
      <c r="P270" s="484">
        <v>20240310</v>
      </c>
      <c r="Q270" s="484" t="s">
        <v>1749</v>
      </c>
      <c r="R270" s="484" t="s">
        <v>1972</v>
      </c>
      <c r="S270" s="444" t="s">
        <v>460</v>
      </c>
      <c r="T270" s="444" t="s">
        <v>463</v>
      </c>
      <c r="U270" s="452">
        <v>20240408</v>
      </c>
      <c r="V270" s="455" t="s">
        <v>1749</v>
      </c>
      <c r="W270" s="444" t="s">
        <v>460</v>
      </c>
      <c r="X270" s="63" t="s">
        <v>239</v>
      </c>
      <c r="Y270" s="6" t="s">
        <v>362</v>
      </c>
      <c r="Z270" s="6" t="s">
        <v>53</v>
      </c>
      <c r="AA270" s="6" t="s">
        <v>2001</v>
      </c>
      <c r="AB270" s="6" t="s">
        <v>887</v>
      </c>
      <c r="AC270" s="6" t="s">
        <v>460</v>
      </c>
      <c r="AD270" s="57" t="s">
        <v>2002</v>
      </c>
      <c r="AE270" s="6" t="s">
        <v>218</v>
      </c>
      <c r="AF270" s="6" t="s">
        <v>218</v>
      </c>
      <c r="AG270" s="6" t="s">
        <v>218</v>
      </c>
      <c r="AH270" s="6" t="s">
        <v>218</v>
      </c>
      <c r="AI270" s="5" t="s">
        <v>218</v>
      </c>
      <c r="AJ270" s="6" t="s">
        <v>218</v>
      </c>
      <c r="AK270" s="6" t="s">
        <v>218</v>
      </c>
      <c r="AL270" s="6" t="s">
        <v>218</v>
      </c>
      <c r="AM270" s="5" t="s">
        <v>218</v>
      </c>
      <c r="AN270" s="6" t="s">
        <v>218</v>
      </c>
      <c r="AO270" s="6" t="s">
        <v>218</v>
      </c>
      <c r="AP270" s="6" t="s">
        <v>218</v>
      </c>
      <c r="AQ270" s="6">
        <v>45467</v>
      </c>
      <c r="AR270" s="6" t="s">
        <v>218</v>
      </c>
      <c r="AS270" s="51" t="s">
        <v>1741</v>
      </c>
      <c r="AT270" s="6" t="s">
        <v>1741</v>
      </c>
      <c r="AU270" s="6">
        <f t="shared" si="13"/>
        <v>45587</v>
      </c>
      <c r="AV270" s="28">
        <f t="shared" si="14"/>
        <v>46317</v>
      </c>
      <c r="AW270" s="11"/>
      <c r="AX270" s="11"/>
      <c r="AY270" s="11"/>
      <c r="AZ270" s="11"/>
      <c r="BA270" s="11"/>
      <c r="BI270" s="9"/>
      <c r="BJ270" s="10"/>
      <c r="BK270" s="10"/>
      <c r="BL270" s="10"/>
      <c r="BM270" s="10"/>
      <c r="BN270" s="10"/>
    </row>
    <row r="271" spans="1:66" s="8" customFormat="1" ht="16.350000000000001" customHeight="1">
      <c r="A271" s="472" t="s">
        <v>1677</v>
      </c>
      <c r="B271" s="21"/>
      <c r="C271" s="448" t="b">
        <v>1</v>
      </c>
      <c r="D271" s="449" t="s">
        <v>472</v>
      </c>
      <c r="E271" s="449" t="s">
        <v>74</v>
      </c>
      <c r="F271" s="445" t="s">
        <v>24</v>
      </c>
      <c r="G271" s="445" t="s">
        <v>18</v>
      </c>
      <c r="H271" s="444">
        <v>45414</v>
      </c>
      <c r="I271" s="444" t="s">
        <v>473</v>
      </c>
      <c r="J271" s="444" t="str">
        <f t="shared" ca="1" si="12"/>
        <v>EJECUTADO</v>
      </c>
      <c r="K271" s="445" t="s">
        <v>2003</v>
      </c>
      <c r="L271" s="445" t="s">
        <v>54</v>
      </c>
      <c r="M271" s="445" t="s">
        <v>1273</v>
      </c>
      <c r="N271" s="450">
        <v>80898102</v>
      </c>
      <c r="O271" s="484" t="s">
        <v>2004</v>
      </c>
      <c r="P271" s="484">
        <v>20240311</v>
      </c>
      <c r="Q271" s="484" t="s">
        <v>2004</v>
      </c>
      <c r="R271" s="484" t="s">
        <v>413</v>
      </c>
      <c r="S271" s="444" t="s">
        <v>474</v>
      </c>
      <c r="T271" s="444" t="s">
        <v>475</v>
      </c>
      <c r="U271" s="452">
        <v>20240413</v>
      </c>
      <c r="V271" s="455" t="s">
        <v>2004</v>
      </c>
      <c r="W271" s="444" t="s">
        <v>2005</v>
      </c>
      <c r="X271" s="63" t="s">
        <v>239</v>
      </c>
      <c r="Y271" s="6" t="s">
        <v>362</v>
      </c>
      <c r="Z271" s="6" t="s">
        <v>53</v>
      </c>
      <c r="AA271" s="6" t="s">
        <v>2006</v>
      </c>
      <c r="AB271" s="6" t="s">
        <v>1139</v>
      </c>
      <c r="AC271" s="6" t="s">
        <v>2007</v>
      </c>
      <c r="AD271" s="6" t="s">
        <v>2008</v>
      </c>
      <c r="AE271" s="6" t="s">
        <v>218</v>
      </c>
      <c r="AF271" s="6" t="s">
        <v>218</v>
      </c>
      <c r="AG271" s="6" t="s">
        <v>218</v>
      </c>
      <c r="AH271" s="6" t="s">
        <v>218</v>
      </c>
      <c r="AI271" s="5" t="s">
        <v>218</v>
      </c>
      <c r="AJ271" s="6" t="s">
        <v>218</v>
      </c>
      <c r="AK271" s="6" t="s">
        <v>218</v>
      </c>
      <c r="AL271" s="6" t="s">
        <v>218</v>
      </c>
      <c r="AM271" s="5" t="s">
        <v>218</v>
      </c>
      <c r="AN271" s="6" t="s">
        <v>218</v>
      </c>
      <c r="AO271" s="6" t="s">
        <v>218</v>
      </c>
      <c r="AP271" s="6" t="s">
        <v>218</v>
      </c>
      <c r="AQ271" s="6">
        <v>45536</v>
      </c>
      <c r="AR271" s="6" t="s">
        <v>218</v>
      </c>
      <c r="AS271" s="51" t="s">
        <v>1741</v>
      </c>
      <c r="AT271" s="6" t="s">
        <v>1741</v>
      </c>
      <c r="AU271" s="6">
        <f t="shared" si="13"/>
        <v>45656</v>
      </c>
      <c r="AV271" s="28">
        <f t="shared" si="14"/>
        <v>46386</v>
      </c>
      <c r="AW271" s="11"/>
      <c r="AX271" s="11"/>
      <c r="AY271" s="11"/>
      <c r="AZ271" s="11"/>
      <c r="BA271" s="11"/>
      <c r="BI271" s="9"/>
      <c r="BJ271" s="10"/>
      <c r="BK271" s="10"/>
      <c r="BL271" s="10"/>
      <c r="BM271" s="10"/>
      <c r="BN271" s="10"/>
    </row>
    <row r="272" spans="1:66" s="8" customFormat="1" ht="16.350000000000001" customHeight="1">
      <c r="A272" s="472" t="s">
        <v>1677</v>
      </c>
      <c r="B272" s="21"/>
      <c r="C272" s="448" t="b">
        <v>1</v>
      </c>
      <c r="D272" s="449" t="s">
        <v>476</v>
      </c>
      <c r="E272" s="449" t="s">
        <v>74</v>
      </c>
      <c r="F272" s="445" t="s">
        <v>24</v>
      </c>
      <c r="G272" s="445" t="s">
        <v>3</v>
      </c>
      <c r="H272" s="444">
        <v>45414</v>
      </c>
      <c r="I272" s="444" t="s">
        <v>473</v>
      </c>
      <c r="J272" s="444" t="str">
        <f t="shared" ca="1" si="12"/>
        <v>EJECUTADO</v>
      </c>
      <c r="K272" s="445" t="s">
        <v>2009</v>
      </c>
      <c r="L272" s="445" t="s">
        <v>54</v>
      </c>
      <c r="M272" s="445" t="s">
        <v>2010</v>
      </c>
      <c r="N272" s="450">
        <v>1079035213</v>
      </c>
      <c r="O272" s="484" t="s">
        <v>1845</v>
      </c>
      <c r="P272" s="484">
        <v>20240153</v>
      </c>
      <c r="Q272" s="484" t="s">
        <v>1845</v>
      </c>
      <c r="R272" s="484" t="s">
        <v>1203</v>
      </c>
      <c r="S272" s="444" t="s">
        <v>474</v>
      </c>
      <c r="T272" s="444" t="s">
        <v>477</v>
      </c>
      <c r="U272" s="452">
        <v>20240414</v>
      </c>
      <c r="V272" s="455" t="s">
        <v>1845</v>
      </c>
      <c r="W272" s="444" t="s">
        <v>2005</v>
      </c>
      <c r="X272" s="63" t="s">
        <v>239</v>
      </c>
      <c r="Y272" s="6" t="s">
        <v>362</v>
      </c>
      <c r="Z272" s="6" t="s">
        <v>53</v>
      </c>
      <c r="AA272" s="6" t="s">
        <v>2011</v>
      </c>
      <c r="AB272" s="6" t="s">
        <v>1848</v>
      </c>
      <c r="AC272" s="6" t="s">
        <v>2007</v>
      </c>
      <c r="AD272" s="6" t="s">
        <v>2012</v>
      </c>
      <c r="AE272" s="6" t="s">
        <v>218</v>
      </c>
      <c r="AF272" s="6" t="s">
        <v>218</v>
      </c>
      <c r="AG272" s="6" t="s">
        <v>218</v>
      </c>
      <c r="AH272" s="6" t="s">
        <v>218</v>
      </c>
      <c r="AI272" s="5" t="s">
        <v>218</v>
      </c>
      <c r="AJ272" s="6" t="s">
        <v>218</v>
      </c>
      <c r="AK272" s="6" t="s">
        <v>218</v>
      </c>
      <c r="AL272" s="6" t="s">
        <v>218</v>
      </c>
      <c r="AM272" s="5" t="s">
        <v>218</v>
      </c>
      <c r="AN272" s="6" t="s">
        <v>218</v>
      </c>
      <c r="AO272" s="6" t="s">
        <v>218</v>
      </c>
      <c r="AP272" s="6" t="s">
        <v>218</v>
      </c>
      <c r="AQ272" s="6">
        <v>45536</v>
      </c>
      <c r="AR272" s="6" t="s">
        <v>218</v>
      </c>
      <c r="AS272" s="51" t="s">
        <v>1741</v>
      </c>
      <c r="AT272" s="6" t="s">
        <v>1741</v>
      </c>
      <c r="AU272" s="6">
        <f t="shared" si="13"/>
        <v>45656</v>
      </c>
      <c r="AV272" s="28">
        <f t="shared" si="14"/>
        <v>46386</v>
      </c>
      <c r="AW272" s="11"/>
      <c r="AX272" s="11"/>
      <c r="AY272" s="11"/>
      <c r="AZ272" s="11"/>
      <c r="BA272" s="11"/>
      <c r="BI272" s="9"/>
      <c r="BJ272" s="10"/>
      <c r="BK272" s="10"/>
      <c r="BL272" s="10"/>
      <c r="BM272" s="10"/>
      <c r="BN272" s="10"/>
    </row>
    <row r="273" spans="1:66" s="8" customFormat="1" ht="16.350000000000001" hidden="1" customHeight="1">
      <c r="A273" s="472" t="s">
        <v>1677</v>
      </c>
      <c r="B273" s="21"/>
      <c r="C273" s="448" t="b">
        <v>1</v>
      </c>
      <c r="D273" s="449" t="s">
        <v>478</v>
      </c>
      <c r="E273" s="449" t="s">
        <v>74</v>
      </c>
      <c r="F273" s="445" t="s">
        <v>24</v>
      </c>
      <c r="G273" s="445" t="s">
        <v>13</v>
      </c>
      <c r="H273" s="444">
        <v>45414</v>
      </c>
      <c r="I273" s="444" t="s">
        <v>473</v>
      </c>
      <c r="J273" s="444" t="str">
        <f t="shared" ca="1" si="12"/>
        <v>EJECUTADO</v>
      </c>
      <c r="K273" s="445" t="s">
        <v>2013</v>
      </c>
      <c r="L273" s="445" t="s">
        <v>50</v>
      </c>
      <c r="M273" s="445" t="s">
        <v>2014</v>
      </c>
      <c r="N273" s="450">
        <v>900096259</v>
      </c>
      <c r="O273" s="484" t="s">
        <v>2015</v>
      </c>
      <c r="P273" s="484">
        <v>20240316</v>
      </c>
      <c r="Q273" s="484" t="s">
        <v>2015</v>
      </c>
      <c r="R273" s="484" t="s">
        <v>460</v>
      </c>
      <c r="S273" s="444" t="s">
        <v>474</v>
      </c>
      <c r="T273" s="444" t="s">
        <v>365</v>
      </c>
      <c r="U273" s="452">
        <v>20240411</v>
      </c>
      <c r="V273" s="455" t="s">
        <v>2015</v>
      </c>
      <c r="W273" s="444" t="s">
        <v>2005</v>
      </c>
      <c r="X273" s="63" t="s">
        <v>271</v>
      </c>
      <c r="Y273" s="6" t="s">
        <v>479</v>
      </c>
      <c r="Z273" s="6" t="s">
        <v>53</v>
      </c>
      <c r="AA273" s="6" t="s">
        <v>2016</v>
      </c>
      <c r="AB273" s="6" t="s">
        <v>1197</v>
      </c>
      <c r="AC273" s="6" t="s">
        <v>2007</v>
      </c>
      <c r="AD273" s="6" t="s">
        <v>2017</v>
      </c>
      <c r="AE273" s="6" t="s">
        <v>218</v>
      </c>
      <c r="AF273" s="6" t="s">
        <v>218</v>
      </c>
      <c r="AG273" s="6" t="s">
        <v>218</v>
      </c>
      <c r="AH273" s="6" t="s">
        <v>218</v>
      </c>
      <c r="AI273" s="5" t="s">
        <v>218</v>
      </c>
      <c r="AJ273" s="6" t="s">
        <v>218</v>
      </c>
      <c r="AK273" s="6" t="s">
        <v>218</v>
      </c>
      <c r="AL273" s="6" t="s">
        <v>218</v>
      </c>
      <c r="AM273" s="5" t="s">
        <v>218</v>
      </c>
      <c r="AN273" s="6" t="s">
        <v>218</v>
      </c>
      <c r="AO273" s="6" t="s">
        <v>218</v>
      </c>
      <c r="AP273" s="6" t="s">
        <v>218</v>
      </c>
      <c r="AQ273" s="6">
        <v>45657</v>
      </c>
      <c r="AR273" s="6" t="s">
        <v>218</v>
      </c>
      <c r="AS273" s="51" t="s">
        <v>1741</v>
      </c>
      <c r="AT273" s="6" t="s">
        <v>1741</v>
      </c>
      <c r="AU273" s="6">
        <f t="shared" si="13"/>
        <v>45777</v>
      </c>
      <c r="AV273" s="28">
        <f t="shared" si="14"/>
        <v>46507</v>
      </c>
      <c r="AW273" s="11"/>
      <c r="AX273" s="11"/>
      <c r="AY273" s="11"/>
      <c r="AZ273" s="11"/>
      <c r="BA273" s="11"/>
      <c r="BI273" s="9"/>
      <c r="BJ273" s="10"/>
      <c r="BK273" s="10"/>
      <c r="BL273" s="10"/>
      <c r="BM273" s="10"/>
      <c r="BN273" s="10"/>
    </row>
    <row r="274" spans="1:66" s="8" customFormat="1" ht="16.350000000000001" customHeight="1">
      <c r="A274" s="472" t="s">
        <v>2018</v>
      </c>
      <c r="B274" s="21"/>
      <c r="C274" s="448" t="b">
        <v>1</v>
      </c>
      <c r="D274" s="449" t="s">
        <v>480</v>
      </c>
      <c r="E274" s="449" t="s">
        <v>74</v>
      </c>
      <c r="F274" s="445" t="s">
        <v>24</v>
      </c>
      <c r="G274" s="445" t="s">
        <v>18</v>
      </c>
      <c r="H274" s="444">
        <v>45415</v>
      </c>
      <c r="I274" s="444" t="s">
        <v>473</v>
      </c>
      <c r="J274" s="444" t="str">
        <f t="shared" ca="1" si="12"/>
        <v>EJECUTADO</v>
      </c>
      <c r="K274" s="445" t="s">
        <v>2019</v>
      </c>
      <c r="L274" s="445" t="s">
        <v>54</v>
      </c>
      <c r="M274" s="445" t="s">
        <v>2020</v>
      </c>
      <c r="N274" s="450">
        <v>1022985980</v>
      </c>
      <c r="O274" s="451">
        <v>10500000</v>
      </c>
      <c r="P274" s="452">
        <v>20240319</v>
      </c>
      <c r="Q274" s="453">
        <v>10500000</v>
      </c>
      <c r="R274" s="454">
        <v>45408</v>
      </c>
      <c r="S274" s="444">
        <v>45420</v>
      </c>
      <c r="T274" s="444">
        <v>45511</v>
      </c>
      <c r="U274" s="452">
        <v>20240415</v>
      </c>
      <c r="V274" s="455">
        <v>10500000</v>
      </c>
      <c r="W274" s="444">
        <v>45415</v>
      </c>
      <c r="X274" s="63" t="s">
        <v>51</v>
      </c>
      <c r="Y274" s="6" t="s">
        <v>94</v>
      </c>
      <c r="Z274" s="6" t="s">
        <v>53</v>
      </c>
      <c r="AA274" s="6" t="s">
        <v>2021</v>
      </c>
      <c r="AB274" s="6" t="s">
        <v>1139</v>
      </c>
      <c r="AC274" s="6">
        <v>45420</v>
      </c>
      <c r="AD274" s="6" t="s">
        <v>2022</v>
      </c>
      <c r="AE274" s="51">
        <v>5250000</v>
      </c>
      <c r="AF274" s="5">
        <v>20240500</v>
      </c>
      <c r="AG274" s="51">
        <v>5250000</v>
      </c>
      <c r="AH274" s="6">
        <v>45498</v>
      </c>
      <c r="AI274" s="5">
        <v>45</v>
      </c>
      <c r="AJ274" s="6" t="s">
        <v>55</v>
      </c>
      <c r="AK274" s="6" t="s">
        <v>218</v>
      </c>
      <c r="AL274" s="6" t="s">
        <v>218</v>
      </c>
      <c r="AM274" s="6" t="s">
        <v>218</v>
      </c>
      <c r="AN274" s="6" t="s">
        <v>218</v>
      </c>
      <c r="AO274" s="6" t="s">
        <v>218</v>
      </c>
      <c r="AP274" s="6" t="s">
        <v>218</v>
      </c>
      <c r="AQ274" s="6">
        <v>45557</v>
      </c>
      <c r="AR274" s="5">
        <v>20240655</v>
      </c>
      <c r="AS274" s="51">
        <v>5250000</v>
      </c>
      <c r="AT274" s="6">
        <v>45510</v>
      </c>
      <c r="AU274" s="6">
        <f t="shared" si="13"/>
        <v>45677</v>
      </c>
      <c r="AV274" s="28">
        <f t="shared" si="14"/>
        <v>46407</v>
      </c>
      <c r="AW274" s="11"/>
      <c r="AX274" s="11"/>
      <c r="AY274" s="11"/>
      <c r="AZ274" s="11"/>
      <c r="BA274" s="11"/>
      <c r="BI274" s="9"/>
      <c r="BJ274" s="10"/>
      <c r="BK274" s="10"/>
      <c r="BL274" s="10"/>
      <c r="BM274" s="10"/>
      <c r="BN274" s="10"/>
    </row>
    <row r="275" spans="1:66" s="8" customFormat="1" ht="16.350000000000001" hidden="1" customHeight="1">
      <c r="A275" s="472" t="s">
        <v>2018</v>
      </c>
      <c r="B275" s="21"/>
      <c r="C275" s="448" t="b">
        <v>1</v>
      </c>
      <c r="D275" s="449" t="s">
        <v>481</v>
      </c>
      <c r="E275" s="449" t="s">
        <v>57</v>
      </c>
      <c r="F275" s="445" t="s">
        <v>24</v>
      </c>
      <c r="G275" s="445" t="s">
        <v>3</v>
      </c>
      <c r="H275" s="444">
        <v>45418</v>
      </c>
      <c r="I275" s="444" t="s">
        <v>473</v>
      </c>
      <c r="J275" s="444" t="str">
        <f t="shared" ca="1" si="12"/>
        <v>EJECUTADO</v>
      </c>
      <c r="K275" s="445" t="s">
        <v>2023</v>
      </c>
      <c r="L275" s="445" t="s">
        <v>54</v>
      </c>
      <c r="M275" s="445" t="s">
        <v>2024</v>
      </c>
      <c r="N275" s="450">
        <v>1000252831</v>
      </c>
      <c r="O275" s="451">
        <v>11328800</v>
      </c>
      <c r="P275" s="452">
        <v>20240317</v>
      </c>
      <c r="Q275" s="453">
        <v>14280000</v>
      </c>
      <c r="R275" s="454">
        <v>45407</v>
      </c>
      <c r="S275" s="444">
        <v>45418</v>
      </c>
      <c r="T275" s="444">
        <v>45535</v>
      </c>
      <c r="U275" s="452">
        <v>20240416</v>
      </c>
      <c r="V275" s="455">
        <v>11328800</v>
      </c>
      <c r="W275" s="444">
        <v>45418</v>
      </c>
      <c r="X275" s="63" t="s">
        <v>51</v>
      </c>
      <c r="Y275" s="6" t="s">
        <v>130</v>
      </c>
      <c r="Z275" s="6" t="s">
        <v>53</v>
      </c>
      <c r="AA275" s="6" t="s">
        <v>2025</v>
      </c>
      <c r="AB275" s="6" t="s">
        <v>2026</v>
      </c>
      <c r="AC275" s="6">
        <v>45418</v>
      </c>
      <c r="AD275" s="6" t="s">
        <v>2027</v>
      </c>
      <c r="AE275" s="51" t="s">
        <v>218</v>
      </c>
      <c r="AF275" s="5" t="s">
        <v>218</v>
      </c>
      <c r="AG275" s="51" t="s">
        <v>218</v>
      </c>
      <c r="AH275" s="6" t="s">
        <v>218</v>
      </c>
      <c r="AI275" s="5" t="s">
        <v>218</v>
      </c>
      <c r="AJ275" s="6" t="s">
        <v>218</v>
      </c>
      <c r="AK275" s="6" t="s">
        <v>218</v>
      </c>
      <c r="AL275" s="6" t="s">
        <v>218</v>
      </c>
      <c r="AM275" s="5" t="s">
        <v>218</v>
      </c>
      <c r="AN275" s="6" t="s">
        <v>218</v>
      </c>
      <c r="AO275" s="6" t="s">
        <v>218</v>
      </c>
      <c r="AP275" s="6" t="s">
        <v>218</v>
      </c>
      <c r="AQ275" s="6">
        <v>45535</v>
      </c>
      <c r="AR275" s="5" t="s">
        <v>218</v>
      </c>
      <c r="AS275" s="51" t="s">
        <v>218</v>
      </c>
      <c r="AT275" s="6" t="s">
        <v>218</v>
      </c>
      <c r="AU275" s="6">
        <f t="shared" si="13"/>
        <v>45655</v>
      </c>
      <c r="AV275" s="28">
        <f t="shared" si="14"/>
        <v>46385</v>
      </c>
      <c r="AW275" s="11"/>
      <c r="AX275" s="11"/>
      <c r="AY275" s="11"/>
      <c r="AZ275" s="11"/>
      <c r="BA275" s="11"/>
      <c r="BI275" s="9"/>
      <c r="BJ275" s="10"/>
      <c r="BK275" s="10"/>
      <c r="BL275" s="10"/>
      <c r="BM275" s="10"/>
      <c r="BN275" s="10"/>
    </row>
    <row r="276" spans="1:66" s="15" customFormat="1" ht="16.350000000000001" hidden="1" customHeight="1">
      <c r="A276" s="472" t="s">
        <v>2018</v>
      </c>
      <c r="B276" s="21"/>
      <c r="C276" s="448" t="b">
        <v>0</v>
      </c>
      <c r="D276" s="449" t="s">
        <v>482</v>
      </c>
      <c r="E276" s="449" t="s">
        <v>129</v>
      </c>
      <c r="F276" s="445" t="s">
        <v>24</v>
      </c>
      <c r="G276" s="445" t="s">
        <v>7</v>
      </c>
      <c r="H276" s="444">
        <v>45419</v>
      </c>
      <c r="I276" s="444" t="s">
        <v>473</v>
      </c>
      <c r="J276" s="444" t="str">
        <f t="shared" ca="1" si="12"/>
        <v>EJECUTADO</v>
      </c>
      <c r="K276" s="445" t="s">
        <v>2028</v>
      </c>
      <c r="L276" s="445" t="s">
        <v>483</v>
      </c>
      <c r="M276" s="445" t="s">
        <v>2029</v>
      </c>
      <c r="N276" s="450">
        <v>8000934439</v>
      </c>
      <c r="O276" s="451">
        <v>40630265</v>
      </c>
      <c r="P276" s="452">
        <v>20240325</v>
      </c>
      <c r="Q276" s="453">
        <v>40630265</v>
      </c>
      <c r="R276" s="454">
        <v>45411</v>
      </c>
      <c r="S276" s="444">
        <v>45419</v>
      </c>
      <c r="T276" s="444">
        <v>45466</v>
      </c>
      <c r="U276" s="452">
        <v>20240417</v>
      </c>
      <c r="V276" s="455">
        <v>40630265</v>
      </c>
      <c r="W276" s="444">
        <v>45418</v>
      </c>
      <c r="X276" s="63" t="s">
        <v>51</v>
      </c>
      <c r="Y276" s="6" t="s">
        <v>130</v>
      </c>
      <c r="Z276" s="6" t="s">
        <v>53</v>
      </c>
      <c r="AA276" s="6" t="s">
        <v>2030</v>
      </c>
      <c r="AB276" s="6"/>
      <c r="AC276" s="6"/>
      <c r="AD276" s="6" t="s">
        <v>2031</v>
      </c>
      <c r="AE276" s="51" t="s">
        <v>218</v>
      </c>
      <c r="AF276" s="5" t="s">
        <v>218</v>
      </c>
      <c r="AG276" s="51" t="s">
        <v>218</v>
      </c>
      <c r="AH276" s="6" t="s">
        <v>218</v>
      </c>
      <c r="AI276" s="5" t="s">
        <v>218</v>
      </c>
      <c r="AJ276" s="6" t="s">
        <v>218</v>
      </c>
      <c r="AK276" s="6" t="s">
        <v>218</v>
      </c>
      <c r="AL276" s="6" t="s">
        <v>218</v>
      </c>
      <c r="AM276" s="5" t="s">
        <v>218</v>
      </c>
      <c r="AN276" s="6" t="s">
        <v>218</v>
      </c>
      <c r="AO276" s="6" t="s">
        <v>218</v>
      </c>
      <c r="AP276" s="6" t="s">
        <v>218</v>
      </c>
      <c r="AQ276" s="6">
        <v>45418</v>
      </c>
      <c r="AR276" s="5" t="s">
        <v>218</v>
      </c>
      <c r="AS276" s="51" t="s">
        <v>218</v>
      </c>
      <c r="AT276" s="6" t="s">
        <v>218</v>
      </c>
      <c r="AU276" s="6">
        <f t="shared" si="13"/>
        <v>45538</v>
      </c>
      <c r="AV276" s="28">
        <f t="shared" si="14"/>
        <v>46268</v>
      </c>
      <c r="AW276" s="11"/>
      <c r="AX276" s="11"/>
      <c r="AY276" s="11"/>
      <c r="AZ276" s="11"/>
      <c r="BA276" s="11"/>
      <c r="BI276" s="16"/>
    </row>
    <row r="277" spans="1:66" s="8" customFormat="1" ht="16.350000000000001" hidden="1" customHeight="1">
      <c r="A277" s="472" t="s">
        <v>2018</v>
      </c>
      <c r="B277" s="21"/>
      <c r="C277" s="448" t="b">
        <v>1</v>
      </c>
      <c r="D277" s="449" t="s">
        <v>484</v>
      </c>
      <c r="E277" s="449" t="s">
        <v>74</v>
      </c>
      <c r="F277" s="445" t="s">
        <v>24</v>
      </c>
      <c r="G277" s="445" t="s">
        <v>3</v>
      </c>
      <c r="H277" s="444">
        <v>45419</v>
      </c>
      <c r="I277" s="444" t="s">
        <v>473</v>
      </c>
      <c r="J277" s="444" t="str">
        <f t="shared" ca="1" si="12"/>
        <v>EJECUTADO</v>
      </c>
      <c r="K277" s="445" t="s">
        <v>2032</v>
      </c>
      <c r="L277" s="445" t="s">
        <v>54</v>
      </c>
      <c r="M277" s="445" t="s">
        <v>2033</v>
      </c>
      <c r="N277" s="450">
        <v>1003697609</v>
      </c>
      <c r="O277" s="451">
        <v>24076666</v>
      </c>
      <c r="P277" s="452">
        <v>20240326</v>
      </c>
      <c r="Q277" s="453">
        <v>24800000</v>
      </c>
      <c r="R277" s="454">
        <v>45411</v>
      </c>
      <c r="S277" s="444">
        <v>45419</v>
      </c>
      <c r="T277" s="444">
        <v>45657</v>
      </c>
      <c r="U277" s="452">
        <v>20240418</v>
      </c>
      <c r="V277" s="455">
        <v>24076666</v>
      </c>
      <c r="W277" s="444">
        <v>45419</v>
      </c>
      <c r="X277" s="63" t="s">
        <v>106</v>
      </c>
      <c r="Y277" s="6" t="s">
        <v>485</v>
      </c>
      <c r="Z277" s="6" t="s">
        <v>53</v>
      </c>
      <c r="AA277" s="6" t="s">
        <v>2034</v>
      </c>
      <c r="AB277" s="6" t="s">
        <v>1024</v>
      </c>
      <c r="AC277" s="6">
        <v>45419</v>
      </c>
      <c r="AD277" s="6" t="s">
        <v>2035</v>
      </c>
      <c r="AE277" s="51" t="s">
        <v>218</v>
      </c>
      <c r="AF277" s="5" t="s">
        <v>218</v>
      </c>
      <c r="AG277" s="51" t="s">
        <v>218</v>
      </c>
      <c r="AH277" s="6" t="s">
        <v>218</v>
      </c>
      <c r="AI277" s="5" t="s">
        <v>218</v>
      </c>
      <c r="AJ277" s="6" t="s">
        <v>218</v>
      </c>
      <c r="AK277" s="6" t="s">
        <v>218</v>
      </c>
      <c r="AL277" s="6" t="s">
        <v>218</v>
      </c>
      <c r="AM277" s="5" t="s">
        <v>218</v>
      </c>
      <c r="AN277" s="6" t="s">
        <v>218</v>
      </c>
      <c r="AO277" s="6" t="s">
        <v>218</v>
      </c>
      <c r="AP277" s="6" t="s">
        <v>218</v>
      </c>
      <c r="AQ277" s="6">
        <v>45657</v>
      </c>
      <c r="AR277" s="5" t="s">
        <v>218</v>
      </c>
      <c r="AS277" s="51" t="s">
        <v>218</v>
      </c>
      <c r="AT277" s="6" t="s">
        <v>218</v>
      </c>
      <c r="AU277" s="6">
        <f t="shared" si="13"/>
        <v>45777</v>
      </c>
      <c r="AV277" s="28">
        <f t="shared" si="14"/>
        <v>46507</v>
      </c>
      <c r="AW277" s="11"/>
      <c r="AX277" s="11"/>
      <c r="AY277" s="11"/>
      <c r="AZ277" s="11"/>
      <c r="BA277" s="11"/>
      <c r="BI277" s="9"/>
      <c r="BJ277" s="10"/>
      <c r="BK277" s="10"/>
      <c r="BL277" s="10"/>
      <c r="BM277" s="10"/>
      <c r="BN277" s="10"/>
    </row>
    <row r="278" spans="1:66" s="15" customFormat="1" ht="16.350000000000001" hidden="1" customHeight="1">
      <c r="A278" s="472" t="s">
        <v>2018</v>
      </c>
      <c r="B278" s="21"/>
      <c r="C278" s="448" t="b">
        <v>0</v>
      </c>
      <c r="D278" s="449" t="s">
        <v>486</v>
      </c>
      <c r="E278" s="449" t="s">
        <v>129</v>
      </c>
      <c r="F278" s="445" t="s">
        <v>24</v>
      </c>
      <c r="G278" s="445" t="s">
        <v>7</v>
      </c>
      <c r="H278" s="444">
        <v>45420</v>
      </c>
      <c r="I278" s="444" t="s">
        <v>473</v>
      </c>
      <c r="J278" s="444" t="str">
        <f t="shared" ca="1" si="12"/>
        <v>EJECUTADO</v>
      </c>
      <c r="K278" s="445" t="s">
        <v>2028</v>
      </c>
      <c r="L278" s="445" t="s">
        <v>483</v>
      </c>
      <c r="M278" s="445" t="s">
        <v>2036</v>
      </c>
      <c r="N278" s="450">
        <v>900403698</v>
      </c>
      <c r="O278" s="451">
        <v>35967867</v>
      </c>
      <c r="P278" s="452">
        <v>20240324</v>
      </c>
      <c r="Q278" s="453">
        <v>35967867</v>
      </c>
      <c r="R278" s="454">
        <v>45411</v>
      </c>
      <c r="S278" s="444">
        <v>45420</v>
      </c>
      <c r="T278" s="444">
        <v>45466</v>
      </c>
      <c r="U278" s="452">
        <v>20240419</v>
      </c>
      <c r="V278" s="455">
        <v>35967867</v>
      </c>
      <c r="W278" s="444">
        <v>45419</v>
      </c>
      <c r="X278" s="63" t="s">
        <v>51</v>
      </c>
      <c r="Y278" s="6" t="s">
        <v>130</v>
      </c>
      <c r="Z278" s="6" t="s">
        <v>53</v>
      </c>
      <c r="AA278" s="6" t="s">
        <v>2037</v>
      </c>
      <c r="AB278" s="6"/>
      <c r="AC278" s="6"/>
      <c r="AD278" s="6" t="s">
        <v>2038</v>
      </c>
      <c r="AE278" s="51" t="s">
        <v>218</v>
      </c>
      <c r="AF278" s="5" t="s">
        <v>218</v>
      </c>
      <c r="AG278" s="51" t="s">
        <v>218</v>
      </c>
      <c r="AH278" s="6" t="s">
        <v>218</v>
      </c>
      <c r="AI278" s="5">
        <v>52</v>
      </c>
      <c r="AJ278" s="6" t="s">
        <v>55</v>
      </c>
      <c r="AK278" s="6" t="s">
        <v>218</v>
      </c>
      <c r="AL278" s="6" t="s">
        <v>218</v>
      </c>
      <c r="AM278" s="6" t="s">
        <v>218</v>
      </c>
      <c r="AN278" s="6" t="s">
        <v>218</v>
      </c>
      <c r="AO278" s="6" t="s">
        <v>218</v>
      </c>
      <c r="AP278" s="6" t="s">
        <v>218</v>
      </c>
      <c r="AQ278" s="6">
        <v>45519</v>
      </c>
      <c r="AR278" s="5" t="s">
        <v>218</v>
      </c>
      <c r="AS278" s="51" t="s">
        <v>218</v>
      </c>
      <c r="AT278" s="6" t="s">
        <v>218</v>
      </c>
      <c r="AU278" s="6">
        <f t="shared" si="13"/>
        <v>45639</v>
      </c>
      <c r="AV278" s="28">
        <f t="shared" si="14"/>
        <v>46369</v>
      </c>
      <c r="AW278" s="11"/>
      <c r="AX278" s="11"/>
      <c r="AY278" s="11"/>
      <c r="AZ278" s="11"/>
      <c r="BA278" s="11"/>
      <c r="BI278" s="16"/>
    </row>
    <row r="279" spans="1:66" s="8" customFormat="1" ht="16.350000000000001" hidden="1" customHeight="1">
      <c r="A279" s="472" t="s">
        <v>2018</v>
      </c>
      <c r="B279" s="21"/>
      <c r="C279" s="448" t="b">
        <v>1</v>
      </c>
      <c r="D279" s="449" t="s">
        <v>487</v>
      </c>
      <c r="E279" s="449" t="s">
        <v>57</v>
      </c>
      <c r="F279" s="445" t="s">
        <v>24</v>
      </c>
      <c r="G279" s="445" t="s">
        <v>13</v>
      </c>
      <c r="H279" s="444">
        <v>45420</v>
      </c>
      <c r="I279" s="444" t="s">
        <v>473</v>
      </c>
      <c r="J279" s="444" t="str">
        <f t="shared" ca="1" si="12"/>
        <v>EJECUTADO</v>
      </c>
      <c r="K279" s="445" t="s">
        <v>2039</v>
      </c>
      <c r="L279" s="445" t="s">
        <v>50</v>
      </c>
      <c r="M279" s="445" t="s">
        <v>2040</v>
      </c>
      <c r="N279" s="450">
        <v>900422614</v>
      </c>
      <c r="O279" s="451">
        <v>990000</v>
      </c>
      <c r="P279" s="452">
        <v>20240321</v>
      </c>
      <c r="Q279" s="453">
        <v>1000000</v>
      </c>
      <c r="R279" s="454">
        <v>45411</v>
      </c>
      <c r="S279" s="444">
        <v>45420</v>
      </c>
      <c r="T279" s="444">
        <v>45512</v>
      </c>
      <c r="U279" s="452">
        <v>20240420</v>
      </c>
      <c r="V279" s="455">
        <v>990000</v>
      </c>
      <c r="W279" s="444">
        <v>45420</v>
      </c>
      <c r="X279" s="63" t="s">
        <v>51</v>
      </c>
      <c r="Y279" s="6" t="s">
        <v>130</v>
      </c>
      <c r="Z279" s="6" t="s">
        <v>59</v>
      </c>
      <c r="AA279" s="6" t="s">
        <v>114</v>
      </c>
      <c r="AB279" s="6" t="s">
        <v>114</v>
      </c>
      <c r="AC279" s="6" t="s">
        <v>114</v>
      </c>
      <c r="AD279" s="6" t="s">
        <v>2041</v>
      </c>
      <c r="AE279" s="51" t="s">
        <v>218</v>
      </c>
      <c r="AF279" s="5" t="s">
        <v>218</v>
      </c>
      <c r="AG279" s="51" t="s">
        <v>218</v>
      </c>
      <c r="AH279" s="6" t="s">
        <v>218</v>
      </c>
      <c r="AI279" s="5" t="s">
        <v>218</v>
      </c>
      <c r="AJ279" s="6" t="s">
        <v>218</v>
      </c>
      <c r="AK279" s="6" t="s">
        <v>218</v>
      </c>
      <c r="AL279" s="6" t="s">
        <v>218</v>
      </c>
      <c r="AM279" s="5" t="s">
        <v>218</v>
      </c>
      <c r="AN279" s="6" t="s">
        <v>218</v>
      </c>
      <c r="AO279" s="6" t="s">
        <v>218</v>
      </c>
      <c r="AP279" s="6" t="s">
        <v>218</v>
      </c>
      <c r="AQ279" s="6">
        <v>45512</v>
      </c>
      <c r="AR279" s="5" t="s">
        <v>218</v>
      </c>
      <c r="AS279" s="51" t="s">
        <v>218</v>
      </c>
      <c r="AT279" s="6" t="s">
        <v>114</v>
      </c>
      <c r="AU279" s="6">
        <f t="shared" si="13"/>
        <v>45632</v>
      </c>
      <c r="AV279" s="28">
        <f t="shared" si="14"/>
        <v>46362</v>
      </c>
      <c r="AW279" s="11"/>
      <c r="AX279" s="11"/>
      <c r="AY279" s="11"/>
      <c r="AZ279" s="11"/>
      <c r="BA279" s="11"/>
      <c r="BI279" s="9"/>
      <c r="BJ279" s="10"/>
      <c r="BK279" s="10"/>
      <c r="BL279" s="10"/>
      <c r="BM279" s="10"/>
      <c r="BN279" s="10"/>
    </row>
    <row r="280" spans="1:66" s="8" customFormat="1" ht="16.350000000000001" hidden="1" customHeight="1">
      <c r="A280" s="472" t="s">
        <v>2018</v>
      </c>
      <c r="B280" s="21"/>
      <c r="C280" s="448" t="b">
        <v>1</v>
      </c>
      <c r="D280" s="449" t="s">
        <v>488</v>
      </c>
      <c r="E280" s="449" t="s">
        <v>74</v>
      </c>
      <c r="F280" s="445" t="s">
        <v>24</v>
      </c>
      <c r="G280" s="445" t="s">
        <v>18</v>
      </c>
      <c r="H280" s="444">
        <v>45421</v>
      </c>
      <c r="I280" s="444" t="s">
        <v>473</v>
      </c>
      <c r="J280" s="444" t="str">
        <f t="shared" ca="1" si="12"/>
        <v>EJECUTADO</v>
      </c>
      <c r="K280" s="445" t="s">
        <v>2042</v>
      </c>
      <c r="L280" s="445" t="s">
        <v>54</v>
      </c>
      <c r="M280" s="445" t="s">
        <v>922</v>
      </c>
      <c r="N280" s="450">
        <v>1030676640</v>
      </c>
      <c r="O280" s="451">
        <v>13500000</v>
      </c>
      <c r="P280" s="452">
        <v>20240340</v>
      </c>
      <c r="Q280" s="453">
        <v>13500000</v>
      </c>
      <c r="R280" s="454">
        <v>45419</v>
      </c>
      <c r="S280" s="444">
        <v>45421</v>
      </c>
      <c r="T280" s="444">
        <v>45512</v>
      </c>
      <c r="U280" s="452">
        <v>20240421</v>
      </c>
      <c r="V280" s="455">
        <v>13500000</v>
      </c>
      <c r="W280" s="444">
        <v>45421</v>
      </c>
      <c r="X280" s="63" t="s">
        <v>75</v>
      </c>
      <c r="Y280" s="6" t="s">
        <v>265</v>
      </c>
      <c r="Z280" s="6" t="s">
        <v>53</v>
      </c>
      <c r="AA280" s="6" t="s">
        <v>2043</v>
      </c>
      <c r="AB280" s="6" t="s">
        <v>1024</v>
      </c>
      <c r="AC280" s="6">
        <v>45421</v>
      </c>
      <c r="AD280" s="6" t="s">
        <v>2044</v>
      </c>
      <c r="AE280" s="51" t="s">
        <v>218</v>
      </c>
      <c r="AF280" s="5" t="s">
        <v>218</v>
      </c>
      <c r="AG280" s="51" t="s">
        <v>218</v>
      </c>
      <c r="AH280" s="6" t="s">
        <v>218</v>
      </c>
      <c r="AI280" s="5" t="s">
        <v>218</v>
      </c>
      <c r="AJ280" s="6" t="s">
        <v>218</v>
      </c>
      <c r="AK280" s="6" t="s">
        <v>218</v>
      </c>
      <c r="AL280" s="6" t="s">
        <v>218</v>
      </c>
      <c r="AM280" s="5" t="s">
        <v>218</v>
      </c>
      <c r="AN280" s="6" t="s">
        <v>218</v>
      </c>
      <c r="AO280" s="6" t="s">
        <v>218</v>
      </c>
      <c r="AP280" s="6" t="s">
        <v>218</v>
      </c>
      <c r="AQ280" s="6">
        <v>45512</v>
      </c>
      <c r="AR280" s="5" t="s">
        <v>218</v>
      </c>
      <c r="AS280" s="51" t="s">
        <v>218</v>
      </c>
      <c r="AT280" s="6" t="s">
        <v>114</v>
      </c>
      <c r="AU280" s="6">
        <f t="shared" si="13"/>
        <v>45632</v>
      </c>
      <c r="AV280" s="28">
        <f t="shared" si="14"/>
        <v>46362</v>
      </c>
      <c r="AW280" s="11"/>
      <c r="AX280" s="11"/>
      <c r="AY280" s="11"/>
      <c r="AZ280" s="11"/>
      <c r="BA280" s="11"/>
      <c r="BI280" s="9"/>
      <c r="BJ280" s="10"/>
      <c r="BK280" s="10"/>
      <c r="BL280" s="10"/>
      <c r="BM280" s="10"/>
      <c r="BN280" s="10"/>
    </row>
    <row r="281" spans="1:66" s="8" customFormat="1" ht="16.350000000000001" hidden="1" customHeight="1">
      <c r="A281" s="472" t="s">
        <v>2018</v>
      </c>
      <c r="B281" s="21"/>
      <c r="C281" s="448" t="b">
        <v>1</v>
      </c>
      <c r="D281" s="449" t="s">
        <v>489</v>
      </c>
      <c r="E281" s="449" t="s">
        <v>74</v>
      </c>
      <c r="F281" s="445" t="s">
        <v>24</v>
      </c>
      <c r="G281" s="445" t="s">
        <v>18</v>
      </c>
      <c r="H281" s="444">
        <v>45421</v>
      </c>
      <c r="I281" s="444" t="s">
        <v>473</v>
      </c>
      <c r="J281" s="444" t="str">
        <f t="shared" ca="1" si="12"/>
        <v>EJECUTADO</v>
      </c>
      <c r="K281" s="445" t="s">
        <v>2045</v>
      </c>
      <c r="L281" s="445" t="s">
        <v>54</v>
      </c>
      <c r="M281" s="445" t="s">
        <v>957</v>
      </c>
      <c r="N281" s="450">
        <v>1093775306</v>
      </c>
      <c r="O281" s="451">
        <v>15000000</v>
      </c>
      <c r="P281" s="452">
        <v>20240279</v>
      </c>
      <c r="Q281" s="453">
        <v>96126565</v>
      </c>
      <c r="R281" s="454">
        <v>45387</v>
      </c>
      <c r="S281" s="444">
        <v>45421</v>
      </c>
      <c r="T281" s="444">
        <v>45573</v>
      </c>
      <c r="U281" s="452">
        <v>20240427</v>
      </c>
      <c r="V281" s="455">
        <v>15000000</v>
      </c>
      <c r="W281" s="444">
        <v>45421</v>
      </c>
      <c r="X281" s="63" t="s">
        <v>75</v>
      </c>
      <c r="Y281" s="6" t="s">
        <v>265</v>
      </c>
      <c r="Z281" s="6" t="s">
        <v>53</v>
      </c>
      <c r="AA281" s="6" t="s">
        <v>2046</v>
      </c>
      <c r="AB281" s="6" t="s">
        <v>1024</v>
      </c>
      <c r="AC281" s="6">
        <v>45421</v>
      </c>
      <c r="AD281" s="6" t="s">
        <v>2047</v>
      </c>
      <c r="AE281" s="51" t="s">
        <v>218</v>
      </c>
      <c r="AF281" s="5" t="s">
        <v>218</v>
      </c>
      <c r="AG281" s="51" t="s">
        <v>218</v>
      </c>
      <c r="AH281" s="6" t="s">
        <v>218</v>
      </c>
      <c r="AI281" s="5" t="s">
        <v>218</v>
      </c>
      <c r="AJ281" s="6" t="s">
        <v>218</v>
      </c>
      <c r="AK281" s="6" t="s">
        <v>218</v>
      </c>
      <c r="AL281" s="6" t="s">
        <v>218</v>
      </c>
      <c r="AM281" s="5" t="s">
        <v>218</v>
      </c>
      <c r="AN281" s="6" t="s">
        <v>218</v>
      </c>
      <c r="AO281" s="6" t="s">
        <v>218</v>
      </c>
      <c r="AP281" s="6" t="s">
        <v>218</v>
      </c>
      <c r="AQ281" s="6">
        <v>45573</v>
      </c>
      <c r="AR281" s="5" t="s">
        <v>218</v>
      </c>
      <c r="AS281" s="51" t="s">
        <v>218</v>
      </c>
      <c r="AT281" s="6" t="s">
        <v>114</v>
      </c>
      <c r="AU281" s="6">
        <f t="shared" si="13"/>
        <v>45693</v>
      </c>
      <c r="AV281" s="28">
        <f t="shared" si="14"/>
        <v>46423</v>
      </c>
      <c r="AW281" s="11"/>
      <c r="AX281" s="11"/>
      <c r="AY281" s="11"/>
      <c r="AZ281" s="11"/>
      <c r="BA281" s="11"/>
      <c r="BI281" s="9"/>
      <c r="BJ281" s="10"/>
      <c r="BK281" s="10"/>
      <c r="BL281" s="10"/>
      <c r="BM281" s="10"/>
      <c r="BN281" s="10"/>
    </row>
    <row r="282" spans="1:66" s="8" customFormat="1" ht="16.350000000000001" customHeight="1">
      <c r="A282" s="472" t="s">
        <v>2018</v>
      </c>
      <c r="B282" s="21"/>
      <c r="C282" s="448" t="b">
        <v>1</v>
      </c>
      <c r="D282" s="449" t="s">
        <v>490</v>
      </c>
      <c r="E282" s="449" t="s">
        <v>269</v>
      </c>
      <c r="F282" s="445" t="s">
        <v>24</v>
      </c>
      <c r="G282" s="445" t="s">
        <v>18</v>
      </c>
      <c r="H282" s="444">
        <v>45421</v>
      </c>
      <c r="I282" s="444" t="s">
        <v>473</v>
      </c>
      <c r="J282" s="444" t="str">
        <f t="shared" ca="1" si="12"/>
        <v>EJECUTADO</v>
      </c>
      <c r="K282" s="445" t="s">
        <v>2048</v>
      </c>
      <c r="L282" s="445" t="s">
        <v>54</v>
      </c>
      <c r="M282" s="445" t="s">
        <v>2049</v>
      </c>
      <c r="N282" s="450">
        <v>30311687</v>
      </c>
      <c r="O282" s="451">
        <v>40216666</v>
      </c>
      <c r="P282" s="452">
        <v>20240332</v>
      </c>
      <c r="Q282" s="453">
        <v>164666664</v>
      </c>
      <c r="R282" s="454">
        <v>45415</v>
      </c>
      <c r="S282" s="444">
        <v>45422</v>
      </c>
      <c r="T282" s="444">
        <v>45550</v>
      </c>
      <c r="U282" s="452">
        <v>20240423</v>
      </c>
      <c r="V282" s="455">
        <v>40216666</v>
      </c>
      <c r="W282" s="444">
        <v>45421</v>
      </c>
      <c r="X282" s="63" t="s">
        <v>51</v>
      </c>
      <c r="Y282" s="6" t="s">
        <v>130</v>
      </c>
      <c r="Z282" s="6" t="s">
        <v>53</v>
      </c>
      <c r="AA282" s="6" t="s">
        <v>2050</v>
      </c>
      <c r="AB282" s="6" t="s">
        <v>2051</v>
      </c>
      <c r="AC282" s="6">
        <v>45422</v>
      </c>
      <c r="AD282" s="6" t="s">
        <v>2052</v>
      </c>
      <c r="AE282" s="51" t="s">
        <v>218</v>
      </c>
      <c r="AF282" s="5" t="s">
        <v>218</v>
      </c>
      <c r="AG282" s="51" t="s">
        <v>218</v>
      </c>
      <c r="AH282" s="6" t="s">
        <v>218</v>
      </c>
      <c r="AI282" s="5" t="s">
        <v>218</v>
      </c>
      <c r="AJ282" s="6" t="s">
        <v>218</v>
      </c>
      <c r="AK282" s="6" t="s">
        <v>218</v>
      </c>
      <c r="AL282" s="6" t="s">
        <v>218</v>
      </c>
      <c r="AM282" s="5" t="s">
        <v>218</v>
      </c>
      <c r="AN282" s="6" t="s">
        <v>218</v>
      </c>
      <c r="AO282" s="6" t="s">
        <v>218</v>
      </c>
      <c r="AP282" s="6" t="s">
        <v>218</v>
      </c>
      <c r="AQ282" s="6">
        <v>45550</v>
      </c>
      <c r="AR282" s="5" t="s">
        <v>218</v>
      </c>
      <c r="AS282" s="51" t="s">
        <v>218</v>
      </c>
      <c r="AT282" s="6" t="s">
        <v>114</v>
      </c>
      <c r="AU282" s="6">
        <f t="shared" si="13"/>
        <v>45670</v>
      </c>
      <c r="AV282" s="28">
        <f t="shared" si="14"/>
        <v>46400</v>
      </c>
      <c r="AW282" s="11"/>
      <c r="AX282" s="11"/>
      <c r="AY282" s="11"/>
      <c r="AZ282" s="11"/>
      <c r="BA282" s="11"/>
      <c r="BI282" s="9"/>
      <c r="BJ282" s="10"/>
      <c r="BK282" s="10"/>
      <c r="BL282" s="10"/>
      <c r="BM282" s="10"/>
      <c r="BN282" s="10"/>
    </row>
    <row r="283" spans="1:66" s="8" customFormat="1" ht="16.350000000000001" customHeight="1">
      <c r="A283" s="472" t="s">
        <v>2018</v>
      </c>
      <c r="B283" s="21"/>
      <c r="C283" s="448" t="b">
        <v>1</v>
      </c>
      <c r="D283" s="449" t="s">
        <v>491</v>
      </c>
      <c r="E283" s="449" t="s">
        <v>269</v>
      </c>
      <c r="F283" s="445" t="s">
        <v>24</v>
      </c>
      <c r="G283" s="445" t="s">
        <v>18</v>
      </c>
      <c r="H283" s="444">
        <v>45421</v>
      </c>
      <c r="I283" s="444" t="s">
        <v>473</v>
      </c>
      <c r="J283" s="444" t="str">
        <f t="shared" ca="1" si="12"/>
        <v>EJECUTADO</v>
      </c>
      <c r="K283" s="445" t="s">
        <v>2048</v>
      </c>
      <c r="L283" s="445" t="s">
        <v>54</v>
      </c>
      <c r="M283" s="445" t="s">
        <v>2053</v>
      </c>
      <c r="N283" s="450">
        <v>80879573</v>
      </c>
      <c r="O283" s="451">
        <v>40216666</v>
      </c>
      <c r="P283" s="452">
        <v>20240332</v>
      </c>
      <c r="Q283" s="453">
        <v>164666664</v>
      </c>
      <c r="R283" s="454">
        <v>45415</v>
      </c>
      <c r="S283" s="444">
        <v>45422</v>
      </c>
      <c r="T283" s="444">
        <v>45550</v>
      </c>
      <c r="U283" s="452">
        <v>20240425</v>
      </c>
      <c r="V283" s="455">
        <v>40216666</v>
      </c>
      <c r="W283" s="444">
        <v>45421</v>
      </c>
      <c r="X283" s="63" t="s">
        <v>51</v>
      </c>
      <c r="Y283" s="6" t="s">
        <v>130</v>
      </c>
      <c r="Z283" s="6" t="s">
        <v>53</v>
      </c>
      <c r="AA283" s="6" t="s">
        <v>2054</v>
      </c>
      <c r="AB283" s="6" t="s">
        <v>2051</v>
      </c>
      <c r="AC283" s="6">
        <v>45422</v>
      </c>
      <c r="AD283" s="6" t="s">
        <v>2055</v>
      </c>
      <c r="AE283" s="51" t="s">
        <v>218</v>
      </c>
      <c r="AF283" s="5" t="s">
        <v>218</v>
      </c>
      <c r="AG283" s="51" t="s">
        <v>218</v>
      </c>
      <c r="AH283" s="6" t="s">
        <v>218</v>
      </c>
      <c r="AI283" s="5" t="s">
        <v>218</v>
      </c>
      <c r="AJ283" s="6" t="s">
        <v>218</v>
      </c>
      <c r="AK283" s="6" t="s">
        <v>218</v>
      </c>
      <c r="AL283" s="6" t="s">
        <v>218</v>
      </c>
      <c r="AM283" s="5" t="s">
        <v>218</v>
      </c>
      <c r="AN283" s="6" t="s">
        <v>218</v>
      </c>
      <c r="AO283" s="6" t="s">
        <v>218</v>
      </c>
      <c r="AP283" s="6" t="s">
        <v>218</v>
      </c>
      <c r="AQ283" s="6">
        <v>45550</v>
      </c>
      <c r="AR283" s="5" t="s">
        <v>218</v>
      </c>
      <c r="AS283" s="51" t="s">
        <v>218</v>
      </c>
      <c r="AT283" s="6" t="s">
        <v>114</v>
      </c>
      <c r="AU283" s="6">
        <f t="shared" si="13"/>
        <v>45670</v>
      </c>
      <c r="AV283" s="28">
        <f t="shared" si="14"/>
        <v>46400</v>
      </c>
      <c r="AW283" s="11"/>
      <c r="AX283" s="11"/>
      <c r="AY283" s="11"/>
      <c r="AZ283" s="11"/>
      <c r="BA283" s="11"/>
      <c r="BI283" s="9"/>
      <c r="BJ283" s="10"/>
      <c r="BK283" s="10"/>
      <c r="BL283" s="10"/>
      <c r="BM283" s="10"/>
      <c r="BN283" s="10"/>
    </row>
    <row r="284" spans="1:66" s="8" customFormat="1" ht="16.350000000000001" customHeight="1">
      <c r="A284" s="472" t="s">
        <v>2018</v>
      </c>
      <c r="B284" s="21"/>
      <c r="C284" s="448" t="b">
        <v>1</v>
      </c>
      <c r="D284" s="449" t="s">
        <v>492</v>
      </c>
      <c r="E284" s="449" t="s">
        <v>269</v>
      </c>
      <c r="F284" s="445" t="s">
        <v>24</v>
      </c>
      <c r="G284" s="445" t="s">
        <v>18</v>
      </c>
      <c r="H284" s="444">
        <v>45421</v>
      </c>
      <c r="I284" s="444" t="s">
        <v>473</v>
      </c>
      <c r="J284" s="444" t="str">
        <f t="shared" ca="1" si="12"/>
        <v>EJECUTADO</v>
      </c>
      <c r="K284" s="445" t="s">
        <v>2056</v>
      </c>
      <c r="L284" s="445" t="s">
        <v>54</v>
      </c>
      <c r="M284" s="445" t="s">
        <v>2057</v>
      </c>
      <c r="N284" s="450">
        <v>53117780</v>
      </c>
      <c r="O284" s="451">
        <v>40216666</v>
      </c>
      <c r="P284" s="452">
        <v>20240332</v>
      </c>
      <c r="Q284" s="453">
        <v>164666664</v>
      </c>
      <c r="R284" s="454">
        <v>45415</v>
      </c>
      <c r="S284" s="444">
        <v>45422</v>
      </c>
      <c r="T284" s="444">
        <v>45550</v>
      </c>
      <c r="U284" s="452">
        <v>20240426</v>
      </c>
      <c r="V284" s="455">
        <v>40216666</v>
      </c>
      <c r="W284" s="444">
        <v>45421</v>
      </c>
      <c r="X284" s="63" t="s">
        <v>51</v>
      </c>
      <c r="Y284" s="6" t="s">
        <v>130</v>
      </c>
      <c r="Z284" s="6" t="s">
        <v>53</v>
      </c>
      <c r="AA284" s="6" t="s">
        <v>2058</v>
      </c>
      <c r="AB284" s="6" t="s">
        <v>2051</v>
      </c>
      <c r="AC284" s="6">
        <v>45422</v>
      </c>
      <c r="AD284" s="6" t="s">
        <v>2059</v>
      </c>
      <c r="AE284" s="51" t="s">
        <v>218</v>
      </c>
      <c r="AF284" s="5" t="s">
        <v>218</v>
      </c>
      <c r="AG284" s="51" t="s">
        <v>218</v>
      </c>
      <c r="AH284" s="6" t="s">
        <v>218</v>
      </c>
      <c r="AI284" s="5" t="s">
        <v>218</v>
      </c>
      <c r="AJ284" s="6" t="s">
        <v>218</v>
      </c>
      <c r="AK284" s="6" t="s">
        <v>218</v>
      </c>
      <c r="AL284" s="6" t="s">
        <v>218</v>
      </c>
      <c r="AM284" s="5" t="s">
        <v>218</v>
      </c>
      <c r="AN284" s="6" t="s">
        <v>218</v>
      </c>
      <c r="AO284" s="6" t="s">
        <v>218</v>
      </c>
      <c r="AP284" s="6" t="s">
        <v>218</v>
      </c>
      <c r="AQ284" s="6">
        <v>45550</v>
      </c>
      <c r="AR284" s="5" t="s">
        <v>218</v>
      </c>
      <c r="AS284" s="51" t="s">
        <v>218</v>
      </c>
      <c r="AT284" s="6" t="s">
        <v>114</v>
      </c>
      <c r="AU284" s="6">
        <f t="shared" si="13"/>
        <v>45670</v>
      </c>
      <c r="AV284" s="28">
        <f t="shared" si="14"/>
        <v>46400</v>
      </c>
      <c r="AW284" s="11"/>
      <c r="AX284" s="11"/>
      <c r="AY284" s="11"/>
      <c r="AZ284" s="11"/>
      <c r="BA284" s="11"/>
      <c r="BI284" s="9"/>
      <c r="BJ284" s="10"/>
      <c r="BK284" s="10"/>
      <c r="BL284" s="10"/>
      <c r="BM284" s="10"/>
      <c r="BN284" s="10"/>
    </row>
    <row r="285" spans="1:66" s="8" customFormat="1" ht="16.350000000000001" customHeight="1">
      <c r="A285" s="472" t="s">
        <v>2018</v>
      </c>
      <c r="B285" s="21"/>
      <c r="C285" s="448" t="b">
        <v>1</v>
      </c>
      <c r="D285" s="449" t="s">
        <v>493</v>
      </c>
      <c r="E285" s="449" t="s">
        <v>269</v>
      </c>
      <c r="F285" s="445" t="s">
        <v>24</v>
      </c>
      <c r="G285" s="445" t="s">
        <v>18</v>
      </c>
      <c r="H285" s="444">
        <v>45421</v>
      </c>
      <c r="I285" s="444" t="s">
        <v>473</v>
      </c>
      <c r="J285" s="444" t="str">
        <f t="shared" ca="1" si="12"/>
        <v>EJECUTADO</v>
      </c>
      <c r="K285" s="445" t="s">
        <v>2060</v>
      </c>
      <c r="L285" s="445" t="s">
        <v>54</v>
      </c>
      <c r="M285" s="445" t="s">
        <v>2061</v>
      </c>
      <c r="N285" s="450">
        <v>1026261469</v>
      </c>
      <c r="O285" s="451">
        <v>40216666</v>
      </c>
      <c r="P285" s="452">
        <v>20240332</v>
      </c>
      <c r="Q285" s="453">
        <v>164666664</v>
      </c>
      <c r="R285" s="454">
        <v>45415</v>
      </c>
      <c r="S285" s="444">
        <v>45422</v>
      </c>
      <c r="T285" s="444">
        <v>45550</v>
      </c>
      <c r="U285" s="452">
        <v>20240424</v>
      </c>
      <c r="V285" s="455">
        <v>40216666</v>
      </c>
      <c r="W285" s="444">
        <v>45421</v>
      </c>
      <c r="X285" s="63" t="s">
        <v>51</v>
      </c>
      <c r="Y285" s="6" t="s">
        <v>130</v>
      </c>
      <c r="Z285" s="6" t="s">
        <v>53</v>
      </c>
      <c r="AA285" s="6" t="s">
        <v>2062</v>
      </c>
      <c r="AB285" s="6" t="s">
        <v>2051</v>
      </c>
      <c r="AC285" s="6">
        <v>45422</v>
      </c>
      <c r="AD285" s="6" t="s">
        <v>2063</v>
      </c>
      <c r="AE285" s="51" t="s">
        <v>218</v>
      </c>
      <c r="AF285" s="5" t="s">
        <v>218</v>
      </c>
      <c r="AG285" s="51" t="s">
        <v>218</v>
      </c>
      <c r="AH285" s="6" t="s">
        <v>218</v>
      </c>
      <c r="AI285" s="5" t="s">
        <v>218</v>
      </c>
      <c r="AJ285" s="6" t="s">
        <v>218</v>
      </c>
      <c r="AK285" s="6" t="s">
        <v>218</v>
      </c>
      <c r="AL285" s="6" t="s">
        <v>218</v>
      </c>
      <c r="AM285" s="5" t="s">
        <v>218</v>
      </c>
      <c r="AN285" s="6" t="s">
        <v>218</v>
      </c>
      <c r="AO285" s="6" t="s">
        <v>218</v>
      </c>
      <c r="AP285" s="6" t="s">
        <v>218</v>
      </c>
      <c r="AQ285" s="6">
        <v>45550</v>
      </c>
      <c r="AR285" s="5" t="s">
        <v>218</v>
      </c>
      <c r="AS285" s="51" t="s">
        <v>218</v>
      </c>
      <c r="AT285" s="6" t="s">
        <v>114</v>
      </c>
      <c r="AU285" s="6">
        <f t="shared" si="13"/>
        <v>45670</v>
      </c>
      <c r="AV285" s="28">
        <f t="shared" si="14"/>
        <v>46400</v>
      </c>
      <c r="AW285" s="11"/>
      <c r="AX285" s="11"/>
      <c r="AY285" s="11"/>
      <c r="AZ285" s="11"/>
      <c r="BA285" s="11"/>
      <c r="BI285" s="9"/>
      <c r="BJ285" s="10"/>
      <c r="BK285" s="10"/>
      <c r="BL285" s="10"/>
      <c r="BM285" s="10"/>
      <c r="BN285" s="10"/>
    </row>
    <row r="286" spans="1:66" s="8" customFormat="1" ht="16.350000000000001" hidden="1" customHeight="1">
      <c r="A286" s="472" t="s">
        <v>2018</v>
      </c>
      <c r="B286" s="21"/>
      <c r="C286" s="448" t="b">
        <v>1</v>
      </c>
      <c r="D286" s="449" t="s">
        <v>494</v>
      </c>
      <c r="E286" s="449" t="s">
        <v>495</v>
      </c>
      <c r="F286" s="445" t="s">
        <v>24</v>
      </c>
      <c r="G286" s="445" t="s">
        <v>3</v>
      </c>
      <c r="H286" s="444">
        <v>45421</v>
      </c>
      <c r="I286" s="444" t="s">
        <v>473</v>
      </c>
      <c r="J286" s="444" t="str">
        <f t="shared" ca="1" si="12"/>
        <v>EJECUTADO</v>
      </c>
      <c r="K286" s="445" t="s">
        <v>2064</v>
      </c>
      <c r="L286" s="445" t="s">
        <v>54</v>
      </c>
      <c r="M286" s="445" t="s">
        <v>2065</v>
      </c>
      <c r="N286" s="450">
        <v>1026569445</v>
      </c>
      <c r="O286" s="451">
        <v>11424000</v>
      </c>
      <c r="P286" s="452">
        <v>20240318</v>
      </c>
      <c r="Q286" s="453">
        <v>15300000</v>
      </c>
      <c r="R286" s="454">
        <v>45407</v>
      </c>
      <c r="S286" s="444">
        <v>45422</v>
      </c>
      <c r="T286" s="444">
        <v>45535</v>
      </c>
      <c r="U286" s="452">
        <v>20240422</v>
      </c>
      <c r="V286" s="455">
        <v>11424000</v>
      </c>
      <c r="W286" s="444">
        <v>45421</v>
      </c>
      <c r="X286" s="63" t="s">
        <v>51</v>
      </c>
      <c r="Y286" s="6" t="s">
        <v>130</v>
      </c>
      <c r="Z286" s="6" t="s">
        <v>53</v>
      </c>
      <c r="AA286" s="6" t="s">
        <v>2066</v>
      </c>
      <c r="AB286" s="6" t="s">
        <v>2026</v>
      </c>
      <c r="AC286" s="6">
        <v>45422</v>
      </c>
      <c r="AD286" s="6" t="s">
        <v>2067</v>
      </c>
      <c r="AE286" s="51" t="s">
        <v>218</v>
      </c>
      <c r="AF286" s="5" t="s">
        <v>218</v>
      </c>
      <c r="AG286" s="51" t="s">
        <v>218</v>
      </c>
      <c r="AH286" s="6" t="s">
        <v>218</v>
      </c>
      <c r="AI286" s="5" t="s">
        <v>218</v>
      </c>
      <c r="AJ286" s="6" t="s">
        <v>218</v>
      </c>
      <c r="AK286" s="6" t="s">
        <v>218</v>
      </c>
      <c r="AL286" s="6" t="s">
        <v>218</v>
      </c>
      <c r="AM286" s="5" t="s">
        <v>218</v>
      </c>
      <c r="AN286" s="6" t="s">
        <v>218</v>
      </c>
      <c r="AO286" s="6" t="s">
        <v>218</v>
      </c>
      <c r="AP286" s="6" t="s">
        <v>218</v>
      </c>
      <c r="AQ286" s="6">
        <v>45535</v>
      </c>
      <c r="AR286" s="5" t="s">
        <v>218</v>
      </c>
      <c r="AS286" s="51" t="s">
        <v>218</v>
      </c>
      <c r="AT286" s="6" t="s">
        <v>114</v>
      </c>
      <c r="AU286" s="6">
        <f t="shared" si="13"/>
        <v>45655</v>
      </c>
      <c r="AV286" s="28">
        <f t="shared" si="14"/>
        <v>46385</v>
      </c>
      <c r="AW286" s="11"/>
      <c r="AX286" s="11"/>
      <c r="AY286" s="11"/>
      <c r="AZ286" s="11"/>
      <c r="BA286" s="11"/>
      <c r="BI286" s="9"/>
      <c r="BJ286" s="10"/>
      <c r="BK286" s="10"/>
      <c r="BL286" s="10"/>
      <c r="BM286" s="10"/>
      <c r="BN286" s="10"/>
    </row>
    <row r="287" spans="1:66" s="10" customFormat="1" ht="16.350000000000001" customHeight="1">
      <c r="A287" s="472" t="s">
        <v>2018</v>
      </c>
      <c r="B287" s="21"/>
      <c r="C287" s="448" t="b">
        <v>1</v>
      </c>
      <c r="D287" s="449" t="s">
        <v>496</v>
      </c>
      <c r="E287" s="449" t="s">
        <v>497</v>
      </c>
      <c r="F287" s="445" t="s">
        <v>26</v>
      </c>
      <c r="G287" s="445" t="s">
        <v>13</v>
      </c>
      <c r="H287" s="444">
        <v>45422</v>
      </c>
      <c r="I287" s="444" t="s">
        <v>473</v>
      </c>
      <c r="J287" s="444" t="str">
        <f t="shared" ca="1" si="12"/>
        <v>EJECUTADO</v>
      </c>
      <c r="K287" s="476" t="s">
        <v>2068</v>
      </c>
      <c r="L287" s="476" t="s">
        <v>50</v>
      </c>
      <c r="M287" s="476" t="s">
        <v>2069</v>
      </c>
      <c r="N287" s="477">
        <v>860002184</v>
      </c>
      <c r="O287" s="478">
        <v>58493283</v>
      </c>
      <c r="P287" s="479">
        <v>20240251</v>
      </c>
      <c r="Q287" s="480">
        <v>223997545</v>
      </c>
      <c r="R287" s="481">
        <v>45383</v>
      </c>
      <c r="S287" s="444">
        <v>45422</v>
      </c>
      <c r="T287" s="444">
        <v>45523</v>
      </c>
      <c r="U287" s="452">
        <v>20240429</v>
      </c>
      <c r="V287" s="455">
        <v>58493283</v>
      </c>
      <c r="W287" s="444">
        <v>45422</v>
      </c>
      <c r="X287" s="63" t="s">
        <v>498</v>
      </c>
      <c r="Y287" s="6" t="s">
        <v>499</v>
      </c>
      <c r="Z287" s="6" t="s">
        <v>59</v>
      </c>
      <c r="AA287" s="6" t="s">
        <v>218</v>
      </c>
      <c r="AB287" s="6" t="s">
        <v>218</v>
      </c>
      <c r="AC287" s="6" t="s">
        <v>218</v>
      </c>
      <c r="AD287" s="6" t="s">
        <v>2070</v>
      </c>
      <c r="AE287" s="51">
        <v>17341186</v>
      </c>
      <c r="AF287" s="5">
        <v>20240526</v>
      </c>
      <c r="AG287" s="51">
        <v>17341186</v>
      </c>
      <c r="AH287" s="6">
        <v>45512</v>
      </c>
      <c r="AI287" s="5">
        <v>29</v>
      </c>
      <c r="AJ287" s="6" t="s">
        <v>55</v>
      </c>
      <c r="AK287" s="6" t="s">
        <v>218</v>
      </c>
      <c r="AL287" s="6" t="s">
        <v>218</v>
      </c>
      <c r="AM287" s="5" t="s">
        <v>218</v>
      </c>
      <c r="AN287" s="6" t="s">
        <v>55</v>
      </c>
      <c r="AO287" s="6" t="s">
        <v>218</v>
      </c>
      <c r="AP287" s="6" t="s">
        <v>218</v>
      </c>
      <c r="AQ287" s="6">
        <v>45552</v>
      </c>
      <c r="AR287" s="5">
        <v>20240675</v>
      </c>
      <c r="AS287" s="51">
        <v>17341186</v>
      </c>
      <c r="AT287" s="6">
        <v>45518</v>
      </c>
      <c r="AU287" s="6">
        <f t="shared" si="13"/>
        <v>45672</v>
      </c>
      <c r="AV287" s="33">
        <f t="shared" si="14"/>
        <v>46402</v>
      </c>
      <c r="BI287" s="9"/>
    </row>
    <row r="288" spans="1:66" s="15" customFormat="1" ht="16.350000000000001" hidden="1" customHeight="1">
      <c r="A288" s="472" t="s">
        <v>2018</v>
      </c>
      <c r="B288" s="21"/>
      <c r="C288" s="448" t="b">
        <v>1</v>
      </c>
      <c r="D288" s="449" t="s">
        <v>500</v>
      </c>
      <c r="E288" s="449" t="s">
        <v>129</v>
      </c>
      <c r="F288" s="445" t="s">
        <v>24</v>
      </c>
      <c r="G288" s="445" t="s">
        <v>2071</v>
      </c>
      <c r="H288" s="444">
        <v>45422</v>
      </c>
      <c r="I288" s="444" t="s">
        <v>473</v>
      </c>
      <c r="J288" s="444" t="str">
        <f t="shared" ca="1" si="12"/>
        <v>EJECUTADO</v>
      </c>
      <c r="K288" s="445" t="s">
        <v>2072</v>
      </c>
      <c r="L288" s="445" t="s">
        <v>501</v>
      </c>
      <c r="M288" s="445" t="s">
        <v>2073</v>
      </c>
      <c r="N288" s="450">
        <v>1010247024</v>
      </c>
      <c r="O288" s="451">
        <v>5250000</v>
      </c>
      <c r="P288" s="452">
        <v>20240334</v>
      </c>
      <c r="Q288" s="453">
        <v>5716667</v>
      </c>
      <c r="R288" s="454">
        <v>45415</v>
      </c>
      <c r="S288" s="444">
        <v>45422</v>
      </c>
      <c r="T288" s="444">
        <v>45466</v>
      </c>
      <c r="U288" s="452">
        <v>20240430</v>
      </c>
      <c r="V288" s="455">
        <v>5250000</v>
      </c>
      <c r="W288" s="444">
        <v>45422</v>
      </c>
      <c r="X288" s="63" t="s">
        <v>51</v>
      </c>
      <c r="Y288" s="6" t="s">
        <v>130</v>
      </c>
      <c r="Z288" s="6" t="s">
        <v>53</v>
      </c>
      <c r="AA288" s="6" t="s">
        <v>2074</v>
      </c>
      <c r="AB288" s="6"/>
      <c r="AC288" s="6"/>
      <c r="AD288" s="6" t="s">
        <v>2075</v>
      </c>
      <c r="AE288" s="51">
        <v>2566666</v>
      </c>
      <c r="AF288" s="5">
        <v>20240416</v>
      </c>
      <c r="AG288" s="51">
        <v>2567777</v>
      </c>
      <c r="AH288" s="6">
        <v>45464</v>
      </c>
      <c r="AI288" s="5">
        <v>22</v>
      </c>
      <c r="AJ288" s="6" t="s">
        <v>55</v>
      </c>
      <c r="AK288" s="6" t="s">
        <v>218</v>
      </c>
      <c r="AL288" s="6" t="s">
        <v>218</v>
      </c>
      <c r="AM288" s="5" t="s">
        <v>218</v>
      </c>
      <c r="AN288" s="6" t="s">
        <v>55</v>
      </c>
      <c r="AO288" s="6" t="s">
        <v>218</v>
      </c>
      <c r="AP288" s="6" t="s">
        <v>218</v>
      </c>
      <c r="AQ288" s="6">
        <v>45490</v>
      </c>
      <c r="AR288" s="5">
        <v>20240551</v>
      </c>
      <c r="AS288" s="51">
        <v>2566666</v>
      </c>
      <c r="AT288" s="6">
        <v>45464</v>
      </c>
      <c r="AU288" s="6">
        <f t="shared" si="13"/>
        <v>45610</v>
      </c>
      <c r="AV288" s="28">
        <f t="shared" si="14"/>
        <v>46340</v>
      </c>
      <c r="AW288" s="11"/>
      <c r="AX288" s="11"/>
      <c r="AY288" s="11"/>
      <c r="AZ288" s="11"/>
      <c r="BA288" s="11"/>
      <c r="BI288" s="16"/>
    </row>
    <row r="289" spans="1:66" s="8" customFormat="1" ht="16.350000000000001" hidden="1" customHeight="1">
      <c r="A289" s="472" t="s">
        <v>2018</v>
      </c>
      <c r="B289" s="21"/>
      <c r="C289" s="448" t="b">
        <v>1</v>
      </c>
      <c r="D289" s="449" t="s">
        <v>502</v>
      </c>
      <c r="E289" s="449" t="s">
        <v>74</v>
      </c>
      <c r="F289" s="445" t="s">
        <v>24</v>
      </c>
      <c r="G289" s="445" t="s">
        <v>18</v>
      </c>
      <c r="H289" s="444">
        <v>45422</v>
      </c>
      <c r="I289" s="444" t="s">
        <v>473</v>
      </c>
      <c r="J289" s="444" t="str">
        <f t="shared" ca="1" si="12"/>
        <v>EJECUTADO</v>
      </c>
      <c r="K289" s="445" t="s">
        <v>2076</v>
      </c>
      <c r="L289" s="445" t="s">
        <v>54</v>
      </c>
      <c r="M289" s="445" t="s">
        <v>946</v>
      </c>
      <c r="N289" s="450">
        <v>1026288830</v>
      </c>
      <c r="O289" s="451">
        <v>30050000</v>
      </c>
      <c r="P289" s="452">
        <v>20240314</v>
      </c>
      <c r="Q289" s="453">
        <v>30500000</v>
      </c>
      <c r="R289" s="454">
        <v>45405</v>
      </c>
      <c r="S289" s="444">
        <v>45425</v>
      </c>
      <c r="T289" s="444">
        <v>45574</v>
      </c>
      <c r="U289" s="452">
        <v>20240434</v>
      </c>
      <c r="V289" s="455">
        <v>30050000</v>
      </c>
      <c r="W289" s="444">
        <v>45422</v>
      </c>
      <c r="X289" s="63" t="s">
        <v>51</v>
      </c>
      <c r="Y289" s="6" t="s">
        <v>94</v>
      </c>
      <c r="Z289" s="6" t="s">
        <v>53</v>
      </c>
      <c r="AA289" s="6" t="s">
        <v>2077</v>
      </c>
      <c r="AB289" s="6" t="s">
        <v>1171</v>
      </c>
      <c r="AC289" s="6">
        <v>45422</v>
      </c>
      <c r="AD289" s="6" t="s">
        <v>2078</v>
      </c>
      <c r="AE289" s="51" t="s">
        <v>218</v>
      </c>
      <c r="AF289" s="5" t="s">
        <v>218</v>
      </c>
      <c r="AG289" s="51" t="s">
        <v>218</v>
      </c>
      <c r="AH289" s="6" t="s">
        <v>218</v>
      </c>
      <c r="AI289" s="5" t="s">
        <v>218</v>
      </c>
      <c r="AJ289" s="6" t="s">
        <v>218</v>
      </c>
      <c r="AK289" s="6" t="s">
        <v>218</v>
      </c>
      <c r="AL289" s="6" t="s">
        <v>218</v>
      </c>
      <c r="AM289" s="5" t="s">
        <v>218</v>
      </c>
      <c r="AN289" s="6" t="s">
        <v>218</v>
      </c>
      <c r="AO289" s="6" t="s">
        <v>218</v>
      </c>
      <c r="AP289" s="6" t="s">
        <v>218</v>
      </c>
      <c r="AQ289" s="6">
        <v>45574</v>
      </c>
      <c r="AR289" s="5" t="s">
        <v>218</v>
      </c>
      <c r="AS289" s="51" t="s">
        <v>218</v>
      </c>
      <c r="AT289" s="6" t="s">
        <v>218</v>
      </c>
      <c r="AU289" s="6">
        <f t="shared" si="13"/>
        <v>45694</v>
      </c>
      <c r="AV289" s="28">
        <f t="shared" si="14"/>
        <v>46424</v>
      </c>
      <c r="AW289" s="11"/>
      <c r="AX289" s="11"/>
      <c r="AY289" s="11"/>
      <c r="AZ289" s="11"/>
      <c r="BA289" s="11"/>
      <c r="BI289" s="9"/>
      <c r="BJ289" s="10"/>
      <c r="BK289" s="10"/>
      <c r="BL289" s="10"/>
      <c r="BM289" s="10"/>
      <c r="BN289" s="10"/>
    </row>
    <row r="290" spans="1:66" s="8" customFormat="1" ht="16.350000000000001" hidden="1" customHeight="1">
      <c r="A290" s="472" t="s">
        <v>2018</v>
      </c>
      <c r="B290" s="21"/>
      <c r="C290" s="448" t="b">
        <v>1</v>
      </c>
      <c r="D290" s="449" t="s">
        <v>503</v>
      </c>
      <c r="E290" s="449" t="s">
        <v>74</v>
      </c>
      <c r="F290" s="445" t="s">
        <v>24</v>
      </c>
      <c r="G290" s="445" t="s">
        <v>18</v>
      </c>
      <c r="H290" s="444">
        <v>45426</v>
      </c>
      <c r="I290" s="444" t="s">
        <v>473</v>
      </c>
      <c r="J290" s="444" t="str">
        <f t="shared" ca="1" si="12"/>
        <v>EJECUTADO</v>
      </c>
      <c r="K290" s="445" t="s">
        <v>2079</v>
      </c>
      <c r="L290" s="445" t="s">
        <v>54</v>
      </c>
      <c r="M290" s="445" t="s">
        <v>2080</v>
      </c>
      <c r="N290" s="450">
        <v>4472120</v>
      </c>
      <c r="O290" s="451">
        <v>45400000</v>
      </c>
      <c r="P290" s="452">
        <v>20240315</v>
      </c>
      <c r="Q290" s="453">
        <v>48000000</v>
      </c>
      <c r="R290" s="454">
        <v>45407</v>
      </c>
      <c r="S290" s="444">
        <v>45426</v>
      </c>
      <c r="T290" s="444">
        <v>45657</v>
      </c>
      <c r="U290" s="452">
        <v>20240439</v>
      </c>
      <c r="V290" s="455">
        <v>45400000</v>
      </c>
      <c r="W290" s="444">
        <v>45426</v>
      </c>
      <c r="X290" s="63" t="s">
        <v>106</v>
      </c>
      <c r="Y290" s="6" t="s">
        <v>116</v>
      </c>
      <c r="Z290" s="6" t="s">
        <v>53</v>
      </c>
      <c r="AA290" s="6" t="s">
        <v>2081</v>
      </c>
      <c r="AB290" s="6" t="s">
        <v>1024</v>
      </c>
      <c r="AC290" s="6">
        <v>45426</v>
      </c>
      <c r="AD290" s="6" t="s">
        <v>2082</v>
      </c>
      <c r="AE290" s="51" t="s">
        <v>218</v>
      </c>
      <c r="AF290" s="5" t="s">
        <v>218</v>
      </c>
      <c r="AG290" s="51" t="s">
        <v>218</v>
      </c>
      <c r="AH290" s="6" t="s">
        <v>218</v>
      </c>
      <c r="AI290" s="5" t="s">
        <v>218</v>
      </c>
      <c r="AJ290" s="6" t="s">
        <v>218</v>
      </c>
      <c r="AK290" s="6" t="s">
        <v>218</v>
      </c>
      <c r="AL290" s="6" t="s">
        <v>218</v>
      </c>
      <c r="AM290" s="5" t="s">
        <v>218</v>
      </c>
      <c r="AN290" s="6" t="s">
        <v>218</v>
      </c>
      <c r="AO290" s="6" t="s">
        <v>218</v>
      </c>
      <c r="AP290" s="6" t="s">
        <v>218</v>
      </c>
      <c r="AQ290" s="6">
        <v>45657</v>
      </c>
      <c r="AR290" s="5" t="s">
        <v>218</v>
      </c>
      <c r="AS290" s="51" t="s">
        <v>218</v>
      </c>
      <c r="AT290" s="6" t="s">
        <v>218</v>
      </c>
      <c r="AU290" s="6">
        <f t="shared" si="13"/>
        <v>45777</v>
      </c>
      <c r="AV290" s="28">
        <f t="shared" si="14"/>
        <v>46507</v>
      </c>
      <c r="AW290" s="11"/>
      <c r="AX290" s="11"/>
      <c r="AY290" s="11"/>
      <c r="AZ290" s="11"/>
      <c r="BA290" s="11"/>
      <c r="BI290" s="9"/>
      <c r="BJ290" s="10"/>
      <c r="BK290" s="10"/>
      <c r="BL290" s="10"/>
      <c r="BM290" s="10"/>
      <c r="BN290" s="10"/>
    </row>
    <row r="291" spans="1:66" s="8" customFormat="1" ht="16.350000000000001" hidden="1" customHeight="1">
      <c r="A291" s="472" t="s">
        <v>2018</v>
      </c>
      <c r="B291" s="21"/>
      <c r="C291" s="448" t="b">
        <v>1</v>
      </c>
      <c r="D291" s="449" t="s">
        <v>504</v>
      </c>
      <c r="E291" s="449" t="s">
        <v>74</v>
      </c>
      <c r="F291" s="445" t="s">
        <v>24</v>
      </c>
      <c r="G291" s="445" t="s">
        <v>18</v>
      </c>
      <c r="H291" s="444">
        <v>45427</v>
      </c>
      <c r="I291" s="444" t="s">
        <v>473</v>
      </c>
      <c r="J291" s="444" t="str">
        <f t="shared" ca="1" si="12"/>
        <v>EJECUTADO</v>
      </c>
      <c r="K291" s="445" t="s">
        <v>2083</v>
      </c>
      <c r="L291" s="445" t="s">
        <v>54</v>
      </c>
      <c r="M291" s="445" t="s">
        <v>925</v>
      </c>
      <c r="N291" s="450">
        <v>1018477291</v>
      </c>
      <c r="O291" s="451">
        <v>9000000</v>
      </c>
      <c r="P291" s="452">
        <v>20240346</v>
      </c>
      <c r="Q291" s="453">
        <v>9000000</v>
      </c>
      <c r="R291" s="454">
        <v>45422</v>
      </c>
      <c r="S291" s="444">
        <v>45427</v>
      </c>
      <c r="T291" s="444">
        <v>45487</v>
      </c>
      <c r="U291" s="452">
        <v>20240440</v>
      </c>
      <c r="V291" s="455">
        <v>9000000</v>
      </c>
      <c r="W291" s="444">
        <v>45427</v>
      </c>
      <c r="X291" s="63" t="s">
        <v>75</v>
      </c>
      <c r="Y291" s="6" t="s">
        <v>265</v>
      </c>
      <c r="Z291" s="6" t="s">
        <v>53</v>
      </c>
      <c r="AA291" s="6" t="s">
        <v>2084</v>
      </c>
      <c r="AB291" s="6" t="s">
        <v>1421</v>
      </c>
      <c r="AC291" s="6">
        <v>45427</v>
      </c>
      <c r="AD291" s="6" t="s">
        <v>2085</v>
      </c>
      <c r="AE291" s="51" t="s">
        <v>218</v>
      </c>
      <c r="AF291" s="5" t="s">
        <v>218</v>
      </c>
      <c r="AG291" s="51" t="s">
        <v>218</v>
      </c>
      <c r="AH291" s="6" t="s">
        <v>218</v>
      </c>
      <c r="AI291" s="5" t="s">
        <v>218</v>
      </c>
      <c r="AJ291" s="6" t="s">
        <v>218</v>
      </c>
      <c r="AK291" s="6" t="s">
        <v>218</v>
      </c>
      <c r="AL291" s="6" t="s">
        <v>218</v>
      </c>
      <c r="AM291" s="5" t="s">
        <v>218</v>
      </c>
      <c r="AN291" s="6" t="s">
        <v>218</v>
      </c>
      <c r="AO291" s="6" t="s">
        <v>218</v>
      </c>
      <c r="AP291" s="6" t="s">
        <v>218</v>
      </c>
      <c r="AQ291" s="6">
        <v>45487</v>
      </c>
      <c r="AR291" s="5" t="s">
        <v>218</v>
      </c>
      <c r="AS291" s="51" t="s">
        <v>218</v>
      </c>
      <c r="AT291" s="6" t="s">
        <v>218</v>
      </c>
      <c r="AU291" s="6">
        <f t="shared" si="13"/>
        <v>45607</v>
      </c>
      <c r="AV291" s="28">
        <f t="shared" si="14"/>
        <v>46337</v>
      </c>
      <c r="AW291" s="11"/>
      <c r="AX291" s="11"/>
      <c r="AY291" s="11"/>
      <c r="AZ291" s="11"/>
      <c r="BA291" s="11"/>
      <c r="BI291" s="9"/>
      <c r="BJ291" s="10"/>
      <c r="BK291" s="10"/>
      <c r="BL291" s="10"/>
      <c r="BM291" s="10"/>
      <c r="BN291" s="10"/>
    </row>
    <row r="292" spans="1:66" s="8" customFormat="1" ht="16.350000000000001" hidden="1" customHeight="1">
      <c r="A292" s="472" t="s">
        <v>2018</v>
      </c>
      <c r="B292" s="21"/>
      <c r="C292" s="448" t="b">
        <v>1</v>
      </c>
      <c r="D292" s="449" t="s">
        <v>505</v>
      </c>
      <c r="E292" s="449" t="s">
        <v>506</v>
      </c>
      <c r="F292" s="445" t="s">
        <v>24</v>
      </c>
      <c r="G292" s="445" t="s">
        <v>18</v>
      </c>
      <c r="H292" s="444">
        <v>45429</v>
      </c>
      <c r="I292" s="444" t="s">
        <v>473</v>
      </c>
      <c r="J292" s="444" t="str">
        <f t="shared" ca="1" si="12"/>
        <v>EJECUTADO</v>
      </c>
      <c r="K292" s="445" t="s">
        <v>2086</v>
      </c>
      <c r="L292" s="445" t="s">
        <v>54</v>
      </c>
      <c r="M292" s="445" t="s">
        <v>2087</v>
      </c>
      <c r="N292" s="450">
        <v>80210236</v>
      </c>
      <c r="O292" s="451">
        <v>35666666</v>
      </c>
      <c r="P292" s="452">
        <v>20240327</v>
      </c>
      <c r="Q292" s="453">
        <v>38500000</v>
      </c>
      <c r="R292" s="454">
        <v>45411</v>
      </c>
      <c r="S292" s="444">
        <v>45432</v>
      </c>
      <c r="T292" s="444">
        <v>45647</v>
      </c>
      <c r="U292" s="452">
        <v>20240448</v>
      </c>
      <c r="V292" s="455">
        <v>35666666</v>
      </c>
      <c r="W292" s="444">
        <v>45429</v>
      </c>
      <c r="X292" s="63" t="s">
        <v>51</v>
      </c>
      <c r="Y292" s="6" t="s">
        <v>130</v>
      </c>
      <c r="Z292" s="6" t="s">
        <v>53</v>
      </c>
      <c r="AA292" s="6" t="s">
        <v>2088</v>
      </c>
      <c r="AB292" s="6" t="s">
        <v>922</v>
      </c>
      <c r="AC292" s="6">
        <v>45432</v>
      </c>
      <c r="AD292" s="6" t="s">
        <v>2089</v>
      </c>
      <c r="AE292" s="51" t="s">
        <v>218</v>
      </c>
      <c r="AF292" s="5" t="s">
        <v>218</v>
      </c>
      <c r="AG292" s="51" t="s">
        <v>218</v>
      </c>
      <c r="AH292" s="6" t="s">
        <v>218</v>
      </c>
      <c r="AI292" s="5" t="s">
        <v>218</v>
      </c>
      <c r="AJ292" s="6" t="s">
        <v>218</v>
      </c>
      <c r="AK292" s="6" t="s">
        <v>218</v>
      </c>
      <c r="AL292" s="6" t="s">
        <v>218</v>
      </c>
      <c r="AM292" s="5" t="s">
        <v>218</v>
      </c>
      <c r="AN292" s="6" t="s">
        <v>218</v>
      </c>
      <c r="AO292" s="6" t="s">
        <v>218</v>
      </c>
      <c r="AP292" s="6" t="s">
        <v>218</v>
      </c>
      <c r="AQ292" s="6">
        <v>45647</v>
      </c>
      <c r="AR292" s="5" t="s">
        <v>218</v>
      </c>
      <c r="AS292" s="51" t="s">
        <v>218</v>
      </c>
      <c r="AT292" s="6" t="s">
        <v>218</v>
      </c>
      <c r="AU292" s="6">
        <f t="shared" si="13"/>
        <v>45767</v>
      </c>
      <c r="AV292" s="28">
        <f t="shared" si="14"/>
        <v>46497</v>
      </c>
      <c r="AW292" s="11"/>
      <c r="AX292" s="11"/>
      <c r="AY292" s="11"/>
      <c r="AZ292" s="11"/>
      <c r="BA292" s="11"/>
      <c r="BI292" s="9"/>
      <c r="BJ292" s="10"/>
      <c r="BK292" s="10"/>
      <c r="BL292" s="10"/>
      <c r="BM292" s="10"/>
      <c r="BN292" s="10"/>
    </row>
    <row r="293" spans="1:66" s="15" customFormat="1" ht="16.350000000000001" hidden="1" customHeight="1">
      <c r="A293" s="472" t="s">
        <v>2018</v>
      </c>
      <c r="B293" s="21"/>
      <c r="C293" s="448" t="b">
        <v>1</v>
      </c>
      <c r="D293" s="449" t="s">
        <v>507</v>
      </c>
      <c r="E293" s="449" t="s">
        <v>129</v>
      </c>
      <c r="F293" s="445" t="s">
        <v>24</v>
      </c>
      <c r="G293" s="445" t="s">
        <v>7</v>
      </c>
      <c r="H293" s="444">
        <v>45432</v>
      </c>
      <c r="I293" s="444" t="s">
        <v>473</v>
      </c>
      <c r="J293" s="444" t="str">
        <f t="shared" ca="1" si="12"/>
        <v>EJECUTADO</v>
      </c>
      <c r="K293" s="445" t="s">
        <v>2090</v>
      </c>
      <c r="L293" s="445" t="s">
        <v>501</v>
      </c>
      <c r="M293" s="445" t="s">
        <v>2091</v>
      </c>
      <c r="N293" s="450">
        <v>20369814</v>
      </c>
      <c r="O293" s="451">
        <v>54912783</v>
      </c>
      <c r="P293" s="452">
        <v>20240322</v>
      </c>
      <c r="Q293" s="453">
        <v>54912783</v>
      </c>
      <c r="R293" s="454">
        <v>45411</v>
      </c>
      <c r="S293" s="444">
        <v>45432</v>
      </c>
      <c r="T293" s="444">
        <v>45466</v>
      </c>
      <c r="U293" s="452">
        <v>20240450</v>
      </c>
      <c r="V293" s="455">
        <v>54912783</v>
      </c>
      <c r="W293" s="444">
        <v>45432</v>
      </c>
      <c r="X293" s="63" t="s">
        <v>51</v>
      </c>
      <c r="Y293" s="6" t="s">
        <v>130</v>
      </c>
      <c r="Z293" s="6" t="s">
        <v>53</v>
      </c>
      <c r="AA293" s="6" t="s">
        <v>2092</v>
      </c>
      <c r="AB293" s="6"/>
      <c r="AC293" s="6"/>
      <c r="AD293" s="6" t="s">
        <v>2093</v>
      </c>
      <c r="AE293" s="51" t="s">
        <v>218</v>
      </c>
      <c r="AF293" s="5" t="s">
        <v>218</v>
      </c>
      <c r="AG293" s="51" t="s">
        <v>218</v>
      </c>
      <c r="AH293" s="6" t="s">
        <v>218</v>
      </c>
      <c r="AI293" s="5">
        <v>52</v>
      </c>
      <c r="AJ293" s="6" t="s">
        <v>55</v>
      </c>
      <c r="AK293" s="6" t="s">
        <v>218</v>
      </c>
      <c r="AL293" s="6" t="s">
        <v>218</v>
      </c>
      <c r="AM293" s="6" t="s">
        <v>218</v>
      </c>
      <c r="AN293" s="6" t="s">
        <v>218</v>
      </c>
      <c r="AO293" s="6" t="s">
        <v>218</v>
      </c>
      <c r="AP293" s="6" t="s">
        <v>218</v>
      </c>
      <c r="AQ293" s="6">
        <v>45519</v>
      </c>
      <c r="AR293" s="5" t="s">
        <v>218</v>
      </c>
      <c r="AS293" s="51" t="s">
        <v>218</v>
      </c>
      <c r="AT293" s="6" t="s">
        <v>218</v>
      </c>
      <c r="AU293" s="6">
        <f t="shared" si="13"/>
        <v>45639</v>
      </c>
      <c r="AV293" s="28">
        <f t="shared" si="14"/>
        <v>46369</v>
      </c>
      <c r="AW293" s="11"/>
      <c r="AX293" s="11"/>
      <c r="AY293" s="11"/>
      <c r="AZ293" s="11"/>
      <c r="BA293" s="11"/>
      <c r="BI293" s="16"/>
    </row>
    <row r="294" spans="1:66" s="8" customFormat="1" ht="16.350000000000001" customHeight="1">
      <c r="A294" s="472" t="s">
        <v>2018</v>
      </c>
      <c r="B294" s="21"/>
      <c r="C294" s="448" t="b">
        <v>1</v>
      </c>
      <c r="D294" s="449" t="s">
        <v>508</v>
      </c>
      <c r="E294" s="449" t="s">
        <v>269</v>
      </c>
      <c r="F294" s="445" t="s">
        <v>24</v>
      </c>
      <c r="G294" s="445" t="s">
        <v>13</v>
      </c>
      <c r="H294" s="444">
        <v>45432</v>
      </c>
      <c r="I294" s="444" t="s">
        <v>473</v>
      </c>
      <c r="J294" s="444" t="str">
        <f t="shared" ca="1" si="12"/>
        <v>EJECUTADO</v>
      </c>
      <c r="K294" s="445" t="s">
        <v>2094</v>
      </c>
      <c r="L294" s="445" t="s">
        <v>50</v>
      </c>
      <c r="M294" s="445" t="s">
        <v>2095</v>
      </c>
      <c r="N294" s="450">
        <v>900814540</v>
      </c>
      <c r="O294" s="451">
        <v>779983200</v>
      </c>
      <c r="P294" s="452">
        <v>20240348</v>
      </c>
      <c r="Q294" s="453">
        <v>779983200</v>
      </c>
      <c r="R294" s="454">
        <v>45426</v>
      </c>
      <c r="S294" s="444">
        <v>45433</v>
      </c>
      <c r="T294" s="444">
        <v>45544</v>
      </c>
      <c r="U294" s="452">
        <v>20240451</v>
      </c>
      <c r="V294" s="455">
        <v>779983200</v>
      </c>
      <c r="W294" s="444">
        <v>45432</v>
      </c>
      <c r="X294" s="63" t="s">
        <v>51</v>
      </c>
      <c r="Y294" s="6" t="s">
        <v>130</v>
      </c>
      <c r="Z294" s="6" t="s">
        <v>53</v>
      </c>
      <c r="AA294" s="6" t="s">
        <v>2096</v>
      </c>
      <c r="AB294" s="6" t="s">
        <v>2097</v>
      </c>
      <c r="AC294" s="6">
        <v>45433</v>
      </c>
      <c r="AD294" s="6" t="s">
        <v>2098</v>
      </c>
      <c r="AE294" s="51" t="s">
        <v>218</v>
      </c>
      <c r="AF294" s="5" t="s">
        <v>218</v>
      </c>
      <c r="AG294" s="51" t="s">
        <v>218</v>
      </c>
      <c r="AH294" s="6" t="s">
        <v>218</v>
      </c>
      <c r="AI294" s="5" t="s">
        <v>218</v>
      </c>
      <c r="AJ294" s="6" t="s">
        <v>218</v>
      </c>
      <c r="AK294" s="6" t="s">
        <v>218</v>
      </c>
      <c r="AL294" s="6" t="s">
        <v>218</v>
      </c>
      <c r="AM294" s="5" t="s">
        <v>218</v>
      </c>
      <c r="AN294" s="6" t="s">
        <v>218</v>
      </c>
      <c r="AO294" s="6" t="s">
        <v>218</v>
      </c>
      <c r="AP294" s="6" t="s">
        <v>218</v>
      </c>
      <c r="AQ294" s="6">
        <v>45544</v>
      </c>
      <c r="AR294" s="5" t="s">
        <v>218</v>
      </c>
      <c r="AS294" s="51" t="s">
        <v>218</v>
      </c>
      <c r="AT294" s="6" t="s">
        <v>218</v>
      </c>
      <c r="AU294" s="6">
        <f t="shared" si="13"/>
        <v>45664</v>
      </c>
      <c r="AV294" s="28">
        <f t="shared" si="14"/>
        <v>46394</v>
      </c>
      <c r="AW294" s="11"/>
      <c r="AX294" s="11"/>
      <c r="AY294" s="11"/>
      <c r="AZ294" s="11"/>
      <c r="BA294" s="11"/>
      <c r="BI294" s="9"/>
      <c r="BJ294" s="10"/>
      <c r="BK294" s="10"/>
      <c r="BL294" s="10"/>
      <c r="BM294" s="10"/>
      <c r="BN294" s="10"/>
    </row>
    <row r="295" spans="1:66" s="8" customFormat="1" ht="16.350000000000001" hidden="1" customHeight="1">
      <c r="A295" s="472" t="s">
        <v>2018</v>
      </c>
      <c r="B295" s="21"/>
      <c r="C295" s="448" t="b">
        <v>1</v>
      </c>
      <c r="D295" s="449" t="s">
        <v>509</v>
      </c>
      <c r="E295" s="449" t="s">
        <v>506</v>
      </c>
      <c r="F295" s="445" t="s">
        <v>24</v>
      </c>
      <c r="G295" s="445" t="s">
        <v>18</v>
      </c>
      <c r="H295" s="444">
        <v>45433</v>
      </c>
      <c r="I295" s="444" t="s">
        <v>473</v>
      </c>
      <c r="J295" s="444" t="str">
        <f t="shared" ca="1" si="12"/>
        <v>EJECUTADO</v>
      </c>
      <c r="K295" s="445" t="s">
        <v>2099</v>
      </c>
      <c r="L295" s="445" t="s">
        <v>54</v>
      </c>
      <c r="M295" s="445" t="s">
        <v>2100</v>
      </c>
      <c r="N295" s="450">
        <v>80655598</v>
      </c>
      <c r="O295" s="451">
        <v>21000000</v>
      </c>
      <c r="P295" s="452">
        <v>20240351</v>
      </c>
      <c r="Q295" s="453">
        <v>21700000</v>
      </c>
      <c r="R295" s="454">
        <v>45429</v>
      </c>
      <c r="S295" s="444">
        <v>45433</v>
      </c>
      <c r="T295" s="444">
        <v>45647</v>
      </c>
      <c r="U295" s="452">
        <v>20240454</v>
      </c>
      <c r="V295" s="455">
        <v>21000000</v>
      </c>
      <c r="W295" s="444">
        <v>45433</v>
      </c>
      <c r="X295" s="63" t="s">
        <v>51</v>
      </c>
      <c r="Y295" s="6" t="s">
        <v>130</v>
      </c>
      <c r="Z295" s="6" t="s">
        <v>53</v>
      </c>
      <c r="AA295" s="6" t="s">
        <v>2101</v>
      </c>
      <c r="AB295" s="6" t="s">
        <v>979</v>
      </c>
      <c r="AC295" s="6">
        <v>45433</v>
      </c>
      <c r="AD295" s="6" t="s">
        <v>2102</v>
      </c>
      <c r="AE295" s="51" t="s">
        <v>218</v>
      </c>
      <c r="AF295" s="5" t="s">
        <v>218</v>
      </c>
      <c r="AG295" s="51" t="s">
        <v>218</v>
      </c>
      <c r="AH295" s="6" t="s">
        <v>218</v>
      </c>
      <c r="AI295" s="5" t="s">
        <v>218</v>
      </c>
      <c r="AJ295" s="6" t="s">
        <v>218</v>
      </c>
      <c r="AK295" s="6" t="s">
        <v>218</v>
      </c>
      <c r="AL295" s="6" t="s">
        <v>218</v>
      </c>
      <c r="AM295" s="5" t="s">
        <v>218</v>
      </c>
      <c r="AN295" s="6" t="s">
        <v>218</v>
      </c>
      <c r="AO295" s="6" t="s">
        <v>218</v>
      </c>
      <c r="AP295" s="6" t="s">
        <v>218</v>
      </c>
      <c r="AQ295" s="6">
        <v>45647</v>
      </c>
      <c r="AR295" s="5" t="s">
        <v>218</v>
      </c>
      <c r="AS295" s="51" t="s">
        <v>218</v>
      </c>
      <c r="AT295" s="6" t="s">
        <v>218</v>
      </c>
      <c r="AU295" s="6">
        <f t="shared" si="13"/>
        <v>45767</v>
      </c>
      <c r="AV295" s="28">
        <f t="shared" si="14"/>
        <v>46497</v>
      </c>
      <c r="AW295" s="11"/>
      <c r="AX295" s="11"/>
      <c r="AY295" s="11"/>
      <c r="AZ295" s="11"/>
      <c r="BA295" s="11"/>
      <c r="BI295" s="9"/>
      <c r="BJ295" s="10"/>
      <c r="BK295" s="10"/>
      <c r="BL295" s="10"/>
      <c r="BM295" s="10"/>
      <c r="BN295" s="10"/>
    </row>
    <row r="296" spans="1:66" s="10" customFormat="1" ht="16.350000000000001" hidden="1" customHeight="1">
      <c r="A296" s="472" t="s">
        <v>2018</v>
      </c>
      <c r="B296" s="21"/>
      <c r="C296" s="448" t="b">
        <v>1</v>
      </c>
      <c r="D296" s="449" t="s">
        <v>510</v>
      </c>
      <c r="E296" s="449" t="s">
        <v>511</v>
      </c>
      <c r="F296" s="445" t="s">
        <v>25</v>
      </c>
      <c r="G296" s="445" t="s">
        <v>13</v>
      </c>
      <c r="H296" s="444">
        <v>45435</v>
      </c>
      <c r="I296" s="444" t="s">
        <v>473</v>
      </c>
      <c r="J296" s="444" t="str">
        <f t="shared" ca="1" si="12"/>
        <v>EJECUTADO</v>
      </c>
      <c r="K296" s="445" t="s">
        <v>2103</v>
      </c>
      <c r="L296" s="445" t="s">
        <v>50</v>
      </c>
      <c r="M296" s="445" t="s">
        <v>2104</v>
      </c>
      <c r="N296" s="450">
        <v>900453640</v>
      </c>
      <c r="O296" s="451">
        <v>3754000</v>
      </c>
      <c r="P296" s="452">
        <v>20240329</v>
      </c>
      <c r="Q296" s="453">
        <v>4311162</v>
      </c>
      <c r="R296" s="454">
        <v>45411</v>
      </c>
      <c r="S296" s="444">
        <v>45439</v>
      </c>
      <c r="T296" s="444">
        <v>45469</v>
      </c>
      <c r="U296" s="452">
        <v>20240458</v>
      </c>
      <c r="V296" s="455">
        <v>3754000</v>
      </c>
      <c r="W296" s="444">
        <v>45435</v>
      </c>
      <c r="X296" s="63" t="s">
        <v>51</v>
      </c>
      <c r="Y296" s="6" t="s">
        <v>130</v>
      </c>
      <c r="Z296" s="6" t="s">
        <v>53</v>
      </c>
      <c r="AA296" s="6" t="s">
        <v>2105</v>
      </c>
      <c r="AB296" s="6" t="s">
        <v>2106</v>
      </c>
      <c r="AC296" s="6">
        <v>45439</v>
      </c>
      <c r="AD296" s="6" t="s">
        <v>2107</v>
      </c>
      <c r="AE296" s="51" t="s">
        <v>218</v>
      </c>
      <c r="AF296" s="5" t="s">
        <v>218</v>
      </c>
      <c r="AG296" s="51" t="s">
        <v>218</v>
      </c>
      <c r="AH296" s="6" t="s">
        <v>218</v>
      </c>
      <c r="AI296" s="5" t="s">
        <v>218</v>
      </c>
      <c r="AJ296" s="6"/>
      <c r="AK296" s="6" t="s">
        <v>218</v>
      </c>
      <c r="AL296" s="6" t="s">
        <v>218</v>
      </c>
      <c r="AM296" s="5" t="s">
        <v>218</v>
      </c>
      <c r="AN296" s="6"/>
      <c r="AO296" s="6" t="s">
        <v>218</v>
      </c>
      <c r="AP296" s="6" t="s">
        <v>218</v>
      </c>
      <c r="AQ296" s="6">
        <f>T296</f>
        <v>45469</v>
      </c>
      <c r="AR296" s="5" t="s">
        <v>218</v>
      </c>
      <c r="AS296" s="51" t="s">
        <v>218</v>
      </c>
      <c r="AT296" s="6" t="s">
        <v>218</v>
      </c>
      <c r="AU296" s="6">
        <f t="shared" si="13"/>
        <v>45589</v>
      </c>
      <c r="AV296" s="33">
        <f t="shared" si="14"/>
        <v>46319</v>
      </c>
      <c r="BI296" s="9"/>
    </row>
    <row r="297" spans="1:66" s="11" customFormat="1" ht="16.350000000000001" hidden="1" customHeight="1">
      <c r="A297" s="472" t="s">
        <v>2018</v>
      </c>
      <c r="B297" s="21"/>
      <c r="C297" s="448" t="b">
        <v>1</v>
      </c>
      <c r="D297" s="449" t="s">
        <v>512</v>
      </c>
      <c r="E297" s="449" t="s">
        <v>74</v>
      </c>
      <c r="F297" s="445" t="s">
        <v>24</v>
      </c>
      <c r="G297" s="445" t="s">
        <v>3</v>
      </c>
      <c r="H297" s="444">
        <v>45434</v>
      </c>
      <c r="I297" s="444" t="s">
        <v>473</v>
      </c>
      <c r="J297" s="444" t="str">
        <f t="shared" ca="1" si="12"/>
        <v>EJECUTADO</v>
      </c>
      <c r="K297" s="445" t="s">
        <v>2108</v>
      </c>
      <c r="L297" s="445" t="s">
        <v>501</v>
      </c>
      <c r="M297" s="445" t="s">
        <v>1131</v>
      </c>
      <c r="N297" s="450">
        <v>1003479785</v>
      </c>
      <c r="O297" s="451">
        <v>6000000</v>
      </c>
      <c r="P297" s="452">
        <v>20240357</v>
      </c>
      <c r="Q297" s="453">
        <v>6000000</v>
      </c>
      <c r="R297" s="454">
        <v>45429</v>
      </c>
      <c r="S297" s="444">
        <v>45434</v>
      </c>
      <c r="T297" s="444">
        <v>45494</v>
      </c>
      <c r="U297" s="452">
        <v>20240455</v>
      </c>
      <c r="V297" s="455">
        <v>6000000</v>
      </c>
      <c r="W297" s="444">
        <v>45434</v>
      </c>
      <c r="X297" s="63" t="s">
        <v>51</v>
      </c>
      <c r="Y297" s="6" t="s">
        <v>94</v>
      </c>
      <c r="Z297" s="6" t="s">
        <v>53</v>
      </c>
      <c r="AA297" s="6" t="s">
        <v>2109</v>
      </c>
      <c r="AB297" s="6" t="s">
        <v>887</v>
      </c>
      <c r="AC297" s="6">
        <v>45434</v>
      </c>
      <c r="AD297" s="6" t="s">
        <v>2110</v>
      </c>
      <c r="AE297" s="51">
        <v>3000000</v>
      </c>
      <c r="AF297" s="5">
        <v>20240478</v>
      </c>
      <c r="AG297" s="51">
        <v>3000000</v>
      </c>
      <c r="AH297" s="6">
        <v>45489</v>
      </c>
      <c r="AI297" s="5">
        <v>1</v>
      </c>
      <c r="AJ297" s="6" t="s">
        <v>60</v>
      </c>
      <c r="AK297" s="6" t="s">
        <v>218</v>
      </c>
      <c r="AL297" s="6" t="s">
        <v>218</v>
      </c>
      <c r="AM297" s="6" t="s">
        <v>218</v>
      </c>
      <c r="AN297" s="6" t="s">
        <v>218</v>
      </c>
      <c r="AO297" s="6" t="s">
        <v>218</v>
      </c>
      <c r="AP297" s="6" t="s">
        <v>218</v>
      </c>
      <c r="AQ297" s="6">
        <v>45525</v>
      </c>
      <c r="AR297" s="5">
        <v>20240650</v>
      </c>
      <c r="AS297" s="53">
        <v>3000000</v>
      </c>
      <c r="AT297" s="6">
        <v>45504</v>
      </c>
      <c r="AU297" s="6">
        <f t="shared" si="13"/>
        <v>45645</v>
      </c>
      <c r="AV297" s="28">
        <f t="shared" si="14"/>
        <v>46375</v>
      </c>
      <c r="BI297" s="12"/>
    </row>
    <row r="298" spans="1:66" s="8" customFormat="1" ht="16.350000000000001" hidden="1" customHeight="1">
      <c r="A298" s="472" t="s">
        <v>2018</v>
      </c>
      <c r="B298" s="21"/>
      <c r="C298" s="448" t="b">
        <v>1</v>
      </c>
      <c r="D298" s="449" t="s">
        <v>513</v>
      </c>
      <c r="E298" s="449" t="s">
        <v>74</v>
      </c>
      <c r="F298" s="445" t="s">
        <v>24</v>
      </c>
      <c r="G298" s="445" t="s">
        <v>18</v>
      </c>
      <c r="H298" s="444">
        <v>45434</v>
      </c>
      <c r="I298" s="444" t="s">
        <v>473</v>
      </c>
      <c r="J298" s="444" t="str">
        <f t="shared" ca="1" si="12"/>
        <v>EJECUTADO</v>
      </c>
      <c r="K298" s="445" t="s">
        <v>2111</v>
      </c>
      <c r="L298" s="445" t="s">
        <v>54</v>
      </c>
      <c r="M298" s="445" t="s">
        <v>1175</v>
      </c>
      <c r="N298" s="450">
        <v>52114125</v>
      </c>
      <c r="O298" s="451">
        <v>60000000</v>
      </c>
      <c r="P298" s="452">
        <v>20240352</v>
      </c>
      <c r="Q298" s="453">
        <v>60000000</v>
      </c>
      <c r="R298" s="454">
        <v>45429</v>
      </c>
      <c r="S298" s="444">
        <v>45434</v>
      </c>
      <c r="T298" s="444">
        <v>45617</v>
      </c>
      <c r="U298" s="452">
        <v>20240456</v>
      </c>
      <c r="V298" s="455">
        <v>60000000</v>
      </c>
      <c r="W298" s="444">
        <v>45434</v>
      </c>
      <c r="X298" s="63" t="s">
        <v>75</v>
      </c>
      <c r="Y298" s="6" t="s">
        <v>265</v>
      </c>
      <c r="Z298" s="6" t="s">
        <v>53</v>
      </c>
      <c r="AA298" s="6" t="s">
        <v>2112</v>
      </c>
      <c r="AB298" s="6" t="s">
        <v>922</v>
      </c>
      <c r="AC298" s="6">
        <v>45434</v>
      </c>
      <c r="AD298" s="57" t="s">
        <v>2113</v>
      </c>
      <c r="AE298" s="51" t="s">
        <v>218</v>
      </c>
      <c r="AF298" s="5" t="s">
        <v>218</v>
      </c>
      <c r="AG298" s="51" t="s">
        <v>218</v>
      </c>
      <c r="AH298" s="6" t="s">
        <v>218</v>
      </c>
      <c r="AI298" s="5" t="s">
        <v>218</v>
      </c>
      <c r="AJ298" s="6" t="s">
        <v>218</v>
      </c>
      <c r="AK298" s="6" t="s">
        <v>218</v>
      </c>
      <c r="AL298" s="6" t="s">
        <v>218</v>
      </c>
      <c r="AM298" s="5" t="s">
        <v>218</v>
      </c>
      <c r="AN298" s="6" t="s">
        <v>218</v>
      </c>
      <c r="AO298" s="6" t="s">
        <v>218</v>
      </c>
      <c r="AP298" s="6" t="s">
        <v>218</v>
      </c>
      <c r="AQ298" s="6">
        <v>45617</v>
      </c>
      <c r="AR298" s="5" t="s">
        <v>218</v>
      </c>
      <c r="AS298" s="51" t="s">
        <v>218</v>
      </c>
      <c r="AT298" s="6" t="s">
        <v>218</v>
      </c>
      <c r="AU298" s="6">
        <f t="shared" si="13"/>
        <v>45737</v>
      </c>
      <c r="AV298" s="28">
        <f t="shared" si="14"/>
        <v>46467</v>
      </c>
      <c r="AW298" s="11"/>
      <c r="AX298" s="11"/>
      <c r="AY298" s="11"/>
      <c r="AZ298" s="11"/>
      <c r="BA298" s="11"/>
      <c r="BI298" s="9"/>
      <c r="BJ298" s="10"/>
      <c r="BK298" s="10"/>
      <c r="BL298" s="10"/>
      <c r="BM298" s="10"/>
      <c r="BN298" s="10"/>
    </row>
    <row r="299" spans="1:66" s="8" customFormat="1" ht="16.350000000000001" hidden="1" customHeight="1">
      <c r="A299" s="472" t="s">
        <v>2018</v>
      </c>
      <c r="B299" s="21"/>
      <c r="C299" s="448" t="b">
        <v>1</v>
      </c>
      <c r="D299" s="449" t="s">
        <v>514</v>
      </c>
      <c r="E299" s="449" t="s">
        <v>74</v>
      </c>
      <c r="F299" s="445" t="s">
        <v>24</v>
      </c>
      <c r="G299" s="445" t="s">
        <v>18</v>
      </c>
      <c r="H299" s="444">
        <v>45435</v>
      </c>
      <c r="I299" s="444" t="s">
        <v>473</v>
      </c>
      <c r="J299" s="444" t="str">
        <f t="shared" ca="1" si="12"/>
        <v>EJECUTADO</v>
      </c>
      <c r="K299" s="445" t="s">
        <v>2111</v>
      </c>
      <c r="L299" s="445" t="s">
        <v>54</v>
      </c>
      <c r="M299" s="445" t="s">
        <v>1178</v>
      </c>
      <c r="N299" s="450">
        <v>1019073350</v>
      </c>
      <c r="O299" s="451">
        <v>60000000</v>
      </c>
      <c r="P299" s="452">
        <v>20240353</v>
      </c>
      <c r="Q299" s="453">
        <v>60000000</v>
      </c>
      <c r="R299" s="454">
        <v>45429</v>
      </c>
      <c r="S299" s="444">
        <v>45435</v>
      </c>
      <c r="T299" s="444">
        <v>45618</v>
      </c>
      <c r="U299" s="452">
        <v>20240457</v>
      </c>
      <c r="V299" s="455">
        <v>60000000</v>
      </c>
      <c r="W299" s="444">
        <v>45435</v>
      </c>
      <c r="X299" s="63" t="s">
        <v>75</v>
      </c>
      <c r="Y299" s="6" t="s">
        <v>265</v>
      </c>
      <c r="Z299" s="6" t="s">
        <v>53</v>
      </c>
      <c r="AA299" s="6" t="s">
        <v>2114</v>
      </c>
      <c r="AB299" s="6" t="s">
        <v>1421</v>
      </c>
      <c r="AC299" s="6">
        <v>45435</v>
      </c>
      <c r="AD299" s="57" t="s">
        <v>2115</v>
      </c>
      <c r="AE299" s="51" t="s">
        <v>218</v>
      </c>
      <c r="AF299" s="5" t="s">
        <v>218</v>
      </c>
      <c r="AG299" s="51" t="s">
        <v>218</v>
      </c>
      <c r="AH299" s="6" t="s">
        <v>218</v>
      </c>
      <c r="AI299" s="5" t="s">
        <v>218</v>
      </c>
      <c r="AJ299" s="6" t="s">
        <v>218</v>
      </c>
      <c r="AK299" s="6" t="s">
        <v>218</v>
      </c>
      <c r="AL299" s="6" t="s">
        <v>218</v>
      </c>
      <c r="AM299" s="5" t="s">
        <v>218</v>
      </c>
      <c r="AN299" s="6" t="s">
        <v>218</v>
      </c>
      <c r="AO299" s="6" t="s">
        <v>218</v>
      </c>
      <c r="AP299" s="6" t="s">
        <v>218</v>
      </c>
      <c r="AQ299" s="6">
        <v>45618</v>
      </c>
      <c r="AR299" s="5" t="s">
        <v>218</v>
      </c>
      <c r="AS299" s="51" t="s">
        <v>218</v>
      </c>
      <c r="AT299" s="6" t="s">
        <v>218</v>
      </c>
      <c r="AU299" s="6">
        <f t="shared" si="13"/>
        <v>45738</v>
      </c>
      <c r="AV299" s="28">
        <f t="shared" si="14"/>
        <v>46468</v>
      </c>
      <c r="AW299" s="11"/>
      <c r="AX299" s="11"/>
      <c r="AY299" s="11"/>
      <c r="AZ299" s="11"/>
      <c r="BA299" s="11"/>
      <c r="BI299" s="9"/>
      <c r="BJ299" s="10"/>
      <c r="BK299" s="10"/>
      <c r="BL299" s="10"/>
      <c r="BM299" s="10"/>
      <c r="BN299" s="10"/>
    </row>
    <row r="300" spans="1:66" s="8" customFormat="1" ht="16.350000000000001" hidden="1" customHeight="1">
      <c r="A300" s="472" t="s">
        <v>2018</v>
      </c>
      <c r="B300" s="21"/>
      <c r="C300" s="448" t="b">
        <v>1</v>
      </c>
      <c r="D300" s="449" t="s">
        <v>515</v>
      </c>
      <c r="E300" s="449" t="s">
        <v>200</v>
      </c>
      <c r="F300" s="445" t="s">
        <v>24</v>
      </c>
      <c r="G300" s="445" t="s">
        <v>13</v>
      </c>
      <c r="H300" s="444">
        <v>45436</v>
      </c>
      <c r="I300" s="444" t="s">
        <v>473</v>
      </c>
      <c r="J300" s="444" t="str">
        <f t="shared" ca="1" si="12"/>
        <v>EJECUTADO</v>
      </c>
      <c r="K300" s="445" t="s">
        <v>2116</v>
      </c>
      <c r="L300" s="445" t="s">
        <v>50</v>
      </c>
      <c r="M300" s="445" t="s">
        <v>2117</v>
      </c>
      <c r="N300" s="450">
        <v>901114921</v>
      </c>
      <c r="O300" s="451">
        <v>20000000</v>
      </c>
      <c r="P300" s="452">
        <v>20240359</v>
      </c>
      <c r="Q300" s="453">
        <v>20000000</v>
      </c>
      <c r="R300" s="454">
        <v>45434</v>
      </c>
      <c r="S300" s="444">
        <v>45436</v>
      </c>
      <c r="T300" s="444">
        <v>45443</v>
      </c>
      <c r="U300" s="452">
        <v>20240459</v>
      </c>
      <c r="V300" s="455">
        <v>20000000</v>
      </c>
      <c r="W300" s="444">
        <v>45436</v>
      </c>
      <c r="X300" s="63" t="s">
        <v>51</v>
      </c>
      <c r="Y300" s="6" t="s">
        <v>130</v>
      </c>
      <c r="Z300" s="6" t="s">
        <v>53</v>
      </c>
      <c r="AA300" s="6" t="s">
        <v>2118</v>
      </c>
      <c r="AB300" s="6" t="s">
        <v>2106</v>
      </c>
      <c r="AC300" s="6">
        <v>45436</v>
      </c>
      <c r="AD300" s="6" t="s">
        <v>2119</v>
      </c>
      <c r="AE300" s="51" t="s">
        <v>218</v>
      </c>
      <c r="AF300" s="5" t="s">
        <v>218</v>
      </c>
      <c r="AG300" s="51" t="s">
        <v>218</v>
      </c>
      <c r="AH300" s="6" t="s">
        <v>218</v>
      </c>
      <c r="AI300" s="5" t="s">
        <v>218</v>
      </c>
      <c r="AJ300" s="6" t="s">
        <v>218</v>
      </c>
      <c r="AK300" s="6" t="s">
        <v>218</v>
      </c>
      <c r="AL300" s="6" t="s">
        <v>218</v>
      </c>
      <c r="AM300" s="5" t="s">
        <v>218</v>
      </c>
      <c r="AN300" s="6" t="s">
        <v>218</v>
      </c>
      <c r="AO300" s="6" t="s">
        <v>218</v>
      </c>
      <c r="AP300" s="6" t="s">
        <v>218</v>
      </c>
      <c r="AQ300" s="6">
        <v>45443</v>
      </c>
      <c r="AR300" s="5" t="s">
        <v>218</v>
      </c>
      <c r="AS300" s="51" t="s">
        <v>218</v>
      </c>
      <c r="AT300" s="6" t="s">
        <v>218</v>
      </c>
      <c r="AU300" s="6">
        <f t="shared" si="13"/>
        <v>45563</v>
      </c>
      <c r="AV300" s="28">
        <f t="shared" si="14"/>
        <v>46293</v>
      </c>
      <c r="AW300" s="11"/>
      <c r="AX300" s="11"/>
      <c r="AY300" s="11"/>
      <c r="AZ300" s="11"/>
      <c r="BA300" s="11"/>
      <c r="BI300" s="9"/>
      <c r="BJ300" s="10"/>
      <c r="BK300" s="10"/>
      <c r="BL300" s="10"/>
      <c r="BM300" s="10"/>
      <c r="BN300" s="10"/>
    </row>
    <row r="301" spans="1:66" s="15" customFormat="1" ht="16.350000000000001" hidden="1" customHeight="1">
      <c r="A301" s="472" t="s">
        <v>2018</v>
      </c>
      <c r="B301" s="21"/>
      <c r="C301" s="448" t="b">
        <v>1</v>
      </c>
      <c r="D301" s="449" t="s">
        <v>516</v>
      </c>
      <c r="E301" s="449" t="s">
        <v>129</v>
      </c>
      <c r="F301" s="445" t="s">
        <v>24</v>
      </c>
      <c r="G301" s="445" t="s">
        <v>3</v>
      </c>
      <c r="H301" s="444">
        <v>45436</v>
      </c>
      <c r="I301" s="444" t="s">
        <v>473</v>
      </c>
      <c r="J301" s="444" t="str">
        <f t="shared" ca="1" si="12"/>
        <v>EJECUTADO</v>
      </c>
      <c r="K301" s="445" t="s">
        <v>2120</v>
      </c>
      <c r="L301" s="445" t="s">
        <v>501</v>
      </c>
      <c r="M301" s="445" t="s">
        <v>2121</v>
      </c>
      <c r="N301" s="450">
        <v>79941036</v>
      </c>
      <c r="O301" s="451">
        <v>13950000</v>
      </c>
      <c r="P301" s="452">
        <v>20240343</v>
      </c>
      <c r="Q301" s="453">
        <v>19350000</v>
      </c>
      <c r="R301" s="454">
        <v>45419</v>
      </c>
      <c r="S301" s="444">
        <v>45436</v>
      </c>
      <c r="T301" s="444">
        <v>45466</v>
      </c>
      <c r="U301" s="452">
        <v>20240460</v>
      </c>
      <c r="V301" s="455">
        <v>13950000</v>
      </c>
      <c r="W301" s="444">
        <v>45436</v>
      </c>
      <c r="X301" s="63" t="s">
        <v>51</v>
      </c>
      <c r="Y301" s="6" t="s">
        <v>130</v>
      </c>
      <c r="Z301" s="6" t="s">
        <v>53</v>
      </c>
      <c r="AA301" s="6"/>
      <c r="AB301" s="6"/>
      <c r="AC301" s="6"/>
      <c r="AD301" s="6" t="s">
        <v>2122</v>
      </c>
      <c r="AE301" s="51" t="s">
        <v>218</v>
      </c>
      <c r="AF301" s="5" t="s">
        <v>218</v>
      </c>
      <c r="AG301" s="51" t="s">
        <v>218</v>
      </c>
      <c r="AH301" s="6" t="s">
        <v>218</v>
      </c>
      <c r="AI301" s="5" t="s">
        <v>218</v>
      </c>
      <c r="AJ301" s="6"/>
      <c r="AK301" s="6" t="s">
        <v>218</v>
      </c>
      <c r="AL301" s="6" t="s">
        <v>218</v>
      </c>
      <c r="AM301" s="5" t="s">
        <v>218</v>
      </c>
      <c r="AN301" s="6"/>
      <c r="AO301" s="6" t="s">
        <v>218</v>
      </c>
      <c r="AP301" s="6" t="s">
        <v>218</v>
      </c>
      <c r="AQ301" s="6">
        <f>T301</f>
        <v>45466</v>
      </c>
      <c r="AR301" s="5" t="s">
        <v>218</v>
      </c>
      <c r="AS301" s="51" t="s">
        <v>218</v>
      </c>
      <c r="AT301" s="6" t="s">
        <v>218</v>
      </c>
      <c r="AU301" s="6">
        <f t="shared" si="13"/>
        <v>45586</v>
      </c>
      <c r="AV301" s="28">
        <f t="shared" si="14"/>
        <v>46316</v>
      </c>
      <c r="AW301" s="11"/>
      <c r="AX301" s="11"/>
      <c r="AY301" s="11"/>
      <c r="AZ301" s="11"/>
      <c r="BA301" s="11"/>
      <c r="BI301" s="16"/>
    </row>
    <row r="302" spans="1:66" s="8" customFormat="1" ht="16.350000000000001" hidden="1" customHeight="1">
      <c r="A302" s="472" t="s">
        <v>2018</v>
      </c>
      <c r="B302" s="21"/>
      <c r="C302" s="448" t="b">
        <v>1</v>
      </c>
      <c r="D302" s="449" t="s">
        <v>517</v>
      </c>
      <c r="E302" s="449" t="s">
        <v>74</v>
      </c>
      <c r="F302" s="445" t="s">
        <v>24</v>
      </c>
      <c r="G302" s="445" t="s">
        <v>3</v>
      </c>
      <c r="H302" s="444">
        <v>45436</v>
      </c>
      <c r="I302" s="444" t="s">
        <v>473</v>
      </c>
      <c r="J302" s="444" t="str">
        <f t="shared" ca="1" si="12"/>
        <v>EJECUTADO</v>
      </c>
      <c r="K302" s="445" t="s">
        <v>2123</v>
      </c>
      <c r="L302" s="445" t="s">
        <v>54</v>
      </c>
      <c r="M302" s="445" t="s">
        <v>1162</v>
      </c>
      <c r="N302" s="450">
        <v>1007430174</v>
      </c>
      <c r="O302" s="451">
        <v>7800000</v>
      </c>
      <c r="P302" s="452">
        <v>20240354</v>
      </c>
      <c r="Q302" s="453">
        <v>7800000</v>
      </c>
      <c r="R302" s="454">
        <v>45429</v>
      </c>
      <c r="S302" s="444">
        <v>45436</v>
      </c>
      <c r="T302" s="444">
        <v>45527</v>
      </c>
      <c r="U302" s="452">
        <v>20240461</v>
      </c>
      <c r="V302" s="455">
        <v>7800000</v>
      </c>
      <c r="W302" s="444">
        <v>45436</v>
      </c>
      <c r="X302" s="63" t="s">
        <v>75</v>
      </c>
      <c r="Y302" s="6" t="s">
        <v>265</v>
      </c>
      <c r="Z302" s="6" t="s">
        <v>53</v>
      </c>
      <c r="AA302" s="6" t="s">
        <v>2124</v>
      </c>
      <c r="AB302" s="6" t="s">
        <v>1164</v>
      </c>
      <c r="AC302" s="6">
        <v>45436</v>
      </c>
      <c r="AD302" s="57" t="s">
        <v>2125</v>
      </c>
      <c r="AE302" s="51" t="s">
        <v>218</v>
      </c>
      <c r="AF302" s="5" t="s">
        <v>218</v>
      </c>
      <c r="AG302" s="51" t="s">
        <v>218</v>
      </c>
      <c r="AH302" s="6" t="s">
        <v>218</v>
      </c>
      <c r="AI302" s="5" t="s">
        <v>218</v>
      </c>
      <c r="AJ302" s="6" t="s">
        <v>218</v>
      </c>
      <c r="AK302" s="6" t="s">
        <v>218</v>
      </c>
      <c r="AL302" s="6" t="s">
        <v>218</v>
      </c>
      <c r="AM302" s="5" t="s">
        <v>218</v>
      </c>
      <c r="AN302" s="6" t="s">
        <v>218</v>
      </c>
      <c r="AO302" s="6" t="s">
        <v>218</v>
      </c>
      <c r="AP302" s="6" t="s">
        <v>218</v>
      </c>
      <c r="AQ302" s="6">
        <v>45527</v>
      </c>
      <c r="AR302" s="5" t="s">
        <v>218</v>
      </c>
      <c r="AS302" s="51" t="s">
        <v>218</v>
      </c>
      <c r="AT302" s="6" t="s">
        <v>218</v>
      </c>
      <c r="AU302" s="6">
        <f t="shared" si="13"/>
        <v>45647</v>
      </c>
      <c r="AV302" s="28">
        <f t="shared" si="14"/>
        <v>46377</v>
      </c>
      <c r="AW302" s="11"/>
      <c r="AX302" s="11"/>
      <c r="AY302" s="11"/>
      <c r="AZ302" s="11"/>
      <c r="BA302" s="11"/>
      <c r="BI302" s="9"/>
      <c r="BJ302" s="10"/>
      <c r="BK302" s="10"/>
      <c r="BL302" s="10"/>
      <c r="BM302" s="10"/>
      <c r="BN302" s="10"/>
    </row>
    <row r="303" spans="1:66" s="8" customFormat="1" ht="16.350000000000001" hidden="1" customHeight="1">
      <c r="A303" s="472" t="s">
        <v>2018</v>
      </c>
      <c r="B303" s="21"/>
      <c r="C303" s="448" t="b">
        <v>1</v>
      </c>
      <c r="D303" s="449" t="s">
        <v>518</v>
      </c>
      <c r="E303" s="449" t="s">
        <v>97</v>
      </c>
      <c r="F303" s="445" t="s">
        <v>24</v>
      </c>
      <c r="G303" s="445" t="s">
        <v>19</v>
      </c>
      <c r="H303" s="444">
        <v>45439</v>
      </c>
      <c r="I303" s="444" t="s">
        <v>473</v>
      </c>
      <c r="J303" s="444" t="str">
        <f t="shared" ca="1" si="12"/>
        <v>EJECUTADO</v>
      </c>
      <c r="K303" s="445" t="s">
        <v>2126</v>
      </c>
      <c r="L303" s="445" t="s">
        <v>50</v>
      </c>
      <c r="M303" s="445" t="s">
        <v>2127</v>
      </c>
      <c r="N303" s="450">
        <v>900630951</v>
      </c>
      <c r="O303" s="451">
        <v>30000000</v>
      </c>
      <c r="P303" s="452">
        <v>20240273</v>
      </c>
      <c r="Q303" s="453">
        <v>30000000</v>
      </c>
      <c r="R303" s="454">
        <v>45387</v>
      </c>
      <c r="S303" s="444">
        <v>45449</v>
      </c>
      <c r="T303" s="444">
        <v>45632</v>
      </c>
      <c r="U303" s="452">
        <v>20240463</v>
      </c>
      <c r="V303" s="455">
        <v>30000000</v>
      </c>
      <c r="W303" s="444">
        <v>45439</v>
      </c>
      <c r="X303" s="63" t="s">
        <v>51</v>
      </c>
      <c r="Y303" s="6" t="s">
        <v>130</v>
      </c>
      <c r="Z303" s="6" t="s">
        <v>53</v>
      </c>
      <c r="AA303" s="6" t="s">
        <v>2128</v>
      </c>
      <c r="AB303" s="6" t="s">
        <v>887</v>
      </c>
      <c r="AC303" s="6">
        <v>45449</v>
      </c>
      <c r="AD303" s="6" t="s">
        <v>2129</v>
      </c>
      <c r="AE303" s="51" t="s">
        <v>218</v>
      </c>
      <c r="AF303" s="5" t="s">
        <v>218</v>
      </c>
      <c r="AG303" s="51" t="s">
        <v>218</v>
      </c>
      <c r="AH303" s="6" t="s">
        <v>218</v>
      </c>
      <c r="AI303" s="5" t="s">
        <v>218</v>
      </c>
      <c r="AJ303" s="6" t="s">
        <v>218</v>
      </c>
      <c r="AK303" s="6" t="s">
        <v>218</v>
      </c>
      <c r="AL303" s="6" t="s">
        <v>218</v>
      </c>
      <c r="AM303" s="5" t="s">
        <v>218</v>
      </c>
      <c r="AN303" s="6" t="s">
        <v>218</v>
      </c>
      <c r="AO303" s="6" t="s">
        <v>218</v>
      </c>
      <c r="AP303" s="6" t="s">
        <v>218</v>
      </c>
      <c r="AQ303" s="6">
        <v>45632</v>
      </c>
      <c r="AR303" s="5" t="s">
        <v>218</v>
      </c>
      <c r="AS303" s="51" t="s">
        <v>218</v>
      </c>
      <c r="AT303" s="6" t="s">
        <v>218</v>
      </c>
      <c r="AU303" s="6">
        <f t="shared" si="13"/>
        <v>45752</v>
      </c>
      <c r="AV303" s="28">
        <f t="shared" si="14"/>
        <v>46482</v>
      </c>
      <c r="AW303" s="11"/>
      <c r="AX303" s="11"/>
      <c r="AY303" s="11"/>
      <c r="AZ303" s="11"/>
      <c r="BA303" s="11"/>
      <c r="BI303" s="9"/>
      <c r="BJ303" s="10"/>
      <c r="BK303" s="10"/>
      <c r="BL303" s="10"/>
      <c r="BM303" s="10"/>
      <c r="BN303" s="10"/>
    </row>
    <row r="304" spans="1:66" s="8" customFormat="1" ht="16.350000000000001" hidden="1" customHeight="1">
      <c r="A304" s="472" t="s">
        <v>2018</v>
      </c>
      <c r="B304" s="21"/>
      <c r="C304" s="448" t="b">
        <v>1</v>
      </c>
      <c r="D304" s="449" t="s">
        <v>519</v>
      </c>
      <c r="E304" s="449" t="s">
        <v>74</v>
      </c>
      <c r="F304" s="445" t="s">
        <v>24</v>
      </c>
      <c r="G304" s="445" t="s">
        <v>3</v>
      </c>
      <c r="H304" s="444">
        <v>45439</v>
      </c>
      <c r="I304" s="444" t="s">
        <v>473</v>
      </c>
      <c r="J304" s="444" t="str">
        <f t="shared" ca="1" si="12"/>
        <v>EJECUTADO</v>
      </c>
      <c r="K304" s="445" t="s">
        <v>2130</v>
      </c>
      <c r="L304" s="445" t="s">
        <v>54</v>
      </c>
      <c r="M304" s="445" t="s">
        <v>1071</v>
      </c>
      <c r="N304" s="450">
        <v>1070625060</v>
      </c>
      <c r="O304" s="451">
        <v>7050000</v>
      </c>
      <c r="P304" s="452">
        <v>20240356</v>
      </c>
      <c r="Q304" s="453">
        <v>7050000</v>
      </c>
      <c r="R304" s="454">
        <v>45429</v>
      </c>
      <c r="S304" s="444">
        <v>45441</v>
      </c>
      <c r="T304" s="444">
        <v>45532</v>
      </c>
      <c r="U304" s="452">
        <v>20240464</v>
      </c>
      <c r="V304" s="455">
        <v>7050000</v>
      </c>
      <c r="W304" s="444">
        <v>45439</v>
      </c>
      <c r="X304" s="63" t="s">
        <v>51</v>
      </c>
      <c r="Y304" s="6" t="s">
        <v>94</v>
      </c>
      <c r="Z304" s="6" t="s">
        <v>53</v>
      </c>
      <c r="AA304" s="6" t="s">
        <v>2131</v>
      </c>
      <c r="AB304" s="6" t="s">
        <v>1421</v>
      </c>
      <c r="AC304" s="6">
        <v>45441</v>
      </c>
      <c r="AD304" s="6" t="s">
        <v>2132</v>
      </c>
      <c r="AE304" s="51">
        <v>3525000</v>
      </c>
      <c r="AF304" s="5">
        <v>20240553</v>
      </c>
      <c r="AG304" s="51">
        <v>3525000</v>
      </c>
      <c r="AH304" s="6">
        <v>45530</v>
      </c>
      <c r="AI304" s="5">
        <v>45</v>
      </c>
      <c r="AJ304" s="6" t="s">
        <v>55</v>
      </c>
      <c r="AK304" s="6" t="s">
        <v>218</v>
      </c>
      <c r="AL304" s="6" t="s">
        <v>218</v>
      </c>
      <c r="AM304" s="5" t="s">
        <v>218</v>
      </c>
      <c r="AN304" s="6" t="s">
        <v>218</v>
      </c>
      <c r="AO304" s="6" t="s">
        <v>218</v>
      </c>
      <c r="AP304" s="6" t="s">
        <v>218</v>
      </c>
      <c r="AQ304" s="6">
        <v>45578</v>
      </c>
      <c r="AR304" s="5"/>
      <c r="AS304" s="51"/>
      <c r="AT304" s="6"/>
      <c r="AU304" s="6">
        <f t="shared" si="13"/>
        <v>45698</v>
      </c>
      <c r="AV304" s="28">
        <f t="shared" si="14"/>
        <v>46428</v>
      </c>
      <c r="AW304" s="11"/>
      <c r="AX304" s="11"/>
      <c r="AY304" s="11"/>
      <c r="AZ304" s="11"/>
      <c r="BA304" s="11"/>
      <c r="BI304" s="9"/>
      <c r="BJ304" s="10"/>
      <c r="BK304" s="10"/>
      <c r="BL304" s="10"/>
      <c r="BM304" s="10"/>
      <c r="BN304" s="10"/>
    </row>
    <row r="305" spans="1:66" s="15" customFormat="1" ht="16.350000000000001" hidden="1" customHeight="1">
      <c r="A305" s="472" t="s">
        <v>2018</v>
      </c>
      <c r="B305" s="21"/>
      <c r="C305" s="448" t="b">
        <v>1</v>
      </c>
      <c r="D305" s="449" t="s">
        <v>520</v>
      </c>
      <c r="E305" s="449" t="s">
        <v>129</v>
      </c>
      <c r="F305" s="445" t="s">
        <v>24</v>
      </c>
      <c r="G305" s="445" t="s">
        <v>3</v>
      </c>
      <c r="H305" s="444">
        <v>45440</v>
      </c>
      <c r="I305" s="444" t="s">
        <v>473</v>
      </c>
      <c r="J305" s="444" t="str">
        <f t="shared" ca="1" si="12"/>
        <v>EJECUTADO</v>
      </c>
      <c r="K305" s="445" t="s">
        <v>2133</v>
      </c>
      <c r="L305" s="445" t="s">
        <v>501</v>
      </c>
      <c r="M305" s="445" t="s">
        <v>2134</v>
      </c>
      <c r="N305" s="450">
        <v>1024562193</v>
      </c>
      <c r="O305" s="451">
        <v>3190000</v>
      </c>
      <c r="P305" s="452">
        <v>20240341</v>
      </c>
      <c r="Q305" s="453">
        <v>9900000</v>
      </c>
      <c r="R305" s="454">
        <v>45419</v>
      </c>
      <c r="S305" s="444">
        <v>45440</v>
      </c>
      <c r="T305" s="444">
        <v>45466</v>
      </c>
      <c r="U305" s="452">
        <v>20240467</v>
      </c>
      <c r="V305" s="455">
        <v>3190000</v>
      </c>
      <c r="W305" s="444">
        <v>45440</v>
      </c>
      <c r="X305" s="63" t="s">
        <v>51</v>
      </c>
      <c r="Y305" s="6" t="s">
        <v>130</v>
      </c>
      <c r="Z305" s="6" t="s">
        <v>53</v>
      </c>
      <c r="AA305" s="6" t="s">
        <v>2135</v>
      </c>
      <c r="AB305" s="6"/>
      <c r="AC305" s="6"/>
      <c r="AD305" s="6" t="s">
        <v>2136</v>
      </c>
      <c r="AE305" s="51" t="s">
        <v>218</v>
      </c>
      <c r="AF305" s="5" t="s">
        <v>218</v>
      </c>
      <c r="AG305" s="51" t="s">
        <v>218</v>
      </c>
      <c r="AH305" s="6" t="s">
        <v>218</v>
      </c>
      <c r="AI305" s="5" t="s">
        <v>218</v>
      </c>
      <c r="AJ305" s="6"/>
      <c r="AK305" s="6" t="s">
        <v>218</v>
      </c>
      <c r="AL305" s="6" t="s">
        <v>218</v>
      </c>
      <c r="AM305" s="5" t="s">
        <v>218</v>
      </c>
      <c r="AN305" s="6"/>
      <c r="AO305" s="6" t="s">
        <v>218</v>
      </c>
      <c r="AP305" s="6" t="s">
        <v>218</v>
      </c>
      <c r="AQ305" s="6">
        <f>T305</f>
        <v>45466</v>
      </c>
      <c r="AR305" s="5" t="s">
        <v>218</v>
      </c>
      <c r="AS305" s="51" t="s">
        <v>218</v>
      </c>
      <c r="AT305" s="6" t="s">
        <v>218</v>
      </c>
      <c r="AU305" s="6">
        <f t="shared" si="13"/>
        <v>45586</v>
      </c>
      <c r="AV305" s="28">
        <f t="shared" si="14"/>
        <v>46316</v>
      </c>
      <c r="AW305" s="11"/>
      <c r="AX305" s="11"/>
      <c r="AY305" s="11"/>
      <c r="AZ305" s="11"/>
      <c r="BA305" s="11"/>
      <c r="BI305" s="16"/>
    </row>
    <row r="306" spans="1:66" s="15" customFormat="1" ht="16.350000000000001" hidden="1" customHeight="1">
      <c r="A306" s="472" t="s">
        <v>2018</v>
      </c>
      <c r="B306" s="21"/>
      <c r="C306" s="448" t="b">
        <v>1</v>
      </c>
      <c r="D306" s="449" t="s">
        <v>521</v>
      </c>
      <c r="E306" s="449" t="s">
        <v>129</v>
      </c>
      <c r="F306" s="445" t="s">
        <v>24</v>
      </c>
      <c r="G306" s="445" t="s">
        <v>3</v>
      </c>
      <c r="H306" s="444">
        <v>45440</v>
      </c>
      <c r="I306" s="444" t="s">
        <v>473</v>
      </c>
      <c r="J306" s="444" t="str">
        <f t="shared" ca="1" si="12"/>
        <v>EJECUTADO</v>
      </c>
      <c r="K306" s="445" t="s">
        <v>2137</v>
      </c>
      <c r="L306" s="445" t="s">
        <v>501</v>
      </c>
      <c r="M306" s="445" t="s">
        <v>2138</v>
      </c>
      <c r="N306" s="450">
        <v>1019151546</v>
      </c>
      <c r="O306" s="451">
        <v>3190000</v>
      </c>
      <c r="P306" s="452">
        <v>20240342</v>
      </c>
      <c r="Q306" s="453">
        <v>6600000</v>
      </c>
      <c r="R306" s="454">
        <v>45419</v>
      </c>
      <c r="S306" s="444">
        <v>45440</v>
      </c>
      <c r="T306" s="444">
        <v>45466</v>
      </c>
      <c r="U306" s="452">
        <v>20240468</v>
      </c>
      <c r="V306" s="455">
        <v>3190000</v>
      </c>
      <c r="W306" s="444">
        <v>45440</v>
      </c>
      <c r="X306" s="63" t="s">
        <v>51</v>
      </c>
      <c r="Y306" s="6" t="s">
        <v>522</v>
      </c>
      <c r="Z306" s="6" t="s">
        <v>53</v>
      </c>
      <c r="AA306" s="6" t="s">
        <v>2139</v>
      </c>
      <c r="AB306" s="6"/>
      <c r="AC306" s="6"/>
      <c r="AD306" s="6" t="s">
        <v>2140</v>
      </c>
      <c r="AE306" s="51">
        <v>1488666</v>
      </c>
      <c r="AF306" s="5">
        <v>20240418</v>
      </c>
      <c r="AG306" s="51">
        <v>1540000</v>
      </c>
      <c r="AH306" s="6">
        <v>45464</v>
      </c>
      <c r="AI306" s="5">
        <v>14</v>
      </c>
      <c r="AJ306" s="6" t="s">
        <v>55</v>
      </c>
      <c r="AK306" s="6" t="s">
        <v>218</v>
      </c>
      <c r="AL306" s="6" t="s">
        <v>218</v>
      </c>
      <c r="AM306" s="6" t="s">
        <v>218</v>
      </c>
      <c r="AN306" s="6" t="s">
        <v>218</v>
      </c>
      <c r="AO306" s="6" t="s">
        <v>218</v>
      </c>
      <c r="AP306" s="6" t="s">
        <v>218</v>
      </c>
      <c r="AQ306" s="6">
        <v>45480</v>
      </c>
      <c r="AR306" s="5">
        <v>20240549</v>
      </c>
      <c r="AS306" s="51">
        <v>1488666</v>
      </c>
      <c r="AT306" s="6">
        <v>45464</v>
      </c>
      <c r="AU306" s="6">
        <f t="shared" si="13"/>
        <v>45600</v>
      </c>
      <c r="AV306" s="28">
        <f t="shared" si="14"/>
        <v>46330</v>
      </c>
      <c r="AW306" s="11"/>
      <c r="AX306" s="11"/>
      <c r="AY306" s="11"/>
      <c r="AZ306" s="11"/>
      <c r="BA306" s="11"/>
      <c r="BI306" s="16"/>
    </row>
    <row r="307" spans="1:66" s="15" customFormat="1" ht="16.350000000000001" hidden="1" customHeight="1">
      <c r="A307" s="472" t="s">
        <v>2018</v>
      </c>
      <c r="B307" s="21"/>
      <c r="C307" s="448" t="b">
        <v>1</v>
      </c>
      <c r="D307" s="449" t="s">
        <v>523</v>
      </c>
      <c r="E307" s="449" t="s">
        <v>129</v>
      </c>
      <c r="F307" s="445" t="s">
        <v>24</v>
      </c>
      <c r="G307" s="445" t="s">
        <v>3</v>
      </c>
      <c r="H307" s="444">
        <v>45440</v>
      </c>
      <c r="I307" s="444" t="s">
        <v>473</v>
      </c>
      <c r="J307" s="444" t="str">
        <f t="shared" ca="1" si="12"/>
        <v>EJECUTADO</v>
      </c>
      <c r="K307" s="445" t="s">
        <v>2137</v>
      </c>
      <c r="L307" s="445" t="s">
        <v>501</v>
      </c>
      <c r="M307" s="445" t="s">
        <v>2141</v>
      </c>
      <c r="N307" s="450">
        <v>51694403</v>
      </c>
      <c r="O307" s="451">
        <v>3190000</v>
      </c>
      <c r="P307" s="452">
        <v>20240342</v>
      </c>
      <c r="Q307" s="453">
        <v>6600000</v>
      </c>
      <c r="R307" s="454">
        <v>45419</v>
      </c>
      <c r="S307" s="444">
        <v>45440</v>
      </c>
      <c r="T307" s="444">
        <v>45466</v>
      </c>
      <c r="U307" s="452">
        <v>20240469</v>
      </c>
      <c r="V307" s="455">
        <v>3190000</v>
      </c>
      <c r="W307" s="444">
        <v>45440</v>
      </c>
      <c r="X307" s="63" t="s">
        <v>51</v>
      </c>
      <c r="Y307" s="6" t="s">
        <v>130</v>
      </c>
      <c r="Z307" s="6" t="s">
        <v>53</v>
      </c>
      <c r="AA307" s="6" t="s">
        <v>2142</v>
      </c>
      <c r="AB307" s="6"/>
      <c r="AC307" s="6"/>
      <c r="AD307" s="6" t="s">
        <v>2143</v>
      </c>
      <c r="AE307" s="51">
        <v>1540000</v>
      </c>
      <c r="AF307" s="5">
        <v>20240405</v>
      </c>
      <c r="AG307" s="51">
        <v>1540000</v>
      </c>
      <c r="AH307" s="6">
        <v>45464</v>
      </c>
      <c r="AI307" s="5">
        <v>14</v>
      </c>
      <c r="AJ307" s="6" t="s">
        <v>55</v>
      </c>
      <c r="AK307" s="6" t="s">
        <v>218</v>
      </c>
      <c r="AL307" s="6" t="s">
        <v>218</v>
      </c>
      <c r="AM307" s="6" t="s">
        <v>218</v>
      </c>
      <c r="AN307" s="6" t="s">
        <v>218</v>
      </c>
      <c r="AO307" s="6" t="s">
        <v>218</v>
      </c>
      <c r="AP307" s="6" t="s">
        <v>218</v>
      </c>
      <c r="AQ307" s="6">
        <v>45480</v>
      </c>
      <c r="AR307" s="5">
        <v>20240552</v>
      </c>
      <c r="AS307" s="51">
        <v>1540000</v>
      </c>
      <c r="AT307" s="6">
        <v>45464</v>
      </c>
      <c r="AU307" s="6">
        <f t="shared" si="13"/>
        <v>45600</v>
      </c>
      <c r="AV307" s="28">
        <f t="shared" si="14"/>
        <v>46330</v>
      </c>
      <c r="AW307" s="11"/>
      <c r="AX307" s="11"/>
      <c r="AY307" s="11"/>
      <c r="AZ307" s="11"/>
      <c r="BA307" s="11"/>
      <c r="BI307" s="16"/>
    </row>
    <row r="308" spans="1:66" s="15" customFormat="1" ht="16.350000000000001" hidden="1" customHeight="1">
      <c r="A308" s="472" t="s">
        <v>2018</v>
      </c>
      <c r="B308" s="21"/>
      <c r="C308" s="448" t="b">
        <v>1</v>
      </c>
      <c r="D308" s="449" t="s">
        <v>524</v>
      </c>
      <c r="E308" s="449" t="s">
        <v>129</v>
      </c>
      <c r="F308" s="445" t="s">
        <v>24</v>
      </c>
      <c r="G308" s="445" t="s">
        <v>3</v>
      </c>
      <c r="H308" s="444">
        <v>45440</v>
      </c>
      <c r="I308" s="444" t="s">
        <v>473</v>
      </c>
      <c r="J308" s="444" t="str">
        <f t="shared" ca="1" si="12"/>
        <v>EJECUTADO</v>
      </c>
      <c r="K308" s="445" t="s">
        <v>2144</v>
      </c>
      <c r="L308" s="445" t="s">
        <v>525</v>
      </c>
      <c r="M308" s="445" t="s">
        <v>2145</v>
      </c>
      <c r="N308" s="450">
        <v>1070961321</v>
      </c>
      <c r="O308" s="451">
        <v>3190000</v>
      </c>
      <c r="P308" s="452">
        <v>20240341</v>
      </c>
      <c r="Q308" s="453">
        <v>9900000</v>
      </c>
      <c r="R308" s="454">
        <v>45419</v>
      </c>
      <c r="S308" s="444">
        <v>45440</v>
      </c>
      <c r="T308" s="444">
        <v>45466</v>
      </c>
      <c r="U308" s="452">
        <v>20240470</v>
      </c>
      <c r="V308" s="455">
        <v>3190000</v>
      </c>
      <c r="W308" s="444">
        <v>45440</v>
      </c>
      <c r="X308" s="63" t="s">
        <v>51</v>
      </c>
      <c r="Y308" s="6" t="s">
        <v>130</v>
      </c>
      <c r="Z308" s="6" t="s">
        <v>53</v>
      </c>
      <c r="AA308" s="6" t="s">
        <v>2146</v>
      </c>
      <c r="AB308" s="6"/>
      <c r="AC308" s="6"/>
      <c r="AD308" s="6" t="s">
        <v>2147</v>
      </c>
      <c r="AE308" s="51" t="s">
        <v>218</v>
      </c>
      <c r="AF308" s="5" t="s">
        <v>218</v>
      </c>
      <c r="AG308" s="51" t="s">
        <v>218</v>
      </c>
      <c r="AH308" s="6" t="s">
        <v>218</v>
      </c>
      <c r="AI308" s="5" t="s">
        <v>218</v>
      </c>
      <c r="AJ308" s="6"/>
      <c r="AK308" s="6" t="s">
        <v>218</v>
      </c>
      <c r="AL308" s="6" t="s">
        <v>218</v>
      </c>
      <c r="AM308" s="5" t="s">
        <v>218</v>
      </c>
      <c r="AN308" s="6"/>
      <c r="AO308" s="6" t="s">
        <v>218</v>
      </c>
      <c r="AP308" s="6" t="s">
        <v>218</v>
      </c>
      <c r="AQ308" s="6">
        <f>T308</f>
        <v>45466</v>
      </c>
      <c r="AR308" s="5" t="s">
        <v>218</v>
      </c>
      <c r="AS308" s="51" t="s">
        <v>218</v>
      </c>
      <c r="AT308" s="6" t="s">
        <v>218</v>
      </c>
      <c r="AU308" s="6">
        <f t="shared" si="13"/>
        <v>45586</v>
      </c>
      <c r="AV308" s="28">
        <f t="shared" si="14"/>
        <v>46316</v>
      </c>
      <c r="AW308" s="11"/>
      <c r="AX308" s="11"/>
      <c r="AY308" s="11"/>
      <c r="AZ308" s="11"/>
      <c r="BA308" s="11"/>
      <c r="BI308" s="16"/>
    </row>
    <row r="309" spans="1:66" s="8" customFormat="1" ht="16.350000000000001" hidden="1" customHeight="1">
      <c r="A309" s="472" t="s">
        <v>2018</v>
      </c>
      <c r="B309" s="21"/>
      <c r="C309" s="448" t="b">
        <v>1</v>
      </c>
      <c r="D309" s="449" t="s">
        <v>526</v>
      </c>
      <c r="E309" s="449" t="s">
        <v>427</v>
      </c>
      <c r="F309" s="445" t="s">
        <v>24</v>
      </c>
      <c r="G309" s="445" t="s">
        <v>13</v>
      </c>
      <c r="H309" s="444">
        <v>45440</v>
      </c>
      <c r="I309" s="444" t="s">
        <v>473</v>
      </c>
      <c r="J309" s="444" t="str">
        <f t="shared" ca="1" si="12"/>
        <v>EJECUTADO</v>
      </c>
      <c r="K309" s="445" t="s">
        <v>2148</v>
      </c>
      <c r="L309" s="445" t="s">
        <v>50</v>
      </c>
      <c r="M309" s="445" t="s">
        <v>2149</v>
      </c>
      <c r="N309" s="450">
        <v>901329989</v>
      </c>
      <c r="O309" s="451">
        <v>43500000</v>
      </c>
      <c r="P309" s="452">
        <v>20240313</v>
      </c>
      <c r="Q309" s="453">
        <v>43500000</v>
      </c>
      <c r="R309" s="454">
        <v>45405</v>
      </c>
      <c r="S309" s="444">
        <v>45442</v>
      </c>
      <c r="T309" s="444">
        <v>45501</v>
      </c>
      <c r="U309" s="452">
        <v>20240471</v>
      </c>
      <c r="V309" s="455">
        <v>43500000</v>
      </c>
      <c r="W309" s="444">
        <v>45440</v>
      </c>
      <c r="X309" s="63" t="s">
        <v>51</v>
      </c>
      <c r="Y309" s="6" t="s">
        <v>130</v>
      </c>
      <c r="Z309" s="6" t="s">
        <v>53</v>
      </c>
      <c r="AA309" s="6" t="s">
        <v>2150</v>
      </c>
      <c r="AB309" s="6" t="s">
        <v>1139</v>
      </c>
      <c r="AC309" s="6">
        <v>45442</v>
      </c>
      <c r="AD309" s="6" t="s">
        <v>2151</v>
      </c>
      <c r="AE309" s="51" t="s">
        <v>218</v>
      </c>
      <c r="AF309" s="5" t="s">
        <v>218</v>
      </c>
      <c r="AG309" s="51" t="s">
        <v>218</v>
      </c>
      <c r="AH309" s="6" t="s">
        <v>218</v>
      </c>
      <c r="AI309" s="5" t="s">
        <v>218</v>
      </c>
      <c r="AJ309" s="6" t="s">
        <v>218</v>
      </c>
      <c r="AK309" s="6" t="s">
        <v>218</v>
      </c>
      <c r="AL309" s="6" t="s">
        <v>218</v>
      </c>
      <c r="AM309" s="5" t="s">
        <v>218</v>
      </c>
      <c r="AN309" s="6" t="s">
        <v>218</v>
      </c>
      <c r="AO309" s="6" t="s">
        <v>218</v>
      </c>
      <c r="AP309" s="6" t="s">
        <v>218</v>
      </c>
      <c r="AQ309" s="6">
        <v>45501</v>
      </c>
      <c r="AR309" s="5" t="s">
        <v>218</v>
      </c>
      <c r="AS309" s="51" t="s">
        <v>218</v>
      </c>
      <c r="AT309" s="6" t="s">
        <v>218</v>
      </c>
      <c r="AU309" s="6">
        <f t="shared" si="13"/>
        <v>45621</v>
      </c>
      <c r="AV309" s="28">
        <f t="shared" si="14"/>
        <v>46351</v>
      </c>
      <c r="AW309" s="11"/>
      <c r="AX309" s="11"/>
      <c r="AY309" s="11"/>
      <c r="AZ309" s="11"/>
      <c r="BA309" s="11"/>
      <c r="BI309" s="9"/>
      <c r="BJ309" s="10"/>
      <c r="BK309" s="10"/>
      <c r="BL309" s="10"/>
      <c r="BM309" s="10"/>
      <c r="BN309" s="10"/>
    </row>
    <row r="310" spans="1:66" s="8" customFormat="1" ht="16.350000000000001" hidden="1" customHeight="1">
      <c r="A310" s="472" t="s">
        <v>2018</v>
      </c>
      <c r="B310" s="21"/>
      <c r="C310" s="448" t="b">
        <v>1</v>
      </c>
      <c r="D310" s="449" t="s">
        <v>527</v>
      </c>
      <c r="E310" s="449" t="s">
        <v>506</v>
      </c>
      <c r="F310" s="445" t="s">
        <v>24</v>
      </c>
      <c r="G310" s="445" t="s">
        <v>13</v>
      </c>
      <c r="H310" s="444">
        <v>45443</v>
      </c>
      <c r="I310" s="444" t="s">
        <v>473</v>
      </c>
      <c r="J310" s="444" t="str">
        <f t="shared" ca="1" si="12"/>
        <v>EJECUTADO</v>
      </c>
      <c r="K310" s="445" t="s">
        <v>2152</v>
      </c>
      <c r="L310" s="445" t="s">
        <v>50</v>
      </c>
      <c r="M310" s="445" t="s">
        <v>2153</v>
      </c>
      <c r="N310" s="450">
        <v>800199453</v>
      </c>
      <c r="O310" s="451">
        <v>731340030</v>
      </c>
      <c r="P310" s="452">
        <v>20240349</v>
      </c>
      <c r="Q310" s="453">
        <v>731340030</v>
      </c>
      <c r="R310" s="454">
        <v>45426</v>
      </c>
      <c r="S310" s="444">
        <v>45443</v>
      </c>
      <c r="T310" s="444">
        <v>45647</v>
      </c>
      <c r="U310" s="452">
        <v>20240477</v>
      </c>
      <c r="V310" s="455">
        <v>731340030</v>
      </c>
      <c r="W310" s="444">
        <v>45443</v>
      </c>
      <c r="X310" s="63" t="s">
        <v>51</v>
      </c>
      <c r="Y310" s="6" t="s">
        <v>130</v>
      </c>
      <c r="Z310" s="6" t="s">
        <v>53</v>
      </c>
      <c r="AA310" s="6" t="s">
        <v>2154</v>
      </c>
      <c r="AB310" s="6" t="s">
        <v>1139</v>
      </c>
      <c r="AC310" s="6">
        <v>45443</v>
      </c>
      <c r="AD310" s="6" t="s">
        <v>2155</v>
      </c>
      <c r="AE310" s="51" t="s">
        <v>218</v>
      </c>
      <c r="AF310" s="5" t="s">
        <v>218</v>
      </c>
      <c r="AG310" s="51" t="s">
        <v>218</v>
      </c>
      <c r="AH310" s="6" t="s">
        <v>218</v>
      </c>
      <c r="AI310" s="5" t="s">
        <v>218</v>
      </c>
      <c r="AJ310" s="6" t="s">
        <v>218</v>
      </c>
      <c r="AK310" s="6" t="s">
        <v>218</v>
      </c>
      <c r="AL310" s="6" t="s">
        <v>218</v>
      </c>
      <c r="AM310" s="5" t="s">
        <v>218</v>
      </c>
      <c r="AN310" s="6" t="s">
        <v>218</v>
      </c>
      <c r="AO310" s="6" t="s">
        <v>218</v>
      </c>
      <c r="AP310" s="6" t="s">
        <v>218</v>
      </c>
      <c r="AQ310" s="6">
        <v>45647</v>
      </c>
      <c r="AR310" s="5" t="s">
        <v>218</v>
      </c>
      <c r="AS310" s="51" t="s">
        <v>218</v>
      </c>
      <c r="AT310" s="6" t="s">
        <v>218</v>
      </c>
      <c r="AU310" s="6">
        <f t="shared" si="13"/>
        <v>45767</v>
      </c>
      <c r="AV310" s="28">
        <f t="shared" si="14"/>
        <v>46497</v>
      </c>
      <c r="AW310" s="11"/>
      <c r="AX310" s="11"/>
      <c r="AY310" s="11"/>
      <c r="AZ310" s="11"/>
      <c r="BA310" s="11"/>
      <c r="BI310" s="9"/>
      <c r="BJ310" s="10"/>
      <c r="BK310" s="10"/>
      <c r="BL310" s="10"/>
      <c r="BM310" s="10"/>
      <c r="BN310" s="10"/>
    </row>
    <row r="311" spans="1:66" s="8" customFormat="1" ht="16.350000000000001" hidden="1" customHeight="1">
      <c r="A311" s="472" t="s">
        <v>2018</v>
      </c>
      <c r="B311" s="21"/>
      <c r="C311" s="448" t="b">
        <v>1</v>
      </c>
      <c r="D311" s="449" t="s">
        <v>528</v>
      </c>
      <c r="E311" s="449" t="s">
        <v>74</v>
      </c>
      <c r="F311" s="445" t="s">
        <v>24</v>
      </c>
      <c r="G311" s="445" t="s">
        <v>3</v>
      </c>
      <c r="H311" s="444">
        <v>45447</v>
      </c>
      <c r="I311" s="444" t="s">
        <v>529</v>
      </c>
      <c r="J311" s="444" t="str">
        <f t="shared" ca="1" si="12"/>
        <v>EJECUTADO</v>
      </c>
      <c r="K311" s="445" t="s">
        <v>2156</v>
      </c>
      <c r="L311" s="445" t="s">
        <v>54</v>
      </c>
      <c r="M311" s="445" t="s">
        <v>1210</v>
      </c>
      <c r="N311" s="450">
        <v>1074928926</v>
      </c>
      <c r="O311" s="451">
        <v>26200000</v>
      </c>
      <c r="P311" s="452">
        <v>20240382</v>
      </c>
      <c r="Q311" s="453">
        <v>23400000</v>
      </c>
      <c r="R311" s="454">
        <v>45442</v>
      </c>
      <c r="S311" s="444">
        <v>45447</v>
      </c>
      <c r="T311" s="444">
        <v>45629</v>
      </c>
      <c r="U311" s="452">
        <v>20240485</v>
      </c>
      <c r="V311" s="455">
        <v>23400000</v>
      </c>
      <c r="W311" s="444">
        <v>45447</v>
      </c>
      <c r="X311" s="63" t="s">
        <v>75</v>
      </c>
      <c r="Y311" s="6" t="s">
        <v>265</v>
      </c>
      <c r="Z311" s="6" t="s">
        <v>53</v>
      </c>
      <c r="AA311" s="6" t="s">
        <v>2157</v>
      </c>
      <c r="AB311" s="6" t="s">
        <v>887</v>
      </c>
      <c r="AC311" s="6">
        <v>45447</v>
      </c>
      <c r="AD311" s="57" t="s">
        <v>2158</v>
      </c>
      <c r="AE311" s="51" t="s">
        <v>218</v>
      </c>
      <c r="AF311" s="5" t="s">
        <v>218</v>
      </c>
      <c r="AG311" s="51" t="s">
        <v>218</v>
      </c>
      <c r="AH311" s="6" t="s">
        <v>218</v>
      </c>
      <c r="AI311" s="5" t="s">
        <v>218</v>
      </c>
      <c r="AJ311" s="6" t="s">
        <v>218</v>
      </c>
      <c r="AK311" s="6" t="s">
        <v>218</v>
      </c>
      <c r="AL311" s="6" t="s">
        <v>218</v>
      </c>
      <c r="AM311" s="5" t="s">
        <v>218</v>
      </c>
      <c r="AN311" s="6" t="s">
        <v>218</v>
      </c>
      <c r="AO311" s="6" t="s">
        <v>218</v>
      </c>
      <c r="AP311" s="6" t="s">
        <v>218</v>
      </c>
      <c r="AQ311" s="6">
        <v>45629</v>
      </c>
      <c r="AR311" s="5" t="s">
        <v>218</v>
      </c>
      <c r="AS311" s="51" t="s">
        <v>218</v>
      </c>
      <c r="AT311" s="6" t="s">
        <v>218</v>
      </c>
      <c r="AU311" s="6">
        <f t="shared" si="13"/>
        <v>45749</v>
      </c>
      <c r="AV311" s="28">
        <f t="shared" si="14"/>
        <v>46479</v>
      </c>
      <c r="AW311" s="11"/>
      <c r="AX311" s="11"/>
      <c r="AY311" s="11"/>
      <c r="AZ311" s="11"/>
      <c r="BA311" s="11"/>
      <c r="BI311" s="9"/>
      <c r="BJ311" s="10"/>
      <c r="BK311" s="10"/>
      <c r="BL311" s="10"/>
      <c r="BM311" s="10"/>
      <c r="BN311" s="10"/>
    </row>
    <row r="312" spans="1:66" s="8" customFormat="1" ht="16.350000000000001" hidden="1" customHeight="1">
      <c r="A312" s="472" t="s">
        <v>2018</v>
      </c>
      <c r="B312" s="21"/>
      <c r="C312" s="448" t="b">
        <v>1</v>
      </c>
      <c r="D312" s="449" t="s">
        <v>530</v>
      </c>
      <c r="E312" s="449" t="s">
        <v>90</v>
      </c>
      <c r="F312" s="445" t="s">
        <v>24</v>
      </c>
      <c r="G312" s="445" t="s">
        <v>18</v>
      </c>
      <c r="H312" s="444">
        <v>45447</v>
      </c>
      <c r="I312" s="444" t="s">
        <v>529</v>
      </c>
      <c r="J312" s="444" t="str">
        <f t="shared" ca="1" si="12"/>
        <v>EJECUTADO</v>
      </c>
      <c r="K312" s="445" t="s">
        <v>1288</v>
      </c>
      <c r="L312" s="445" t="s">
        <v>54</v>
      </c>
      <c r="M312" s="445" t="s">
        <v>1289</v>
      </c>
      <c r="N312" s="450">
        <v>1070708846</v>
      </c>
      <c r="O312" s="451">
        <v>10000000</v>
      </c>
      <c r="P312" s="452">
        <v>20240369</v>
      </c>
      <c r="Q312" s="453">
        <v>14500000</v>
      </c>
      <c r="R312" s="454">
        <v>45439</v>
      </c>
      <c r="S312" s="444">
        <v>45447</v>
      </c>
      <c r="T312" s="444">
        <v>45534</v>
      </c>
      <c r="U312" s="452">
        <v>20240483</v>
      </c>
      <c r="V312" s="455">
        <v>14500000</v>
      </c>
      <c r="W312" s="444">
        <v>45447</v>
      </c>
      <c r="X312" s="63" t="s">
        <v>51</v>
      </c>
      <c r="Y312" s="6" t="s">
        <v>130</v>
      </c>
      <c r="Z312" s="6" t="s">
        <v>53</v>
      </c>
      <c r="AA312" s="6" t="s">
        <v>2159</v>
      </c>
      <c r="AB312" s="6" t="s">
        <v>1405</v>
      </c>
      <c r="AC312" s="6">
        <v>45447</v>
      </c>
      <c r="AD312" s="6" t="s">
        <v>2160</v>
      </c>
      <c r="AE312" s="51" t="s">
        <v>218</v>
      </c>
      <c r="AF312" s="5" t="s">
        <v>218</v>
      </c>
      <c r="AG312" s="51" t="s">
        <v>218</v>
      </c>
      <c r="AH312" s="6" t="s">
        <v>218</v>
      </c>
      <c r="AI312" s="5" t="s">
        <v>218</v>
      </c>
      <c r="AJ312" s="6" t="s">
        <v>218</v>
      </c>
      <c r="AK312" s="6" t="s">
        <v>218</v>
      </c>
      <c r="AL312" s="6" t="s">
        <v>218</v>
      </c>
      <c r="AM312" s="5" t="s">
        <v>218</v>
      </c>
      <c r="AN312" s="6" t="s">
        <v>218</v>
      </c>
      <c r="AO312" s="6" t="s">
        <v>218</v>
      </c>
      <c r="AP312" s="6" t="s">
        <v>218</v>
      </c>
      <c r="AQ312" s="6">
        <v>45534</v>
      </c>
      <c r="AR312" s="5" t="s">
        <v>218</v>
      </c>
      <c r="AS312" s="51" t="s">
        <v>218</v>
      </c>
      <c r="AT312" s="6" t="s">
        <v>218</v>
      </c>
      <c r="AU312" s="6">
        <f t="shared" si="13"/>
        <v>45654</v>
      </c>
      <c r="AV312" s="28">
        <f t="shared" si="14"/>
        <v>46384</v>
      </c>
      <c r="AW312" s="11"/>
      <c r="AX312" s="11"/>
      <c r="AY312" s="11"/>
      <c r="AZ312" s="11"/>
      <c r="BA312" s="11"/>
      <c r="BI312" s="9"/>
      <c r="BJ312" s="10"/>
      <c r="BK312" s="10"/>
      <c r="BL312" s="10"/>
      <c r="BM312" s="10"/>
      <c r="BN312" s="10"/>
    </row>
    <row r="313" spans="1:66" s="8" customFormat="1" ht="16.350000000000001" customHeight="1">
      <c r="A313" s="472" t="s">
        <v>2018</v>
      </c>
      <c r="B313" s="21"/>
      <c r="C313" s="448" t="b">
        <v>1</v>
      </c>
      <c r="D313" s="449" t="s">
        <v>531</v>
      </c>
      <c r="E313" s="449" t="s">
        <v>74</v>
      </c>
      <c r="F313" s="445" t="s">
        <v>24</v>
      </c>
      <c r="G313" s="445" t="s">
        <v>3</v>
      </c>
      <c r="H313" s="444">
        <v>45448</v>
      </c>
      <c r="I313" s="444" t="s">
        <v>529</v>
      </c>
      <c r="J313" s="444" t="str">
        <f t="shared" ca="1" si="12"/>
        <v>EJECUTADO</v>
      </c>
      <c r="K313" s="445" t="s">
        <v>2161</v>
      </c>
      <c r="L313" s="445" t="s">
        <v>54</v>
      </c>
      <c r="M313" s="445" t="s">
        <v>2162</v>
      </c>
      <c r="N313" s="450">
        <v>52932755</v>
      </c>
      <c r="O313" s="451">
        <v>69760000</v>
      </c>
      <c r="P313" s="452">
        <v>20240366</v>
      </c>
      <c r="Q313" s="453">
        <v>7500000</v>
      </c>
      <c r="R313" s="454">
        <v>45439</v>
      </c>
      <c r="S313" s="444">
        <v>45449</v>
      </c>
      <c r="T313" s="444">
        <v>45540</v>
      </c>
      <c r="U313" s="452">
        <v>20240488</v>
      </c>
      <c r="V313" s="455">
        <v>7500000</v>
      </c>
      <c r="W313" s="444">
        <v>45448</v>
      </c>
      <c r="X313" s="63" t="s">
        <v>51</v>
      </c>
      <c r="Y313" s="6" t="s">
        <v>94</v>
      </c>
      <c r="Z313" s="6" t="s">
        <v>53</v>
      </c>
      <c r="AA313" s="6" t="s">
        <v>2163</v>
      </c>
      <c r="AB313" s="6" t="s">
        <v>922</v>
      </c>
      <c r="AC313" s="6">
        <v>45449</v>
      </c>
      <c r="AD313" s="6" t="s">
        <v>2164</v>
      </c>
      <c r="AE313" s="51" t="s">
        <v>218</v>
      </c>
      <c r="AF313" s="5" t="s">
        <v>218</v>
      </c>
      <c r="AG313" s="51" t="s">
        <v>218</v>
      </c>
      <c r="AH313" s="6" t="s">
        <v>218</v>
      </c>
      <c r="AI313" s="5" t="s">
        <v>218</v>
      </c>
      <c r="AJ313" s="6" t="s">
        <v>218</v>
      </c>
      <c r="AK313" s="6" t="s">
        <v>218</v>
      </c>
      <c r="AL313" s="6" t="s">
        <v>218</v>
      </c>
      <c r="AM313" s="5" t="s">
        <v>218</v>
      </c>
      <c r="AN313" s="6" t="s">
        <v>218</v>
      </c>
      <c r="AO313" s="6" t="s">
        <v>218</v>
      </c>
      <c r="AP313" s="6" t="s">
        <v>218</v>
      </c>
      <c r="AQ313" s="6">
        <v>45540</v>
      </c>
      <c r="AR313" s="5" t="s">
        <v>218</v>
      </c>
      <c r="AS313" s="51" t="s">
        <v>218</v>
      </c>
      <c r="AT313" s="6" t="s">
        <v>218</v>
      </c>
      <c r="AU313" s="6">
        <f t="shared" si="13"/>
        <v>45660</v>
      </c>
      <c r="AV313" s="28">
        <f t="shared" si="14"/>
        <v>46390</v>
      </c>
      <c r="AW313" s="11"/>
      <c r="AX313" s="11"/>
      <c r="AY313" s="11"/>
      <c r="AZ313" s="11"/>
      <c r="BA313" s="11"/>
      <c r="BI313" s="9"/>
      <c r="BJ313" s="10"/>
      <c r="BK313" s="10"/>
      <c r="BL313" s="10"/>
      <c r="BM313" s="10"/>
      <c r="BN313" s="10"/>
    </row>
    <row r="314" spans="1:66" s="15" customFormat="1" ht="16.350000000000001" hidden="1" customHeight="1">
      <c r="A314" s="472" t="s">
        <v>2018</v>
      </c>
      <c r="B314" s="21"/>
      <c r="C314" s="448" t="b">
        <v>1</v>
      </c>
      <c r="D314" s="449" t="s">
        <v>532</v>
      </c>
      <c r="E314" s="449" t="s">
        <v>129</v>
      </c>
      <c r="F314" s="445" t="s">
        <v>24</v>
      </c>
      <c r="G314" s="445" t="s">
        <v>7</v>
      </c>
      <c r="H314" s="444">
        <v>45448</v>
      </c>
      <c r="I314" s="444" t="s">
        <v>529</v>
      </c>
      <c r="J314" s="444" t="str">
        <f t="shared" ca="1" si="12"/>
        <v>EJECUTADO</v>
      </c>
      <c r="K314" s="445" t="s">
        <v>2165</v>
      </c>
      <c r="L314" s="445" t="s">
        <v>50</v>
      </c>
      <c r="M314" s="445" t="s">
        <v>2166</v>
      </c>
      <c r="N314" s="450">
        <v>900888021</v>
      </c>
      <c r="O314" s="451">
        <v>10500000</v>
      </c>
      <c r="P314" s="452">
        <v>20240323</v>
      </c>
      <c r="Q314" s="453">
        <v>63691199</v>
      </c>
      <c r="R314" s="454">
        <v>45411</v>
      </c>
      <c r="S314" s="444">
        <v>45448</v>
      </c>
      <c r="T314" s="444">
        <v>45466</v>
      </c>
      <c r="U314" s="452">
        <v>20240490</v>
      </c>
      <c r="V314" s="455">
        <v>63691199</v>
      </c>
      <c r="W314" s="444">
        <v>45448</v>
      </c>
      <c r="X314" s="63" t="s">
        <v>51</v>
      </c>
      <c r="Y314" s="6" t="s">
        <v>130</v>
      </c>
      <c r="Z314" s="6" t="s">
        <v>53</v>
      </c>
      <c r="AA314" s="6" t="s">
        <v>2167</v>
      </c>
      <c r="AB314" s="6"/>
      <c r="AC314" s="6"/>
      <c r="AD314" s="57" t="s">
        <v>2168</v>
      </c>
      <c r="AE314" s="51" t="s">
        <v>218</v>
      </c>
      <c r="AF314" s="5" t="s">
        <v>218</v>
      </c>
      <c r="AG314" s="51" t="s">
        <v>218</v>
      </c>
      <c r="AH314" s="6" t="s">
        <v>218</v>
      </c>
      <c r="AI314" s="5">
        <v>28</v>
      </c>
      <c r="AJ314" s="6" t="s">
        <v>55</v>
      </c>
      <c r="AK314" s="6" t="s">
        <v>218</v>
      </c>
      <c r="AL314" s="6" t="s">
        <v>218</v>
      </c>
      <c r="AM314" s="6" t="s">
        <v>218</v>
      </c>
      <c r="AN314" s="6" t="s">
        <v>218</v>
      </c>
      <c r="AO314" s="6" t="s">
        <v>218</v>
      </c>
      <c r="AP314" s="6" t="s">
        <v>218</v>
      </c>
      <c r="AQ314" s="6">
        <v>45519</v>
      </c>
      <c r="AR314" s="5" t="s">
        <v>218</v>
      </c>
      <c r="AS314" s="51" t="s">
        <v>218</v>
      </c>
      <c r="AT314" s="6" t="s">
        <v>218</v>
      </c>
      <c r="AU314" s="6">
        <f t="shared" si="13"/>
        <v>45639</v>
      </c>
      <c r="AV314" s="28">
        <f t="shared" si="14"/>
        <v>46369</v>
      </c>
      <c r="AW314" s="11"/>
      <c r="AX314" s="11"/>
      <c r="AY314" s="11"/>
      <c r="AZ314" s="11"/>
      <c r="BA314" s="11"/>
      <c r="BI314" s="16"/>
    </row>
    <row r="315" spans="1:66" s="15" customFormat="1" ht="16.350000000000001" hidden="1" customHeight="1">
      <c r="A315" s="472" t="s">
        <v>2018</v>
      </c>
      <c r="B315" s="21"/>
      <c r="C315" s="448" t="b">
        <v>1</v>
      </c>
      <c r="D315" s="449" t="s">
        <v>533</v>
      </c>
      <c r="E315" s="449" t="s">
        <v>129</v>
      </c>
      <c r="F315" s="445" t="s">
        <v>24</v>
      </c>
      <c r="G315" s="445" t="s">
        <v>3</v>
      </c>
      <c r="H315" s="444">
        <v>45448</v>
      </c>
      <c r="I315" s="444" t="s">
        <v>529</v>
      </c>
      <c r="J315" s="444" t="str">
        <f t="shared" ca="1" si="12"/>
        <v>EJECUTADO</v>
      </c>
      <c r="K315" s="445" t="s">
        <v>2169</v>
      </c>
      <c r="L315" s="445" t="s">
        <v>501</v>
      </c>
      <c r="M315" s="445" t="s">
        <v>2170</v>
      </c>
      <c r="N315" s="450">
        <v>1020824893</v>
      </c>
      <c r="O315" s="451">
        <v>11328800</v>
      </c>
      <c r="P315" s="452">
        <v>20240363</v>
      </c>
      <c r="Q315" s="453">
        <v>3300000</v>
      </c>
      <c r="R315" s="454">
        <v>45435</v>
      </c>
      <c r="S315" s="444">
        <v>45448</v>
      </c>
      <c r="T315" s="444">
        <v>45466</v>
      </c>
      <c r="U315" s="452">
        <v>20240487</v>
      </c>
      <c r="V315" s="455">
        <v>2750000</v>
      </c>
      <c r="W315" s="444">
        <v>45448</v>
      </c>
      <c r="X315" s="63" t="s">
        <v>51</v>
      </c>
      <c r="Y315" s="6" t="s">
        <v>130</v>
      </c>
      <c r="Z315" s="6" t="s">
        <v>53</v>
      </c>
      <c r="AA315" s="6"/>
      <c r="AB315" s="6"/>
      <c r="AC315" s="6"/>
      <c r="AD315" s="6" t="s">
        <v>2171</v>
      </c>
      <c r="AE315" s="51">
        <v>1320000</v>
      </c>
      <c r="AF315" s="5">
        <v>20240406</v>
      </c>
      <c r="AG315" s="51">
        <v>1320000</v>
      </c>
      <c r="AH315" s="6">
        <v>45464</v>
      </c>
      <c r="AI315" s="5">
        <v>12</v>
      </c>
      <c r="AJ315" s="6" t="s">
        <v>55</v>
      </c>
      <c r="AK315" s="6" t="s">
        <v>218</v>
      </c>
      <c r="AL315" s="6" t="s">
        <v>218</v>
      </c>
      <c r="AM315" s="6" t="s">
        <v>218</v>
      </c>
      <c r="AN315" s="6" t="s">
        <v>218</v>
      </c>
      <c r="AO315" s="6" t="s">
        <v>218</v>
      </c>
      <c r="AP315" s="6" t="s">
        <v>218</v>
      </c>
      <c r="AQ315" s="6">
        <v>45478</v>
      </c>
      <c r="AR315" s="5">
        <v>20240553</v>
      </c>
      <c r="AS315" s="51">
        <v>1320000</v>
      </c>
      <c r="AT315" s="6">
        <v>45464</v>
      </c>
      <c r="AU315" s="6">
        <f t="shared" si="13"/>
        <v>45598</v>
      </c>
      <c r="AV315" s="28">
        <f t="shared" si="14"/>
        <v>46328</v>
      </c>
      <c r="AW315" s="11"/>
      <c r="AX315" s="11"/>
      <c r="AY315" s="11"/>
      <c r="AZ315" s="11"/>
      <c r="BA315" s="11"/>
      <c r="BI315" s="16"/>
    </row>
    <row r="316" spans="1:66" s="8" customFormat="1" ht="16.350000000000001" hidden="1" customHeight="1">
      <c r="A316" s="472" t="s">
        <v>2018</v>
      </c>
      <c r="B316" s="21"/>
      <c r="C316" s="448" t="b">
        <v>1</v>
      </c>
      <c r="D316" s="449" t="s">
        <v>534</v>
      </c>
      <c r="E316" s="449" t="s">
        <v>74</v>
      </c>
      <c r="F316" s="445" t="s">
        <v>24</v>
      </c>
      <c r="G316" s="445" t="s">
        <v>3</v>
      </c>
      <c r="H316" s="444">
        <v>45448</v>
      </c>
      <c r="I316" s="444" t="s">
        <v>529</v>
      </c>
      <c r="J316" s="444" t="str">
        <f t="shared" ca="1" si="12"/>
        <v>EJECUTADO</v>
      </c>
      <c r="K316" s="445" t="s">
        <v>2161</v>
      </c>
      <c r="L316" s="445" t="s">
        <v>54</v>
      </c>
      <c r="M316" s="445" t="s">
        <v>2172</v>
      </c>
      <c r="N316" s="450">
        <v>1015409500</v>
      </c>
      <c r="O316" s="451">
        <v>40630265</v>
      </c>
      <c r="P316" s="452">
        <v>20240365</v>
      </c>
      <c r="Q316" s="453">
        <v>12000000</v>
      </c>
      <c r="R316" s="454">
        <v>45439</v>
      </c>
      <c r="S316" s="444">
        <v>45448</v>
      </c>
      <c r="T316" s="444">
        <v>45569</v>
      </c>
      <c r="U316" s="452">
        <v>20240491</v>
      </c>
      <c r="V316" s="455">
        <v>12000000</v>
      </c>
      <c r="W316" s="444">
        <v>45448</v>
      </c>
      <c r="X316" s="63" t="s">
        <v>51</v>
      </c>
      <c r="Y316" s="6" t="s">
        <v>94</v>
      </c>
      <c r="Z316" s="6" t="s">
        <v>53</v>
      </c>
      <c r="AA316" s="6" t="s">
        <v>2173</v>
      </c>
      <c r="AB316" s="6" t="s">
        <v>1164</v>
      </c>
      <c r="AC316" s="6">
        <v>45448</v>
      </c>
      <c r="AD316" s="6" t="s">
        <v>2174</v>
      </c>
      <c r="AE316" s="51" t="s">
        <v>218</v>
      </c>
      <c r="AF316" s="5" t="s">
        <v>218</v>
      </c>
      <c r="AG316" s="51" t="s">
        <v>218</v>
      </c>
      <c r="AH316" s="6" t="s">
        <v>218</v>
      </c>
      <c r="AI316" s="5" t="s">
        <v>218</v>
      </c>
      <c r="AJ316" s="6" t="s">
        <v>218</v>
      </c>
      <c r="AK316" s="6" t="s">
        <v>218</v>
      </c>
      <c r="AL316" s="6" t="s">
        <v>218</v>
      </c>
      <c r="AM316" s="5" t="s">
        <v>218</v>
      </c>
      <c r="AN316" s="6" t="s">
        <v>218</v>
      </c>
      <c r="AO316" s="6" t="s">
        <v>218</v>
      </c>
      <c r="AP316" s="6" t="s">
        <v>218</v>
      </c>
      <c r="AQ316" s="6">
        <v>45569</v>
      </c>
      <c r="AR316" s="5" t="s">
        <v>218</v>
      </c>
      <c r="AS316" s="51" t="s">
        <v>218</v>
      </c>
      <c r="AT316" s="6" t="s">
        <v>218</v>
      </c>
      <c r="AU316" s="6">
        <f t="shared" si="13"/>
        <v>45689</v>
      </c>
      <c r="AV316" s="28">
        <f t="shared" si="14"/>
        <v>46419</v>
      </c>
      <c r="AW316" s="11"/>
      <c r="AX316" s="11"/>
      <c r="AY316" s="11"/>
      <c r="AZ316" s="11"/>
      <c r="BA316" s="11"/>
      <c r="BI316" s="9"/>
      <c r="BJ316" s="10"/>
      <c r="BK316" s="10"/>
      <c r="BL316" s="10"/>
      <c r="BM316" s="10"/>
      <c r="BN316" s="10"/>
    </row>
    <row r="317" spans="1:66" s="8" customFormat="1" ht="16.350000000000001" hidden="1" customHeight="1">
      <c r="A317" s="472" t="s">
        <v>2018</v>
      </c>
      <c r="B317" s="21"/>
      <c r="C317" s="448" t="b">
        <v>1</v>
      </c>
      <c r="D317" s="449" t="s">
        <v>535</v>
      </c>
      <c r="E317" s="449" t="s">
        <v>506</v>
      </c>
      <c r="F317" s="445" t="s">
        <v>24</v>
      </c>
      <c r="G317" s="445" t="s">
        <v>19</v>
      </c>
      <c r="H317" s="444">
        <v>45449</v>
      </c>
      <c r="I317" s="444" t="s">
        <v>529</v>
      </c>
      <c r="J317" s="444" t="str">
        <f t="shared" ca="1" si="12"/>
        <v>EJECUTADO</v>
      </c>
      <c r="K317" s="445" t="s">
        <v>2175</v>
      </c>
      <c r="L317" s="445" t="s">
        <v>50</v>
      </c>
      <c r="M317" s="445" t="s">
        <v>2176</v>
      </c>
      <c r="N317" s="450">
        <v>901407088</v>
      </c>
      <c r="O317" s="451">
        <v>24076666</v>
      </c>
      <c r="P317" s="452">
        <v>20240350</v>
      </c>
      <c r="Q317" s="453">
        <v>80437021</v>
      </c>
      <c r="R317" s="454">
        <v>45427</v>
      </c>
      <c r="S317" s="444">
        <v>45455</v>
      </c>
      <c r="T317" s="444">
        <v>45577</v>
      </c>
      <c r="U317" s="452">
        <v>20240495</v>
      </c>
      <c r="V317" s="455">
        <v>80437021</v>
      </c>
      <c r="W317" s="444">
        <v>45449</v>
      </c>
      <c r="X317" s="63" t="s">
        <v>51</v>
      </c>
      <c r="Y317" s="6" t="s">
        <v>130</v>
      </c>
      <c r="Z317" s="6" t="s">
        <v>53</v>
      </c>
      <c r="AA317" s="6" t="s">
        <v>2177</v>
      </c>
      <c r="AB317" s="6" t="s">
        <v>1139</v>
      </c>
      <c r="AC317" s="6">
        <v>45455</v>
      </c>
      <c r="AD317" s="6" t="s">
        <v>2178</v>
      </c>
      <c r="AE317" s="51" t="s">
        <v>218</v>
      </c>
      <c r="AF317" s="5" t="s">
        <v>218</v>
      </c>
      <c r="AG317" s="51" t="s">
        <v>218</v>
      </c>
      <c r="AH317" s="6" t="s">
        <v>218</v>
      </c>
      <c r="AI317" s="5" t="s">
        <v>218</v>
      </c>
      <c r="AJ317" s="6" t="s">
        <v>218</v>
      </c>
      <c r="AK317" s="6" t="s">
        <v>218</v>
      </c>
      <c r="AL317" s="6" t="s">
        <v>218</v>
      </c>
      <c r="AM317" s="5" t="s">
        <v>218</v>
      </c>
      <c r="AN317" s="6" t="s">
        <v>218</v>
      </c>
      <c r="AO317" s="6" t="s">
        <v>218</v>
      </c>
      <c r="AP317" s="6" t="s">
        <v>218</v>
      </c>
      <c r="AQ317" s="6">
        <v>45577</v>
      </c>
      <c r="AR317" s="5" t="s">
        <v>218</v>
      </c>
      <c r="AS317" s="51" t="s">
        <v>218</v>
      </c>
      <c r="AT317" s="6" t="s">
        <v>218</v>
      </c>
      <c r="AU317" s="6">
        <f t="shared" si="13"/>
        <v>45697</v>
      </c>
      <c r="AV317" s="28">
        <f t="shared" si="14"/>
        <v>46427</v>
      </c>
      <c r="AW317" s="11"/>
      <c r="AX317" s="11"/>
      <c r="AY317" s="11"/>
      <c r="AZ317" s="11"/>
      <c r="BA317" s="11"/>
      <c r="BI317" s="9"/>
      <c r="BJ317" s="10"/>
      <c r="BK317" s="10"/>
      <c r="BL317" s="10"/>
      <c r="BM317" s="10"/>
      <c r="BN317" s="10"/>
    </row>
    <row r="318" spans="1:66" s="8" customFormat="1" ht="16.350000000000001" customHeight="1">
      <c r="A318" s="472" t="s">
        <v>2018</v>
      </c>
      <c r="B318" s="21"/>
      <c r="C318" s="448" t="b">
        <v>1</v>
      </c>
      <c r="D318" s="449" t="s">
        <v>536</v>
      </c>
      <c r="E318" s="449" t="s">
        <v>74</v>
      </c>
      <c r="F318" s="445" t="s">
        <v>24</v>
      </c>
      <c r="G318" s="445" t="s">
        <v>18</v>
      </c>
      <c r="H318" s="444">
        <v>45454</v>
      </c>
      <c r="I318" s="444" t="s">
        <v>529</v>
      </c>
      <c r="J318" s="444" t="str">
        <f t="shared" ca="1" si="12"/>
        <v>EJECUTADO</v>
      </c>
      <c r="K318" s="445" t="s">
        <v>2179</v>
      </c>
      <c r="L318" s="445" t="s">
        <v>54</v>
      </c>
      <c r="M318" s="445" t="s">
        <v>2180</v>
      </c>
      <c r="N318" s="450">
        <v>74372348</v>
      </c>
      <c r="O318" s="451">
        <v>35967867</v>
      </c>
      <c r="P318" s="452">
        <v>20240364</v>
      </c>
      <c r="Q318" s="453">
        <v>30000000</v>
      </c>
      <c r="R318" s="454">
        <v>45435</v>
      </c>
      <c r="S318" s="444">
        <v>45454</v>
      </c>
      <c r="T318" s="444">
        <v>45545</v>
      </c>
      <c r="U318" s="452">
        <v>20240503</v>
      </c>
      <c r="V318" s="455">
        <v>30000000</v>
      </c>
      <c r="W318" s="444">
        <v>45454</v>
      </c>
      <c r="X318" s="63" t="s">
        <v>51</v>
      </c>
      <c r="Y318" s="6" t="s">
        <v>94</v>
      </c>
      <c r="Z318" s="6" t="s">
        <v>53</v>
      </c>
      <c r="AA318" s="6" t="s">
        <v>2181</v>
      </c>
      <c r="AB318" s="6" t="s">
        <v>2182</v>
      </c>
      <c r="AC318" s="6">
        <v>45454</v>
      </c>
      <c r="AD318" s="6" t="s">
        <v>2183</v>
      </c>
      <c r="AE318" s="51" t="s">
        <v>218</v>
      </c>
      <c r="AF318" s="5" t="s">
        <v>218</v>
      </c>
      <c r="AG318" s="51" t="s">
        <v>218</v>
      </c>
      <c r="AH318" s="6" t="s">
        <v>218</v>
      </c>
      <c r="AI318" s="5" t="s">
        <v>218</v>
      </c>
      <c r="AJ318" s="6" t="s">
        <v>218</v>
      </c>
      <c r="AK318" s="6" t="s">
        <v>218</v>
      </c>
      <c r="AL318" s="6" t="s">
        <v>218</v>
      </c>
      <c r="AM318" s="5" t="s">
        <v>218</v>
      </c>
      <c r="AN318" s="6" t="s">
        <v>218</v>
      </c>
      <c r="AO318" s="6" t="s">
        <v>218</v>
      </c>
      <c r="AP318" s="6" t="s">
        <v>218</v>
      </c>
      <c r="AQ318" s="6">
        <v>45545</v>
      </c>
      <c r="AR318" s="5" t="s">
        <v>218</v>
      </c>
      <c r="AS318" s="51" t="s">
        <v>218</v>
      </c>
      <c r="AT318" s="6" t="s">
        <v>218</v>
      </c>
      <c r="AU318" s="6">
        <f t="shared" si="13"/>
        <v>45665</v>
      </c>
      <c r="AV318" s="28">
        <f t="shared" si="14"/>
        <v>46395</v>
      </c>
      <c r="AW318" s="11"/>
      <c r="AX318" s="11"/>
      <c r="AY318" s="11"/>
      <c r="AZ318" s="11"/>
      <c r="BA318" s="11"/>
      <c r="BI318" s="9"/>
      <c r="BJ318" s="10"/>
      <c r="BK318" s="10"/>
      <c r="BL318" s="10"/>
      <c r="BM318" s="10"/>
      <c r="BN318" s="10"/>
    </row>
    <row r="319" spans="1:66" s="8" customFormat="1" ht="16.350000000000001" hidden="1" customHeight="1">
      <c r="A319" s="472" t="s">
        <v>2018</v>
      </c>
      <c r="B319" s="21"/>
      <c r="C319" s="448" t="b">
        <v>1</v>
      </c>
      <c r="D319" s="449" t="s">
        <v>537</v>
      </c>
      <c r="E319" s="449" t="s">
        <v>90</v>
      </c>
      <c r="F319" s="445" t="s">
        <v>24</v>
      </c>
      <c r="G319" s="445" t="s">
        <v>18</v>
      </c>
      <c r="H319" s="444">
        <v>45450</v>
      </c>
      <c r="I319" s="444" t="s">
        <v>529</v>
      </c>
      <c r="J319" s="444" t="str">
        <f t="shared" ca="1" si="12"/>
        <v>EJECUTADO</v>
      </c>
      <c r="K319" s="445" t="s">
        <v>2184</v>
      </c>
      <c r="L319" s="445" t="s">
        <v>54</v>
      </c>
      <c r="M319" s="445" t="s">
        <v>1405</v>
      </c>
      <c r="N319" s="450">
        <v>1030673108</v>
      </c>
      <c r="O319" s="451">
        <v>990000</v>
      </c>
      <c r="P319" s="452">
        <v>20240372</v>
      </c>
      <c r="Q319" s="453">
        <v>12600000</v>
      </c>
      <c r="R319" s="454">
        <v>45440</v>
      </c>
      <c r="S319" s="444">
        <v>45450</v>
      </c>
      <c r="T319" s="444">
        <v>45534</v>
      </c>
      <c r="U319" s="452">
        <v>20240498</v>
      </c>
      <c r="V319" s="455">
        <v>12600000</v>
      </c>
      <c r="W319" s="444">
        <v>45450</v>
      </c>
      <c r="X319" s="63" t="s">
        <v>51</v>
      </c>
      <c r="Y319" s="6" t="s">
        <v>130</v>
      </c>
      <c r="Z319" s="6" t="s">
        <v>53</v>
      </c>
      <c r="AA319" s="6" t="s">
        <v>2185</v>
      </c>
      <c r="AB319" s="6" t="s">
        <v>2186</v>
      </c>
      <c r="AC319" s="6">
        <v>45450</v>
      </c>
      <c r="AD319" s="57" t="s">
        <v>2187</v>
      </c>
      <c r="AE319" s="51" t="s">
        <v>218</v>
      </c>
      <c r="AF319" s="5" t="s">
        <v>218</v>
      </c>
      <c r="AG319" s="51" t="s">
        <v>218</v>
      </c>
      <c r="AH319" s="6" t="s">
        <v>218</v>
      </c>
      <c r="AI319" s="5" t="s">
        <v>218</v>
      </c>
      <c r="AJ319" s="6" t="s">
        <v>218</v>
      </c>
      <c r="AK319" s="6" t="s">
        <v>218</v>
      </c>
      <c r="AL319" s="6" t="s">
        <v>218</v>
      </c>
      <c r="AM319" s="5" t="s">
        <v>218</v>
      </c>
      <c r="AN319" s="6" t="s">
        <v>218</v>
      </c>
      <c r="AO319" s="6" t="s">
        <v>218</v>
      </c>
      <c r="AP319" s="6" t="s">
        <v>218</v>
      </c>
      <c r="AQ319" s="6">
        <v>45534</v>
      </c>
      <c r="AR319" s="5" t="s">
        <v>218</v>
      </c>
      <c r="AS319" s="51" t="s">
        <v>218</v>
      </c>
      <c r="AT319" s="6" t="s">
        <v>218</v>
      </c>
      <c r="AU319" s="6">
        <f t="shared" si="13"/>
        <v>45654</v>
      </c>
      <c r="AV319" s="28">
        <f t="shared" si="14"/>
        <v>46384</v>
      </c>
      <c r="AW319" s="11"/>
      <c r="AX319" s="11"/>
      <c r="AY319" s="11"/>
      <c r="AZ319" s="11"/>
      <c r="BA319" s="11"/>
      <c r="BI319" s="9"/>
      <c r="BJ319" s="10"/>
      <c r="BK319" s="10"/>
      <c r="BL319" s="10"/>
      <c r="BM319" s="10"/>
      <c r="BN319" s="10"/>
    </row>
    <row r="320" spans="1:66" s="15" customFormat="1" ht="16.350000000000001" hidden="1" customHeight="1">
      <c r="A320" s="472" t="s">
        <v>2018</v>
      </c>
      <c r="B320" s="21"/>
      <c r="C320" s="448" t="b">
        <v>1</v>
      </c>
      <c r="D320" s="449" t="s">
        <v>538</v>
      </c>
      <c r="E320" s="449" t="s">
        <v>258</v>
      </c>
      <c r="F320" s="445" t="s">
        <v>25</v>
      </c>
      <c r="G320" s="445" t="s">
        <v>13</v>
      </c>
      <c r="H320" s="444">
        <v>45450</v>
      </c>
      <c r="I320" s="444" t="s">
        <v>529</v>
      </c>
      <c r="J320" s="444" t="str">
        <f t="shared" ca="1" si="12"/>
        <v>EJECUTADO</v>
      </c>
      <c r="K320" s="445" t="s">
        <v>2188</v>
      </c>
      <c r="L320" s="445" t="s">
        <v>50</v>
      </c>
      <c r="M320" s="445" t="s">
        <v>1391</v>
      </c>
      <c r="N320" s="450">
        <v>860063875</v>
      </c>
      <c r="O320" s="451">
        <v>13500000</v>
      </c>
      <c r="P320" s="452">
        <v>20240271</v>
      </c>
      <c r="Q320" s="453">
        <v>1342620251</v>
      </c>
      <c r="R320" s="454">
        <v>45386</v>
      </c>
      <c r="S320" s="444">
        <v>45455</v>
      </c>
      <c r="T320" s="444">
        <v>45516</v>
      </c>
      <c r="U320" s="452">
        <v>20240500</v>
      </c>
      <c r="V320" s="455">
        <v>1181757607</v>
      </c>
      <c r="W320" s="444">
        <v>45450</v>
      </c>
      <c r="X320" s="63" t="s">
        <v>51</v>
      </c>
      <c r="Y320" s="6" t="s">
        <v>130</v>
      </c>
      <c r="Z320" s="6" t="s">
        <v>53</v>
      </c>
      <c r="AA320" s="6">
        <v>74043</v>
      </c>
      <c r="AB320" s="6"/>
      <c r="AC320" s="6"/>
      <c r="AD320" s="57" t="s">
        <v>2189</v>
      </c>
      <c r="AE320" s="51">
        <v>481825544</v>
      </c>
      <c r="AF320" s="5">
        <v>20240401</v>
      </c>
      <c r="AG320" s="51">
        <v>481825544</v>
      </c>
      <c r="AH320" s="6">
        <v>45463</v>
      </c>
      <c r="AI320" s="5" t="s">
        <v>218</v>
      </c>
      <c r="AJ320" s="6"/>
      <c r="AK320" s="6" t="s">
        <v>218</v>
      </c>
      <c r="AL320" s="6" t="s">
        <v>218</v>
      </c>
      <c r="AM320" s="5" t="s">
        <v>218</v>
      </c>
      <c r="AN320" s="6"/>
      <c r="AO320" s="6" t="s">
        <v>218</v>
      </c>
      <c r="AP320" s="6" t="s">
        <v>218</v>
      </c>
      <c r="AQ320" s="6">
        <f>T320</f>
        <v>45516</v>
      </c>
      <c r="AR320" s="5" t="s">
        <v>218</v>
      </c>
      <c r="AS320" s="51" t="s">
        <v>218</v>
      </c>
      <c r="AT320" s="6" t="s">
        <v>218</v>
      </c>
      <c r="AU320" s="6">
        <f t="shared" si="13"/>
        <v>45636</v>
      </c>
      <c r="AV320" s="28">
        <f t="shared" si="14"/>
        <v>46366</v>
      </c>
      <c r="AW320" s="11"/>
      <c r="AX320" s="11"/>
      <c r="AY320" s="11"/>
      <c r="AZ320" s="11"/>
      <c r="BA320" s="11"/>
      <c r="BI320" s="16"/>
    </row>
    <row r="321" spans="1:66" s="15" customFormat="1" ht="16.350000000000001" hidden="1" customHeight="1">
      <c r="A321" s="472" t="s">
        <v>2018</v>
      </c>
      <c r="B321" s="21"/>
      <c r="C321" s="448" t="b">
        <v>1</v>
      </c>
      <c r="D321" s="449" t="s">
        <v>539</v>
      </c>
      <c r="E321" s="449" t="s">
        <v>258</v>
      </c>
      <c r="F321" s="445" t="s">
        <v>23</v>
      </c>
      <c r="G321" s="445" t="s">
        <v>8</v>
      </c>
      <c r="H321" s="444">
        <v>45454</v>
      </c>
      <c r="I321" s="444" t="s">
        <v>529</v>
      </c>
      <c r="J321" s="444" t="str">
        <f t="shared" ca="1" si="12"/>
        <v>EJECUTADO</v>
      </c>
      <c r="K321" s="445" t="s">
        <v>2190</v>
      </c>
      <c r="L321" s="445" t="s">
        <v>50</v>
      </c>
      <c r="M321" s="445" t="s">
        <v>2191</v>
      </c>
      <c r="N321" s="450">
        <v>801003418</v>
      </c>
      <c r="O321" s="451">
        <v>15000000</v>
      </c>
      <c r="P321" s="452">
        <v>20240337</v>
      </c>
      <c r="Q321" s="453">
        <v>145600000</v>
      </c>
      <c r="R321" s="454">
        <v>45419</v>
      </c>
      <c r="S321" s="444">
        <v>45456</v>
      </c>
      <c r="T321" s="444">
        <v>45517</v>
      </c>
      <c r="U321" s="452">
        <v>20240505</v>
      </c>
      <c r="V321" s="455">
        <v>144624584</v>
      </c>
      <c r="W321" s="444">
        <v>45454</v>
      </c>
      <c r="X321" s="63" t="s">
        <v>51</v>
      </c>
      <c r="Y321" s="6" t="s">
        <v>130</v>
      </c>
      <c r="Z321" s="6" t="s">
        <v>53</v>
      </c>
      <c r="AA321" s="6" t="s">
        <v>2192</v>
      </c>
      <c r="AB321" s="6"/>
      <c r="AC321" s="6"/>
      <c r="AD321" s="6" t="s">
        <v>2193</v>
      </c>
      <c r="AE321" s="51" t="s">
        <v>218</v>
      </c>
      <c r="AF321" s="5" t="s">
        <v>218</v>
      </c>
      <c r="AG321" s="51" t="s">
        <v>218</v>
      </c>
      <c r="AH321" s="6" t="s">
        <v>218</v>
      </c>
      <c r="AI321" s="5" t="s">
        <v>218</v>
      </c>
      <c r="AJ321" s="6"/>
      <c r="AK321" s="6" t="s">
        <v>218</v>
      </c>
      <c r="AL321" s="6" t="s">
        <v>218</v>
      </c>
      <c r="AM321" s="5" t="s">
        <v>218</v>
      </c>
      <c r="AN321" s="6"/>
      <c r="AO321" s="6" t="s">
        <v>218</v>
      </c>
      <c r="AP321" s="6" t="s">
        <v>218</v>
      </c>
      <c r="AQ321" s="6">
        <f>T321</f>
        <v>45517</v>
      </c>
      <c r="AR321" s="5" t="s">
        <v>218</v>
      </c>
      <c r="AS321" s="51" t="s">
        <v>218</v>
      </c>
      <c r="AT321" s="6" t="s">
        <v>218</v>
      </c>
      <c r="AU321" s="6">
        <f t="shared" si="13"/>
        <v>45637</v>
      </c>
      <c r="AV321" s="28">
        <f t="shared" si="14"/>
        <v>46367</v>
      </c>
      <c r="AW321" s="11"/>
      <c r="AX321" s="11"/>
      <c r="AY321" s="11"/>
      <c r="AZ321" s="11"/>
      <c r="BA321" s="11"/>
      <c r="BI321" s="16"/>
    </row>
    <row r="322" spans="1:66" s="8" customFormat="1" ht="16.350000000000001" hidden="1" customHeight="1">
      <c r="A322" s="472" t="s">
        <v>2018</v>
      </c>
      <c r="B322" s="21"/>
      <c r="C322" s="448" t="b">
        <v>1</v>
      </c>
      <c r="D322" s="449" t="s">
        <v>540</v>
      </c>
      <c r="E322" s="449" t="s">
        <v>74</v>
      </c>
      <c r="F322" s="445" t="s">
        <v>24</v>
      </c>
      <c r="G322" s="445" t="s">
        <v>18</v>
      </c>
      <c r="H322" s="444">
        <v>45456</v>
      </c>
      <c r="I322" s="444" t="s">
        <v>529</v>
      </c>
      <c r="J322" s="444" t="str">
        <f t="shared" ca="1" si="12"/>
        <v>EJECUTADO</v>
      </c>
      <c r="K322" s="445" t="s">
        <v>2194</v>
      </c>
      <c r="L322" s="445" t="s">
        <v>54</v>
      </c>
      <c r="M322" s="445" t="s">
        <v>2195</v>
      </c>
      <c r="N322" s="450">
        <v>79723291</v>
      </c>
      <c r="O322" s="451">
        <v>40216666</v>
      </c>
      <c r="P322" s="452">
        <v>20240384</v>
      </c>
      <c r="Q322" s="453">
        <v>59016000</v>
      </c>
      <c r="R322" s="454">
        <v>45447</v>
      </c>
      <c r="S322" s="444">
        <v>45456</v>
      </c>
      <c r="T322" s="444">
        <v>45638</v>
      </c>
      <c r="U322" s="452">
        <v>20240514</v>
      </c>
      <c r="V322" s="455">
        <v>59016000</v>
      </c>
      <c r="W322" s="444">
        <v>45456</v>
      </c>
      <c r="X322" s="63" t="s">
        <v>51</v>
      </c>
      <c r="Y322" s="6" t="s">
        <v>94</v>
      </c>
      <c r="Z322" s="6" t="s">
        <v>53</v>
      </c>
      <c r="AA322" s="6" t="s">
        <v>2196</v>
      </c>
      <c r="AB322" s="6" t="s">
        <v>1481</v>
      </c>
      <c r="AC322" s="6">
        <v>45456</v>
      </c>
      <c r="AD322" s="6" t="s">
        <v>2197</v>
      </c>
      <c r="AE322" s="51" t="s">
        <v>218</v>
      </c>
      <c r="AF322" s="5" t="s">
        <v>218</v>
      </c>
      <c r="AG322" s="51" t="s">
        <v>218</v>
      </c>
      <c r="AH322" s="6" t="s">
        <v>218</v>
      </c>
      <c r="AI322" s="5" t="s">
        <v>218</v>
      </c>
      <c r="AJ322" s="6" t="s">
        <v>218</v>
      </c>
      <c r="AK322" s="6" t="s">
        <v>218</v>
      </c>
      <c r="AL322" s="6" t="s">
        <v>218</v>
      </c>
      <c r="AM322" s="5" t="s">
        <v>218</v>
      </c>
      <c r="AN322" s="6" t="s">
        <v>218</v>
      </c>
      <c r="AO322" s="6" t="s">
        <v>218</v>
      </c>
      <c r="AP322" s="6" t="s">
        <v>218</v>
      </c>
      <c r="AQ322" s="6">
        <v>45638</v>
      </c>
      <c r="AR322" s="5" t="s">
        <v>218</v>
      </c>
      <c r="AS322" s="51" t="s">
        <v>218</v>
      </c>
      <c r="AT322" s="6" t="s">
        <v>218</v>
      </c>
      <c r="AU322" s="6">
        <f t="shared" si="13"/>
        <v>45758</v>
      </c>
      <c r="AV322" s="28">
        <f t="shared" si="14"/>
        <v>46488</v>
      </c>
      <c r="AW322" s="11"/>
      <c r="AX322" s="11"/>
      <c r="AY322" s="11"/>
      <c r="AZ322" s="11"/>
      <c r="BA322" s="11"/>
      <c r="BI322" s="9"/>
      <c r="BJ322" s="10"/>
      <c r="BK322" s="10"/>
      <c r="BL322" s="10"/>
      <c r="BM322" s="10"/>
      <c r="BN322" s="10"/>
    </row>
    <row r="323" spans="1:66" s="8" customFormat="1" ht="16.350000000000001" hidden="1" customHeight="1">
      <c r="A323" s="472" t="s">
        <v>2018</v>
      </c>
      <c r="B323" s="21"/>
      <c r="C323" s="448" t="b">
        <v>1</v>
      </c>
      <c r="D323" s="449" t="s">
        <v>541</v>
      </c>
      <c r="E323" s="449" t="s">
        <v>74</v>
      </c>
      <c r="F323" s="445" t="s">
        <v>24</v>
      </c>
      <c r="G323" s="445" t="s">
        <v>3</v>
      </c>
      <c r="H323" s="444">
        <v>45456</v>
      </c>
      <c r="I323" s="444" t="s">
        <v>529</v>
      </c>
      <c r="J323" s="444" t="str">
        <f t="shared" ref="J323:J386" ca="1" si="15">IF($C$1&lt;=AQ323,("EN EJECUCIÓN"),("EJECUTADO"))</f>
        <v>EJECUTADO</v>
      </c>
      <c r="K323" s="445" t="s">
        <v>2198</v>
      </c>
      <c r="L323" s="445" t="s">
        <v>54</v>
      </c>
      <c r="M323" s="445" t="s">
        <v>2199</v>
      </c>
      <c r="N323" s="450">
        <v>1010175673</v>
      </c>
      <c r="O323" s="451">
        <v>40216666</v>
      </c>
      <c r="P323" s="452">
        <v>20240383</v>
      </c>
      <c r="Q323" s="453">
        <v>23400000</v>
      </c>
      <c r="R323" s="454">
        <v>45447</v>
      </c>
      <c r="S323" s="444">
        <v>45457</v>
      </c>
      <c r="T323" s="444">
        <v>45639</v>
      </c>
      <c r="U323" s="452">
        <v>20240515</v>
      </c>
      <c r="V323" s="455">
        <v>23400000</v>
      </c>
      <c r="W323" s="444">
        <v>45456</v>
      </c>
      <c r="X323" s="63" t="s">
        <v>51</v>
      </c>
      <c r="Y323" s="6" t="s">
        <v>94</v>
      </c>
      <c r="Z323" s="6" t="s">
        <v>53</v>
      </c>
      <c r="AA323" s="6" t="s">
        <v>2200</v>
      </c>
      <c r="AB323" s="6" t="s">
        <v>1481</v>
      </c>
      <c r="AC323" s="6">
        <v>45456</v>
      </c>
      <c r="AD323" s="6" t="s">
        <v>2201</v>
      </c>
      <c r="AE323" s="51" t="s">
        <v>218</v>
      </c>
      <c r="AF323" s="5" t="s">
        <v>218</v>
      </c>
      <c r="AG323" s="51" t="s">
        <v>218</v>
      </c>
      <c r="AH323" s="6" t="s">
        <v>218</v>
      </c>
      <c r="AI323" s="5" t="s">
        <v>218</v>
      </c>
      <c r="AJ323" s="6" t="s">
        <v>218</v>
      </c>
      <c r="AK323" s="6" t="s">
        <v>218</v>
      </c>
      <c r="AL323" s="6" t="s">
        <v>218</v>
      </c>
      <c r="AM323" s="5" t="s">
        <v>218</v>
      </c>
      <c r="AN323" s="6" t="s">
        <v>218</v>
      </c>
      <c r="AO323" s="6" t="s">
        <v>218</v>
      </c>
      <c r="AP323" s="6" t="s">
        <v>218</v>
      </c>
      <c r="AQ323" s="6">
        <v>45639</v>
      </c>
      <c r="AR323" s="5" t="s">
        <v>218</v>
      </c>
      <c r="AS323" s="51" t="s">
        <v>218</v>
      </c>
      <c r="AT323" s="6" t="s">
        <v>218</v>
      </c>
      <c r="AU323" s="6">
        <f t="shared" ref="AU323:AU386" si="16">+AQ323+4*30</f>
        <v>45759</v>
      </c>
      <c r="AV323" s="28">
        <f t="shared" ref="AV323:AV386" si="17">+AU323+(2*365)</f>
        <v>46489</v>
      </c>
      <c r="AW323" s="11"/>
      <c r="AX323" s="11"/>
      <c r="AY323" s="11"/>
      <c r="AZ323" s="11"/>
      <c r="BA323" s="11"/>
      <c r="BI323" s="9"/>
      <c r="BJ323" s="10"/>
      <c r="BK323" s="10"/>
      <c r="BL323" s="10"/>
      <c r="BM323" s="10"/>
      <c r="BN323" s="10"/>
    </row>
    <row r="324" spans="1:66" s="8" customFormat="1" ht="16.350000000000001" customHeight="1">
      <c r="A324" s="472" t="s">
        <v>2018</v>
      </c>
      <c r="B324" s="21"/>
      <c r="C324" s="448" t="b">
        <v>1</v>
      </c>
      <c r="D324" s="449" t="s">
        <v>542</v>
      </c>
      <c r="E324" s="449" t="s">
        <v>543</v>
      </c>
      <c r="F324" s="445" t="s">
        <v>24</v>
      </c>
      <c r="G324" s="445" t="s">
        <v>13</v>
      </c>
      <c r="H324" s="444">
        <v>45456</v>
      </c>
      <c r="I324" s="444" t="s">
        <v>529</v>
      </c>
      <c r="J324" s="444" t="str">
        <f t="shared" ca="1" si="15"/>
        <v>EJECUTADO</v>
      </c>
      <c r="K324" s="445" t="s">
        <v>2202</v>
      </c>
      <c r="L324" s="445" t="s">
        <v>50</v>
      </c>
      <c r="M324" s="445" t="s">
        <v>2203</v>
      </c>
      <c r="N324" s="450">
        <v>860075558</v>
      </c>
      <c r="O324" s="451">
        <v>40216666</v>
      </c>
      <c r="P324" s="452">
        <v>20240367</v>
      </c>
      <c r="Q324" s="453">
        <v>593333334</v>
      </c>
      <c r="R324" s="454">
        <v>45439</v>
      </c>
      <c r="S324" s="444">
        <v>45460</v>
      </c>
      <c r="T324" s="444">
        <v>45549</v>
      </c>
      <c r="U324" s="452">
        <v>20240518</v>
      </c>
      <c r="V324" s="455">
        <v>593000000</v>
      </c>
      <c r="W324" s="444">
        <v>45456</v>
      </c>
      <c r="X324" s="63" t="s">
        <v>51</v>
      </c>
      <c r="Y324" s="6" t="s">
        <v>130</v>
      </c>
      <c r="Z324" s="6" t="s">
        <v>53</v>
      </c>
      <c r="AA324" s="6">
        <v>2058880</v>
      </c>
      <c r="AB324" s="6" t="s">
        <v>2106</v>
      </c>
      <c r="AC324" s="6">
        <v>45460</v>
      </c>
      <c r="AD324" s="6" t="s">
        <v>2204</v>
      </c>
      <c r="AE324" s="51" t="s">
        <v>218</v>
      </c>
      <c r="AF324" s="5" t="s">
        <v>218</v>
      </c>
      <c r="AG324" s="51" t="s">
        <v>218</v>
      </c>
      <c r="AH324" s="6" t="s">
        <v>218</v>
      </c>
      <c r="AI324" s="5" t="s">
        <v>218</v>
      </c>
      <c r="AJ324" s="6" t="s">
        <v>218</v>
      </c>
      <c r="AK324" s="6" t="s">
        <v>218</v>
      </c>
      <c r="AL324" s="6" t="s">
        <v>218</v>
      </c>
      <c r="AM324" s="5" t="s">
        <v>218</v>
      </c>
      <c r="AN324" s="6" t="s">
        <v>218</v>
      </c>
      <c r="AO324" s="6" t="s">
        <v>218</v>
      </c>
      <c r="AP324" s="6" t="s">
        <v>218</v>
      </c>
      <c r="AQ324" s="6">
        <v>45549</v>
      </c>
      <c r="AR324" s="5" t="s">
        <v>218</v>
      </c>
      <c r="AS324" s="51" t="s">
        <v>218</v>
      </c>
      <c r="AT324" s="6" t="s">
        <v>218</v>
      </c>
      <c r="AU324" s="6">
        <f t="shared" si="16"/>
        <v>45669</v>
      </c>
      <c r="AV324" s="28">
        <f t="shared" si="17"/>
        <v>46399</v>
      </c>
      <c r="AW324" s="11"/>
      <c r="AX324" s="11"/>
      <c r="AY324" s="11"/>
      <c r="AZ324" s="11"/>
      <c r="BA324" s="11"/>
      <c r="BI324" s="9"/>
      <c r="BJ324" s="10"/>
      <c r="BK324" s="10"/>
      <c r="BL324" s="10"/>
      <c r="BM324" s="10"/>
      <c r="BN324" s="10"/>
    </row>
    <row r="325" spans="1:66" s="8" customFormat="1" ht="16.350000000000001" customHeight="1">
      <c r="A325" s="472" t="s">
        <v>2018</v>
      </c>
      <c r="B325" s="21"/>
      <c r="C325" s="448" t="b">
        <v>1</v>
      </c>
      <c r="D325" s="449" t="s">
        <v>544</v>
      </c>
      <c r="E325" s="449" t="s">
        <v>74</v>
      </c>
      <c r="F325" s="445" t="s">
        <v>24</v>
      </c>
      <c r="G325" s="445" t="s">
        <v>18</v>
      </c>
      <c r="H325" s="444">
        <v>45460</v>
      </c>
      <c r="I325" s="444" t="s">
        <v>529</v>
      </c>
      <c r="J325" s="444" t="str">
        <f t="shared" ca="1" si="15"/>
        <v>EJECUTADO</v>
      </c>
      <c r="K325" s="445" t="s">
        <v>2205</v>
      </c>
      <c r="L325" s="445" t="s">
        <v>54</v>
      </c>
      <c r="M325" s="445" t="s">
        <v>2206</v>
      </c>
      <c r="N325" s="450">
        <v>11377219</v>
      </c>
      <c r="O325" s="451">
        <v>40216666</v>
      </c>
      <c r="P325" s="452">
        <v>20240392</v>
      </c>
      <c r="Q325" s="453">
        <v>23400000</v>
      </c>
      <c r="R325" s="454">
        <v>45449</v>
      </c>
      <c r="S325" s="444">
        <v>45461</v>
      </c>
      <c r="T325" s="444">
        <v>45552</v>
      </c>
      <c r="U325" s="452">
        <v>20240519</v>
      </c>
      <c r="V325" s="455">
        <v>33000000</v>
      </c>
      <c r="W325" s="444">
        <v>45460</v>
      </c>
      <c r="X325" s="63" t="s">
        <v>51</v>
      </c>
      <c r="Y325" s="6" t="s">
        <v>94</v>
      </c>
      <c r="Z325" s="6" t="s">
        <v>53</v>
      </c>
      <c r="AA325" s="6" t="s">
        <v>2207</v>
      </c>
      <c r="AB325" s="6" t="s">
        <v>887</v>
      </c>
      <c r="AC325" s="6">
        <v>45461</v>
      </c>
      <c r="AD325" s="6" t="s">
        <v>2208</v>
      </c>
      <c r="AE325" s="51" t="s">
        <v>218</v>
      </c>
      <c r="AF325" s="5" t="s">
        <v>218</v>
      </c>
      <c r="AG325" s="51" t="s">
        <v>218</v>
      </c>
      <c r="AH325" s="6" t="s">
        <v>218</v>
      </c>
      <c r="AI325" s="5" t="s">
        <v>218</v>
      </c>
      <c r="AJ325" s="6" t="s">
        <v>218</v>
      </c>
      <c r="AK325" s="6" t="s">
        <v>218</v>
      </c>
      <c r="AL325" s="6" t="s">
        <v>218</v>
      </c>
      <c r="AM325" s="5" t="s">
        <v>218</v>
      </c>
      <c r="AN325" s="6" t="s">
        <v>218</v>
      </c>
      <c r="AO325" s="6" t="s">
        <v>218</v>
      </c>
      <c r="AP325" s="6" t="s">
        <v>218</v>
      </c>
      <c r="AQ325" s="6">
        <v>45552</v>
      </c>
      <c r="AR325" s="5" t="s">
        <v>218</v>
      </c>
      <c r="AS325" s="51" t="s">
        <v>218</v>
      </c>
      <c r="AT325" s="6" t="s">
        <v>218</v>
      </c>
      <c r="AU325" s="6">
        <f t="shared" si="16"/>
        <v>45672</v>
      </c>
      <c r="AV325" s="28">
        <f t="shared" si="17"/>
        <v>46402</v>
      </c>
      <c r="AW325" s="11"/>
      <c r="AX325" s="11"/>
      <c r="AY325" s="11"/>
      <c r="AZ325" s="11"/>
      <c r="BA325" s="11"/>
      <c r="BI325" s="9"/>
      <c r="BJ325" s="10"/>
      <c r="BK325" s="10"/>
      <c r="BL325" s="10"/>
      <c r="BM325" s="10"/>
      <c r="BN325" s="10"/>
    </row>
    <row r="326" spans="1:66" s="8" customFormat="1" ht="16.350000000000001" hidden="1" customHeight="1">
      <c r="A326" s="472" t="s">
        <v>2018</v>
      </c>
      <c r="B326" s="21"/>
      <c r="C326" s="448" t="b">
        <v>1</v>
      </c>
      <c r="D326" s="449" t="s">
        <v>545</v>
      </c>
      <c r="E326" s="449" t="s">
        <v>546</v>
      </c>
      <c r="F326" s="445" t="s">
        <v>24</v>
      </c>
      <c r="G326" s="445" t="s">
        <v>18</v>
      </c>
      <c r="H326" s="444">
        <v>45461</v>
      </c>
      <c r="I326" s="444" t="s">
        <v>529</v>
      </c>
      <c r="J326" s="444" t="str">
        <f t="shared" ca="1" si="15"/>
        <v>EJECUTADO</v>
      </c>
      <c r="K326" s="445" t="s">
        <v>2209</v>
      </c>
      <c r="L326" s="445" t="s">
        <v>54</v>
      </c>
      <c r="M326" s="445" t="s">
        <v>2210</v>
      </c>
      <c r="N326" s="450">
        <v>80880286</v>
      </c>
      <c r="O326" s="451">
        <v>11424000</v>
      </c>
      <c r="P326" s="452">
        <v>20240398</v>
      </c>
      <c r="Q326" s="453">
        <v>23400000</v>
      </c>
      <c r="R326" s="454">
        <v>45456</v>
      </c>
      <c r="S326" s="444">
        <v>45461</v>
      </c>
      <c r="T326" s="444">
        <v>45626</v>
      </c>
      <c r="U326" s="452">
        <v>20240520</v>
      </c>
      <c r="V326" s="455">
        <v>27333333</v>
      </c>
      <c r="W326" s="444">
        <v>45461</v>
      </c>
      <c r="X326" s="63" t="s">
        <v>51</v>
      </c>
      <c r="Y326" s="6" t="s">
        <v>130</v>
      </c>
      <c r="Z326" s="6" t="s">
        <v>53</v>
      </c>
      <c r="AA326" s="6" t="s">
        <v>2211</v>
      </c>
      <c r="AB326" s="6" t="s">
        <v>887</v>
      </c>
      <c r="AC326" s="6">
        <v>45461</v>
      </c>
      <c r="AD326" s="6" t="s">
        <v>2212</v>
      </c>
      <c r="AE326" s="51" t="s">
        <v>218</v>
      </c>
      <c r="AF326" s="5" t="s">
        <v>218</v>
      </c>
      <c r="AG326" s="51" t="s">
        <v>218</v>
      </c>
      <c r="AH326" s="6" t="s">
        <v>218</v>
      </c>
      <c r="AI326" s="5" t="s">
        <v>218</v>
      </c>
      <c r="AJ326" s="6" t="s">
        <v>218</v>
      </c>
      <c r="AK326" s="6" t="s">
        <v>218</v>
      </c>
      <c r="AL326" s="6" t="s">
        <v>218</v>
      </c>
      <c r="AM326" s="5" t="s">
        <v>218</v>
      </c>
      <c r="AN326" s="6" t="s">
        <v>218</v>
      </c>
      <c r="AO326" s="6" t="s">
        <v>218</v>
      </c>
      <c r="AP326" s="6" t="s">
        <v>218</v>
      </c>
      <c r="AQ326" s="6">
        <v>45626</v>
      </c>
      <c r="AR326" s="5" t="s">
        <v>218</v>
      </c>
      <c r="AS326" s="51" t="s">
        <v>218</v>
      </c>
      <c r="AT326" s="6" t="s">
        <v>218</v>
      </c>
      <c r="AU326" s="6">
        <f t="shared" si="16"/>
        <v>45746</v>
      </c>
      <c r="AV326" s="28">
        <f t="shared" si="17"/>
        <v>46476</v>
      </c>
      <c r="AW326" s="11"/>
      <c r="AX326" s="11"/>
      <c r="AY326" s="11"/>
      <c r="AZ326" s="11"/>
      <c r="BA326" s="11"/>
      <c r="BI326" s="9"/>
      <c r="BJ326" s="10"/>
      <c r="BK326" s="10"/>
      <c r="BL326" s="10"/>
      <c r="BM326" s="10"/>
      <c r="BN326" s="10"/>
    </row>
    <row r="327" spans="1:66" s="8" customFormat="1" ht="16.350000000000001" hidden="1" customHeight="1">
      <c r="A327" s="472" t="s">
        <v>2018</v>
      </c>
      <c r="B327" s="21"/>
      <c r="C327" s="448" t="b">
        <v>1</v>
      </c>
      <c r="D327" s="449" t="s">
        <v>547</v>
      </c>
      <c r="E327" s="449" t="s">
        <v>546</v>
      </c>
      <c r="F327" s="445" t="s">
        <v>24</v>
      </c>
      <c r="G327" s="445" t="s">
        <v>18</v>
      </c>
      <c r="H327" s="444">
        <v>45461</v>
      </c>
      <c r="I327" s="444" t="s">
        <v>529</v>
      </c>
      <c r="J327" s="444" t="str">
        <f t="shared" ca="1" si="15"/>
        <v>EJECUTADO</v>
      </c>
      <c r="K327" s="445" t="s">
        <v>2209</v>
      </c>
      <c r="L327" s="445" t="s">
        <v>54</v>
      </c>
      <c r="M327" s="445" t="s">
        <v>1375</v>
      </c>
      <c r="N327" s="450">
        <v>1118850041</v>
      </c>
      <c r="O327" s="451">
        <v>58493283</v>
      </c>
      <c r="P327" s="452">
        <v>20240398</v>
      </c>
      <c r="Q327" s="453">
        <v>23400000</v>
      </c>
      <c r="R327" s="454">
        <v>45456</v>
      </c>
      <c r="S327" s="444">
        <v>45461</v>
      </c>
      <c r="T327" s="444">
        <v>45626</v>
      </c>
      <c r="U327" s="452">
        <v>20240521</v>
      </c>
      <c r="V327" s="455">
        <v>27333333</v>
      </c>
      <c r="W327" s="444">
        <v>45461</v>
      </c>
      <c r="X327" s="63" t="s">
        <v>51</v>
      </c>
      <c r="Y327" s="6" t="s">
        <v>130</v>
      </c>
      <c r="Z327" s="6" t="s">
        <v>53</v>
      </c>
      <c r="AA327" s="6" t="s">
        <v>2213</v>
      </c>
      <c r="AB327" s="6" t="s">
        <v>887</v>
      </c>
      <c r="AC327" s="6">
        <v>45459</v>
      </c>
      <c r="AD327" s="6" t="s">
        <v>2214</v>
      </c>
      <c r="AE327" s="51" t="s">
        <v>218</v>
      </c>
      <c r="AF327" s="5" t="s">
        <v>218</v>
      </c>
      <c r="AG327" s="51" t="s">
        <v>218</v>
      </c>
      <c r="AH327" s="6" t="s">
        <v>218</v>
      </c>
      <c r="AI327" s="5" t="s">
        <v>218</v>
      </c>
      <c r="AJ327" s="6" t="s">
        <v>218</v>
      </c>
      <c r="AK327" s="6" t="s">
        <v>218</v>
      </c>
      <c r="AL327" s="6" t="s">
        <v>218</v>
      </c>
      <c r="AM327" s="5" t="s">
        <v>218</v>
      </c>
      <c r="AN327" s="6" t="s">
        <v>218</v>
      </c>
      <c r="AO327" s="6" t="s">
        <v>218</v>
      </c>
      <c r="AP327" s="6" t="s">
        <v>218</v>
      </c>
      <c r="AQ327" s="6">
        <v>45626</v>
      </c>
      <c r="AR327" s="5" t="s">
        <v>218</v>
      </c>
      <c r="AS327" s="51" t="s">
        <v>218</v>
      </c>
      <c r="AT327" s="6" t="s">
        <v>218</v>
      </c>
      <c r="AU327" s="6">
        <f t="shared" si="16"/>
        <v>45746</v>
      </c>
      <c r="AV327" s="28">
        <f t="shared" si="17"/>
        <v>46476</v>
      </c>
      <c r="AW327" s="11"/>
      <c r="AX327" s="11"/>
      <c r="AY327" s="11"/>
      <c r="AZ327" s="11"/>
      <c r="BA327" s="11"/>
      <c r="BI327" s="9"/>
      <c r="BJ327" s="10"/>
      <c r="BK327" s="10"/>
      <c r="BL327" s="10"/>
      <c r="BM327" s="10"/>
      <c r="BN327" s="10"/>
    </row>
    <row r="328" spans="1:66" s="8" customFormat="1" ht="16.350000000000001" customHeight="1">
      <c r="A328" s="472" t="s">
        <v>2018</v>
      </c>
      <c r="B328" s="21"/>
      <c r="C328" s="448" t="b">
        <v>1</v>
      </c>
      <c r="D328" s="449" t="s">
        <v>548</v>
      </c>
      <c r="E328" s="449" t="s">
        <v>543</v>
      </c>
      <c r="F328" s="445" t="s">
        <v>24</v>
      </c>
      <c r="G328" s="445" t="s">
        <v>13</v>
      </c>
      <c r="H328" s="444">
        <v>45461</v>
      </c>
      <c r="I328" s="444" t="s">
        <v>529</v>
      </c>
      <c r="J328" s="444" t="str">
        <f t="shared" ca="1" si="15"/>
        <v>EJECUTADO</v>
      </c>
      <c r="K328" s="445" t="s">
        <v>2215</v>
      </c>
      <c r="L328" s="445" t="s">
        <v>50</v>
      </c>
      <c r="M328" s="445" t="s">
        <v>2216</v>
      </c>
      <c r="N328" s="450">
        <v>900339467</v>
      </c>
      <c r="O328" s="451">
        <v>5250000</v>
      </c>
      <c r="P328" s="452">
        <v>20240386</v>
      </c>
      <c r="Q328" s="453">
        <v>23400000</v>
      </c>
      <c r="R328" s="454">
        <v>45447</v>
      </c>
      <c r="S328" s="444">
        <v>45462</v>
      </c>
      <c r="T328" s="444">
        <v>45547</v>
      </c>
      <c r="U328" s="452">
        <v>20240522</v>
      </c>
      <c r="V328" s="455">
        <v>488730000</v>
      </c>
      <c r="W328" s="444">
        <v>45461</v>
      </c>
      <c r="X328" s="63" t="s">
        <v>51</v>
      </c>
      <c r="Y328" s="6" t="s">
        <v>130</v>
      </c>
      <c r="Z328" s="6" t="s">
        <v>53</v>
      </c>
      <c r="AA328" s="6" t="s">
        <v>2217</v>
      </c>
      <c r="AB328" s="6" t="s">
        <v>2106</v>
      </c>
      <c r="AC328" s="6">
        <v>45462</v>
      </c>
      <c r="AD328" s="6" t="s">
        <v>2218</v>
      </c>
      <c r="AE328" s="51" t="s">
        <v>218</v>
      </c>
      <c r="AF328" s="5" t="s">
        <v>218</v>
      </c>
      <c r="AG328" s="51" t="s">
        <v>218</v>
      </c>
      <c r="AH328" s="6" t="s">
        <v>218</v>
      </c>
      <c r="AI328" s="5" t="s">
        <v>218</v>
      </c>
      <c r="AJ328" s="6" t="s">
        <v>218</v>
      </c>
      <c r="AK328" s="6" t="s">
        <v>218</v>
      </c>
      <c r="AL328" s="6" t="s">
        <v>218</v>
      </c>
      <c r="AM328" s="5" t="s">
        <v>218</v>
      </c>
      <c r="AN328" s="6" t="s">
        <v>218</v>
      </c>
      <c r="AO328" s="6" t="s">
        <v>218</v>
      </c>
      <c r="AP328" s="6" t="s">
        <v>218</v>
      </c>
      <c r="AQ328" s="6">
        <v>45547</v>
      </c>
      <c r="AR328" s="5" t="s">
        <v>218</v>
      </c>
      <c r="AS328" s="51" t="s">
        <v>218</v>
      </c>
      <c r="AT328" s="6" t="s">
        <v>218</v>
      </c>
      <c r="AU328" s="6">
        <f t="shared" si="16"/>
        <v>45667</v>
      </c>
      <c r="AV328" s="28">
        <f t="shared" si="17"/>
        <v>46397</v>
      </c>
      <c r="AW328" s="11"/>
      <c r="AX328" s="11"/>
      <c r="AY328" s="11"/>
      <c r="AZ328" s="11"/>
      <c r="BA328" s="11"/>
      <c r="BI328" s="9"/>
      <c r="BJ328" s="10"/>
      <c r="BK328" s="10"/>
      <c r="BL328" s="10"/>
      <c r="BM328" s="10"/>
      <c r="BN328" s="10"/>
    </row>
    <row r="329" spans="1:66" s="8" customFormat="1" ht="16.350000000000001" hidden="1" customHeight="1">
      <c r="A329" s="472" t="s">
        <v>2018</v>
      </c>
      <c r="B329" s="21"/>
      <c r="C329" s="448" t="b">
        <v>1</v>
      </c>
      <c r="D329" s="449" t="s">
        <v>549</v>
      </c>
      <c r="E329" s="449" t="s">
        <v>90</v>
      </c>
      <c r="F329" s="445" t="s">
        <v>24</v>
      </c>
      <c r="G329" s="445" t="s">
        <v>3</v>
      </c>
      <c r="H329" s="444">
        <v>45461</v>
      </c>
      <c r="I329" s="444" t="s">
        <v>529</v>
      </c>
      <c r="J329" s="444" t="str">
        <f t="shared" ca="1" si="15"/>
        <v>EJECUTADO</v>
      </c>
      <c r="K329" s="445" t="s">
        <v>2219</v>
      </c>
      <c r="L329" s="445" t="s">
        <v>54</v>
      </c>
      <c r="M329" s="445" t="s">
        <v>2220</v>
      </c>
      <c r="N329" s="450">
        <v>1073177955</v>
      </c>
      <c r="O329" s="451">
        <v>30050000</v>
      </c>
      <c r="P329" s="452">
        <v>20240385</v>
      </c>
      <c r="Q329" s="453">
        <v>23400000</v>
      </c>
      <c r="R329" s="454">
        <v>45447</v>
      </c>
      <c r="S329" s="444">
        <v>45464</v>
      </c>
      <c r="T329" s="444">
        <v>45534</v>
      </c>
      <c r="U329" s="452">
        <v>20240523</v>
      </c>
      <c r="V329" s="455">
        <v>8400000</v>
      </c>
      <c r="W329" s="444">
        <v>45461</v>
      </c>
      <c r="X329" s="63" t="s">
        <v>51</v>
      </c>
      <c r="Y329" s="6" t="s">
        <v>130</v>
      </c>
      <c r="Z329" s="6" t="s">
        <v>53</v>
      </c>
      <c r="AA329" s="6" t="s">
        <v>2221</v>
      </c>
      <c r="AB329" s="6" t="s">
        <v>1207</v>
      </c>
      <c r="AC329" s="6">
        <v>45464</v>
      </c>
      <c r="AD329" s="6" t="s">
        <v>2222</v>
      </c>
      <c r="AE329" s="51" t="s">
        <v>218</v>
      </c>
      <c r="AF329" s="5" t="s">
        <v>218</v>
      </c>
      <c r="AG329" s="51" t="s">
        <v>218</v>
      </c>
      <c r="AH329" s="6" t="s">
        <v>218</v>
      </c>
      <c r="AI329" s="5" t="s">
        <v>218</v>
      </c>
      <c r="AJ329" s="6" t="s">
        <v>218</v>
      </c>
      <c r="AK329" s="6" t="s">
        <v>218</v>
      </c>
      <c r="AL329" s="6" t="s">
        <v>218</v>
      </c>
      <c r="AM329" s="5" t="s">
        <v>218</v>
      </c>
      <c r="AN329" s="6" t="s">
        <v>218</v>
      </c>
      <c r="AO329" s="6" t="s">
        <v>218</v>
      </c>
      <c r="AP329" s="6" t="s">
        <v>218</v>
      </c>
      <c r="AQ329" s="6">
        <v>45534</v>
      </c>
      <c r="AR329" s="5" t="s">
        <v>218</v>
      </c>
      <c r="AS329" s="51" t="s">
        <v>218</v>
      </c>
      <c r="AT329" s="6" t="s">
        <v>218</v>
      </c>
      <c r="AU329" s="6">
        <f t="shared" si="16"/>
        <v>45654</v>
      </c>
      <c r="AV329" s="28">
        <f t="shared" si="17"/>
        <v>46384</v>
      </c>
      <c r="AW329" s="11"/>
      <c r="AX329" s="11"/>
      <c r="AY329" s="11"/>
      <c r="AZ329" s="11"/>
      <c r="BA329" s="11"/>
      <c r="BI329" s="9"/>
      <c r="BJ329" s="10"/>
      <c r="BK329" s="10"/>
      <c r="BL329" s="10"/>
      <c r="BM329" s="10"/>
      <c r="BN329" s="10"/>
    </row>
    <row r="330" spans="1:66" s="8" customFormat="1" ht="16.350000000000001" hidden="1" customHeight="1">
      <c r="A330" s="472" t="s">
        <v>2018</v>
      </c>
      <c r="B330" s="21"/>
      <c r="C330" s="448" t="b">
        <v>1</v>
      </c>
      <c r="D330" s="449" t="s">
        <v>550</v>
      </c>
      <c r="E330" s="449" t="s">
        <v>551</v>
      </c>
      <c r="F330" s="445" t="s">
        <v>23</v>
      </c>
      <c r="G330" s="445" t="s">
        <v>8</v>
      </c>
      <c r="H330" s="444">
        <v>45462</v>
      </c>
      <c r="I330" s="444" t="s">
        <v>529</v>
      </c>
      <c r="J330" s="444" t="str">
        <f t="shared" ca="1" si="15"/>
        <v>EJECUTADO</v>
      </c>
      <c r="K330" s="445" t="s">
        <v>2223</v>
      </c>
      <c r="L330" s="445" t="s">
        <v>50</v>
      </c>
      <c r="M330" s="445" t="s">
        <v>2224</v>
      </c>
      <c r="N330" s="450">
        <v>901838929</v>
      </c>
      <c r="O330" s="483">
        <v>154999472</v>
      </c>
      <c r="P330" s="452">
        <v>20240333</v>
      </c>
      <c r="Q330" s="453">
        <v>289211480</v>
      </c>
      <c r="R330" s="454">
        <v>45415</v>
      </c>
      <c r="S330" s="444">
        <v>45524</v>
      </c>
      <c r="T330" s="444">
        <v>45615</v>
      </c>
      <c r="U330" s="452">
        <v>20240526</v>
      </c>
      <c r="V330" s="455">
        <v>154999472</v>
      </c>
      <c r="W330" s="444">
        <v>45462</v>
      </c>
      <c r="X330" s="63" t="s">
        <v>51</v>
      </c>
      <c r="Y330" s="6" t="s">
        <v>130</v>
      </c>
      <c r="Z330" s="6" t="s">
        <v>53</v>
      </c>
      <c r="AA330" s="6" t="s">
        <v>2225</v>
      </c>
      <c r="AB330" s="6" t="s">
        <v>939</v>
      </c>
      <c r="AC330" s="6">
        <v>45464</v>
      </c>
      <c r="AD330" s="50" t="s">
        <v>2226</v>
      </c>
      <c r="AE330" s="51" t="s">
        <v>218</v>
      </c>
      <c r="AF330" s="5" t="s">
        <v>218</v>
      </c>
      <c r="AG330" s="51" t="s">
        <v>218</v>
      </c>
      <c r="AH330" s="6" t="s">
        <v>218</v>
      </c>
      <c r="AI330" s="5" t="s">
        <v>218</v>
      </c>
      <c r="AJ330" s="6" t="s">
        <v>218</v>
      </c>
      <c r="AK330" s="6" t="s">
        <v>218</v>
      </c>
      <c r="AL330" s="6" t="s">
        <v>218</v>
      </c>
      <c r="AM330" s="5" t="s">
        <v>218</v>
      </c>
      <c r="AN330" s="6" t="s">
        <v>218</v>
      </c>
      <c r="AO330" s="6" t="s">
        <v>218</v>
      </c>
      <c r="AP330" s="6" t="s">
        <v>218</v>
      </c>
      <c r="AQ330" s="6">
        <v>45615</v>
      </c>
      <c r="AR330" s="5" t="s">
        <v>218</v>
      </c>
      <c r="AS330" s="51" t="s">
        <v>218</v>
      </c>
      <c r="AT330" s="6" t="s">
        <v>218</v>
      </c>
      <c r="AU330" s="6">
        <f t="shared" si="16"/>
        <v>45735</v>
      </c>
      <c r="AV330" s="28">
        <f t="shared" si="17"/>
        <v>46465</v>
      </c>
      <c r="AW330" s="11"/>
      <c r="AX330" s="11"/>
      <c r="AY330" s="11"/>
      <c r="AZ330" s="11"/>
      <c r="BA330" s="11"/>
      <c r="BI330" s="9"/>
      <c r="BJ330" s="10"/>
      <c r="BK330" s="10"/>
      <c r="BL330" s="10"/>
      <c r="BM330" s="10"/>
      <c r="BN330" s="10"/>
    </row>
    <row r="331" spans="1:66" s="8" customFormat="1" ht="16.350000000000001" customHeight="1">
      <c r="A331" s="472" t="s">
        <v>2018</v>
      </c>
      <c r="B331" s="21"/>
      <c r="C331" s="448" t="b">
        <v>1</v>
      </c>
      <c r="D331" s="449" t="s">
        <v>552</v>
      </c>
      <c r="E331" s="449" t="s">
        <v>506</v>
      </c>
      <c r="F331" s="445" t="s">
        <v>23</v>
      </c>
      <c r="G331" s="445" t="s">
        <v>13</v>
      </c>
      <c r="H331" s="444">
        <v>45462</v>
      </c>
      <c r="I331" s="444" t="s">
        <v>529</v>
      </c>
      <c r="J331" s="444" t="str">
        <f t="shared" ca="1" si="15"/>
        <v>EJECUTADO</v>
      </c>
      <c r="K331" s="445" t="s">
        <v>2227</v>
      </c>
      <c r="L331" s="445" t="s">
        <v>50</v>
      </c>
      <c r="M331" s="445" t="s">
        <v>2228</v>
      </c>
      <c r="N331" s="450">
        <v>830037444</v>
      </c>
      <c r="O331" s="487">
        <v>9000000</v>
      </c>
      <c r="P331" s="452">
        <v>20240370</v>
      </c>
      <c r="Q331" s="453">
        <v>850000000</v>
      </c>
      <c r="R331" s="454">
        <v>45439</v>
      </c>
      <c r="S331" s="444">
        <v>45463</v>
      </c>
      <c r="T331" s="444">
        <v>45550</v>
      </c>
      <c r="U331" s="452">
        <v>20240529</v>
      </c>
      <c r="V331" s="455">
        <v>850000000</v>
      </c>
      <c r="W331" s="444">
        <v>45462</v>
      </c>
      <c r="X331" s="63" t="s">
        <v>51</v>
      </c>
      <c r="Y331" s="6" t="s">
        <v>130</v>
      </c>
      <c r="Z331" s="6" t="s">
        <v>53</v>
      </c>
      <c r="AA331" s="6" t="s">
        <v>2229</v>
      </c>
      <c r="AB331" s="6" t="s">
        <v>1139</v>
      </c>
      <c r="AC331" s="6">
        <v>45463</v>
      </c>
      <c r="AD331" s="6" t="s">
        <v>2230</v>
      </c>
      <c r="AE331" s="51" t="s">
        <v>218</v>
      </c>
      <c r="AF331" s="5" t="s">
        <v>218</v>
      </c>
      <c r="AG331" s="51" t="s">
        <v>218</v>
      </c>
      <c r="AH331" s="6" t="s">
        <v>218</v>
      </c>
      <c r="AI331" s="5" t="s">
        <v>218</v>
      </c>
      <c r="AJ331" s="6" t="s">
        <v>218</v>
      </c>
      <c r="AK331" s="6" t="s">
        <v>218</v>
      </c>
      <c r="AL331" s="6" t="s">
        <v>218</v>
      </c>
      <c r="AM331" s="5" t="s">
        <v>218</v>
      </c>
      <c r="AN331" s="6" t="s">
        <v>218</v>
      </c>
      <c r="AO331" s="6" t="s">
        <v>218</v>
      </c>
      <c r="AP331" s="6" t="s">
        <v>218</v>
      </c>
      <c r="AQ331" s="6">
        <v>45550</v>
      </c>
      <c r="AR331" s="5" t="s">
        <v>218</v>
      </c>
      <c r="AS331" s="51" t="s">
        <v>218</v>
      </c>
      <c r="AT331" s="6" t="s">
        <v>218</v>
      </c>
      <c r="AU331" s="6">
        <f t="shared" si="16"/>
        <v>45670</v>
      </c>
      <c r="AV331" s="28">
        <f t="shared" si="17"/>
        <v>46400</v>
      </c>
      <c r="AW331" s="11"/>
      <c r="AX331" s="11"/>
      <c r="AY331" s="11"/>
      <c r="AZ331" s="11"/>
      <c r="BA331" s="11"/>
      <c r="BI331" s="9"/>
      <c r="BJ331" s="10"/>
      <c r="BK331" s="10"/>
      <c r="BL331" s="10"/>
      <c r="BM331" s="10"/>
      <c r="BN331" s="10"/>
    </row>
    <row r="332" spans="1:66" s="8" customFormat="1" ht="16.350000000000001" customHeight="1">
      <c r="A332" s="472" t="s">
        <v>2018</v>
      </c>
      <c r="B332" s="21"/>
      <c r="C332" s="448" t="b">
        <v>1</v>
      </c>
      <c r="D332" s="449" t="s">
        <v>554</v>
      </c>
      <c r="E332" s="449" t="s">
        <v>543</v>
      </c>
      <c r="F332" s="445" t="s">
        <v>24</v>
      </c>
      <c r="G332" s="445" t="s">
        <v>13</v>
      </c>
      <c r="H332" s="444">
        <v>45463</v>
      </c>
      <c r="I332" s="444" t="s">
        <v>529</v>
      </c>
      <c r="J332" s="444" t="str">
        <f t="shared" ca="1" si="15"/>
        <v>EJECUTADO</v>
      </c>
      <c r="K332" s="445" t="s">
        <v>2231</v>
      </c>
      <c r="L332" s="445" t="s">
        <v>50</v>
      </c>
      <c r="M332" s="445" t="s">
        <v>2232</v>
      </c>
      <c r="N332" s="450">
        <v>900640295</v>
      </c>
      <c r="O332" s="487">
        <v>35666666</v>
      </c>
      <c r="P332" s="452">
        <v>20240387</v>
      </c>
      <c r="Q332" s="453">
        <v>512050000</v>
      </c>
      <c r="R332" s="454">
        <v>45447</v>
      </c>
      <c r="S332" s="444">
        <v>45464</v>
      </c>
      <c r="T332" s="444">
        <v>45550</v>
      </c>
      <c r="U332" s="452">
        <v>20240530</v>
      </c>
      <c r="V332" s="455">
        <v>512050000</v>
      </c>
      <c r="W332" s="444">
        <v>45463</v>
      </c>
      <c r="X332" s="63" t="s">
        <v>51</v>
      </c>
      <c r="Y332" s="6" t="s">
        <v>130</v>
      </c>
      <c r="Z332" s="6" t="s">
        <v>53</v>
      </c>
      <c r="AA332" s="6" t="s">
        <v>2233</v>
      </c>
      <c r="AB332" s="6" t="s">
        <v>2106</v>
      </c>
      <c r="AC332" s="6">
        <v>45463</v>
      </c>
      <c r="AD332" s="6" t="s">
        <v>2234</v>
      </c>
      <c r="AE332" s="51" t="s">
        <v>218</v>
      </c>
      <c r="AF332" s="5" t="s">
        <v>218</v>
      </c>
      <c r="AG332" s="51" t="s">
        <v>218</v>
      </c>
      <c r="AH332" s="6" t="s">
        <v>218</v>
      </c>
      <c r="AI332" s="5" t="s">
        <v>218</v>
      </c>
      <c r="AJ332" s="6" t="s">
        <v>218</v>
      </c>
      <c r="AK332" s="6" t="s">
        <v>218</v>
      </c>
      <c r="AL332" s="6" t="s">
        <v>218</v>
      </c>
      <c r="AM332" s="5" t="s">
        <v>218</v>
      </c>
      <c r="AN332" s="6" t="s">
        <v>218</v>
      </c>
      <c r="AO332" s="6" t="s">
        <v>218</v>
      </c>
      <c r="AP332" s="6" t="s">
        <v>218</v>
      </c>
      <c r="AQ332" s="6">
        <v>45550</v>
      </c>
      <c r="AR332" s="5" t="s">
        <v>218</v>
      </c>
      <c r="AS332" s="51" t="s">
        <v>218</v>
      </c>
      <c r="AT332" s="6" t="s">
        <v>218</v>
      </c>
      <c r="AU332" s="6">
        <f t="shared" si="16"/>
        <v>45670</v>
      </c>
      <c r="AV332" s="28">
        <f t="shared" si="17"/>
        <v>46400</v>
      </c>
      <c r="AW332" s="11"/>
      <c r="AX332" s="11"/>
      <c r="AY332" s="11"/>
      <c r="AZ332" s="11"/>
      <c r="BA332" s="11"/>
      <c r="BI332" s="9"/>
      <c r="BJ332" s="10"/>
      <c r="BK332" s="10"/>
      <c r="BL332" s="10"/>
      <c r="BM332" s="10"/>
      <c r="BN332" s="10"/>
    </row>
    <row r="333" spans="1:66" s="8" customFormat="1" ht="16.350000000000001" hidden="1" customHeight="1">
      <c r="A333" s="472" t="s">
        <v>2018</v>
      </c>
      <c r="B333" s="21"/>
      <c r="C333" s="448" t="b">
        <v>1</v>
      </c>
      <c r="D333" s="449" t="s">
        <v>555</v>
      </c>
      <c r="E333" s="449" t="s">
        <v>74</v>
      </c>
      <c r="F333" s="445" t="s">
        <v>24</v>
      </c>
      <c r="G333" s="445" t="s">
        <v>18</v>
      </c>
      <c r="H333" s="444">
        <v>45463</v>
      </c>
      <c r="I333" s="444" t="s">
        <v>529</v>
      </c>
      <c r="J333" s="444" t="str">
        <f t="shared" ca="1" si="15"/>
        <v>EJECUTADO</v>
      </c>
      <c r="K333" s="445" t="s">
        <v>2235</v>
      </c>
      <c r="L333" s="445" t="s">
        <v>54</v>
      </c>
      <c r="M333" s="445" t="s">
        <v>201</v>
      </c>
      <c r="N333" s="450">
        <v>1010213471</v>
      </c>
      <c r="O333" s="487">
        <v>54912783</v>
      </c>
      <c r="P333" s="452">
        <v>20240400</v>
      </c>
      <c r="Q333" s="453">
        <v>79166667</v>
      </c>
      <c r="R333" s="454">
        <v>45456</v>
      </c>
      <c r="S333" s="444">
        <v>45463</v>
      </c>
      <c r="T333" s="444">
        <v>45655</v>
      </c>
      <c r="U333" s="452">
        <v>20240531</v>
      </c>
      <c r="V333" s="455">
        <v>79166667</v>
      </c>
      <c r="W333" s="444">
        <v>45463</v>
      </c>
      <c r="X333" s="63" t="s">
        <v>51</v>
      </c>
      <c r="Y333" s="6" t="s">
        <v>94</v>
      </c>
      <c r="Z333" s="6" t="s">
        <v>53</v>
      </c>
      <c r="AA333" s="6" t="s">
        <v>2236</v>
      </c>
      <c r="AB333" s="6" t="s">
        <v>922</v>
      </c>
      <c r="AC333" s="6">
        <v>45463</v>
      </c>
      <c r="AD333" s="6" t="s">
        <v>2237</v>
      </c>
      <c r="AE333" s="51" t="s">
        <v>218</v>
      </c>
      <c r="AF333" s="5" t="s">
        <v>218</v>
      </c>
      <c r="AG333" s="51" t="s">
        <v>218</v>
      </c>
      <c r="AH333" s="6" t="s">
        <v>218</v>
      </c>
      <c r="AI333" s="5" t="s">
        <v>218</v>
      </c>
      <c r="AJ333" s="6" t="s">
        <v>218</v>
      </c>
      <c r="AK333" s="6" t="s">
        <v>218</v>
      </c>
      <c r="AL333" s="6" t="s">
        <v>218</v>
      </c>
      <c r="AM333" s="5" t="s">
        <v>218</v>
      </c>
      <c r="AN333" s="6" t="s">
        <v>218</v>
      </c>
      <c r="AO333" s="6" t="s">
        <v>218</v>
      </c>
      <c r="AP333" s="6" t="s">
        <v>218</v>
      </c>
      <c r="AQ333" s="6">
        <v>45655</v>
      </c>
      <c r="AR333" s="5" t="s">
        <v>218</v>
      </c>
      <c r="AS333" s="51" t="s">
        <v>218</v>
      </c>
      <c r="AT333" s="6" t="s">
        <v>218</v>
      </c>
      <c r="AU333" s="6">
        <f t="shared" si="16"/>
        <v>45775</v>
      </c>
      <c r="AV333" s="28">
        <f t="shared" si="17"/>
        <v>46505</v>
      </c>
      <c r="AW333" s="11"/>
      <c r="AX333" s="11"/>
      <c r="AY333" s="11"/>
      <c r="AZ333" s="11"/>
      <c r="BA333" s="11"/>
      <c r="BI333" s="9"/>
      <c r="BJ333" s="10"/>
      <c r="BK333" s="10"/>
      <c r="BL333" s="10"/>
      <c r="BM333" s="10"/>
      <c r="BN333" s="10"/>
    </row>
    <row r="334" spans="1:66" s="8" customFormat="1" ht="16.350000000000001" hidden="1" customHeight="1">
      <c r="A334" s="472" t="s">
        <v>2018</v>
      </c>
      <c r="B334" s="21"/>
      <c r="C334" s="448" t="b">
        <v>1</v>
      </c>
      <c r="D334" s="449" t="s">
        <v>556</v>
      </c>
      <c r="E334" s="449" t="s">
        <v>557</v>
      </c>
      <c r="F334" s="445" t="s">
        <v>26</v>
      </c>
      <c r="G334" s="445" t="s">
        <v>13</v>
      </c>
      <c r="H334" s="444">
        <v>45469</v>
      </c>
      <c r="I334" s="444" t="s">
        <v>529</v>
      </c>
      <c r="J334" s="444" t="str">
        <f t="shared" ca="1" si="15"/>
        <v>EJECUTADO</v>
      </c>
      <c r="K334" s="445" t="s">
        <v>2238</v>
      </c>
      <c r="L334" s="445" t="s">
        <v>50</v>
      </c>
      <c r="M334" s="445" t="s">
        <v>2239</v>
      </c>
      <c r="N334" s="450">
        <v>899999115</v>
      </c>
      <c r="O334" s="487">
        <v>779983200</v>
      </c>
      <c r="P334" s="452">
        <v>20240380</v>
      </c>
      <c r="Q334" s="453">
        <v>24215072</v>
      </c>
      <c r="R334" s="454">
        <v>45441</v>
      </c>
      <c r="S334" s="444">
        <v>45470</v>
      </c>
      <c r="T334" s="444">
        <v>45689</v>
      </c>
      <c r="U334" s="452">
        <v>20240563</v>
      </c>
      <c r="V334" s="455">
        <v>16053623</v>
      </c>
      <c r="W334" s="444">
        <v>45469</v>
      </c>
      <c r="X334" s="63" t="s">
        <v>51</v>
      </c>
      <c r="Y334" s="6" t="s">
        <v>558</v>
      </c>
      <c r="Z334" s="6" t="s">
        <v>53</v>
      </c>
      <c r="AA334" s="6" t="s">
        <v>2240</v>
      </c>
      <c r="AB334" s="6" t="s">
        <v>2106</v>
      </c>
      <c r="AC334" s="6">
        <v>45470</v>
      </c>
      <c r="AD334" s="6" t="s">
        <v>2241</v>
      </c>
      <c r="AE334" s="51" t="s">
        <v>218</v>
      </c>
      <c r="AF334" s="5" t="s">
        <v>218</v>
      </c>
      <c r="AG334" s="51" t="s">
        <v>218</v>
      </c>
      <c r="AH334" s="6" t="s">
        <v>218</v>
      </c>
      <c r="AI334" s="5" t="s">
        <v>218</v>
      </c>
      <c r="AJ334" s="6" t="s">
        <v>218</v>
      </c>
      <c r="AK334" s="6" t="s">
        <v>218</v>
      </c>
      <c r="AL334" s="6" t="s">
        <v>218</v>
      </c>
      <c r="AM334" s="5" t="s">
        <v>218</v>
      </c>
      <c r="AN334" s="6" t="s">
        <v>218</v>
      </c>
      <c r="AO334" s="6" t="s">
        <v>218</v>
      </c>
      <c r="AP334" s="6" t="s">
        <v>218</v>
      </c>
      <c r="AQ334" s="6">
        <v>45689</v>
      </c>
      <c r="AR334" s="5" t="s">
        <v>218</v>
      </c>
      <c r="AS334" s="51" t="s">
        <v>218</v>
      </c>
      <c r="AT334" s="6" t="s">
        <v>218</v>
      </c>
      <c r="AU334" s="6">
        <f t="shared" si="16"/>
        <v>45809</v>
      </c>
      <c r="AV334" s="28">
        <f t="shared" si="17"/>
        <v>46539</v>
      </c>
      <c r="AW334" s="11"/>
      <c r="AX334" s="11"/>
      <c r="AY334" s="11"/>
      <c r="AZ334" s="11"/>
      <c r="BA334" s="11"/>
      <c r="BI334" s="9"/>
      <c r="BJ334" s="10"/>
      <c r="BK334" s="10"/>
      <c r="BL334" s="10"/>
      <c r="BM334" s="10"/>
      <c r="BN334" s="10"/>
    </row>
    <row r="335" spans="1:66" s="8" customFormat="1" ht="16.350000000000001" customHeight="1">
      <c r="A335" s="472" t="s">
        <v>2018</v>
      </c>
      <c r="B335" s="21"/>
      <c r="C335" s="448" t="b">
        <v>1</v>
      </c>
      <c r="D335" s="449" t="s">
        <v>559</v>
      </c>
      <c r="E335" s="449" t="s">
        <v>560</v>
      </c>
      <c r="F335" s="445" t="s">
        <v>23</v>
      </c>
      <c r="G335" s="445" t="s">
        <v>8</v>
      </c>
      <c r="H335" s="444">
        <v>45464</v>
      </c>
      <c r="I335" s="444" t="s">
        <v>529</v>
      </c>
      <c r="J335" s="444" t="str">
        <f t="shared" ca="1" si="15"/>
        <v>EJECUTADO</v>
      </c>
      <c r="K335" s="445" t="s">
        <v>2223</v>
      </c>
      <c r="L335" s="445" t="s">
        <v>50</v>
      </c>
      <c r="M335" s="445" t="s">
        <v>2242</v>
      </c>
      <c r="N335" s="450">
        <v>901839608</v>
      </c>
      <c r="O335" s="487">
        <v>21000000</v>
      </c>
      <c r="P335" s="452">
        <v>20240333</v>
      </c>
      <c r="Q335" s="453">
        <v>289211480</v>
      </c>
      <c r="R335" s="454">
        <v>45415</v>
      </c>
      <c r="S335" s="444">
        <v>45498</v>
      </c>
      <c r="T335" s="444">
        <v>45559</v>
      </c>
      <c r="U335" s="452">
        <v>20240534</v>
      </c>
      <c r="V335" s="455">
        <v>134190226</v>
      </c>
      <c r="W335" s="444">
        <v>45464</v>
      </c>
      <c r="X335" s="63" t="s">
        <v>51</v>
      </c>
      <c r="Y335" s="6" t="s">
        <v>130</v>
      </c>
      <c r="Z335" s="6" t="s">
        <v>53</v>
      </c>
      <c r="AA335" s="6" t="s">
        <v>2225</v>
      </c>
      <c r="AB335" s="6" t="s">
        <v>939</v>
      </c>
      <c r="AC335" s="6">
        <v>45469</v>
      </c>
      <c r="AD335" s="6" t="s">
        <v>2226</v>
      </c>
      <c r="AE335" s="51" t="s">
        <v>218</v>
      </c>
      <c r="AF335" s="5" t="s">
        <v>218</v>
      </c>
      <c r="AG335" s="51" t="s">
        <v>218</v>
      </c>
      <c r="AH335" s="6" t="s">
        <v>218</v>
      </c>
      <c r="AI335" s="5" t="s">
        <v>218</v>
      </c>
      <c r="AJ335" s="6" t="s">
        <v>218</v>
      </c>
      <c r="AK335" s="6" t="s">
        <v>218</v>
      </c>
      <c r="AL335" s="6" t="s">
        <v>218</v>
      </c>
      <c r="AM335" s="5" t="s">
        <v>218</v>
      </c>
      <c r="AN335" s="6" t="s">
        <v>218</v>
      </c>
      <c r="AO335" s="6" t="s">
        <v>218</v>
      </c>
      <c r="AP335" s="6" t="s">
        <v>218</v>
      </c>
      <c r="AQ335" s="6">
        <v>45559</v>
      </c>
      <c r="AR335" s="5" t="s">
        <v>218</v>
      </c>
      <c r="AS335" s="51" t="s">
        <v>218</v>
      </c>
      <c r="AT335" s="6" t="s">
        <v>218</v>
      </c>
      <c r="AU335" s="6">
        <f t="shared" si="16"/>
        <v>45679</v>
      </c>
      <c r="AV335" s="28">
        <f t="shared" si="17"/>
        <v>46409</v>
      </c>
      <c r="AW335" s="11"/>
      <c r="AX335" s="11"/>
      <c r="AY335" s="11"/>
      <c r="AZ335" s="11"/>
      <c r="BA335" s="11"/>
      <c r="BI335" s="9"/>
      <c r="BJ335" s="10"/>
      <c r="BK335" s="10"/>
      <c r="BL335" s="10"/>
      <c r="BM335" s="10"/>
      <c r="BN335" s="10"/>
    </row>
    <row r="336" spans="1:66" s="8" customFormat="1" ht="16.350000000000001" customHeight="1">
      <c r="A336" s="472" t="s">
        <v>2018</v>
      </c>
      <c r="B336" s="21"/>
      <c r="C336" s="448" t="b">
        <v>1</v>
      </c>
      <c r="D336" s="449" t="s">
        <v>561</v>
      </c>
      <c r="E336" s="449" t="s">
        <v>74</v>
      </c>
      <c r="F336" s="445" t="s">
        <v>24</v>
      </c>
      <c r="G336" s="445" t="s">
        <v>18</v>
      </c>
      <c r="H336" s="444">
        <v>45467</v>
      </c>
      <c r="I336" s="444" t="s">
        <v>529</v>
      </c>
      <c r="J336" s="444" t="str">
        <f t="shared" ca="1" si="15"/>
        <v>EJECUTADO</v>
      </c>
      <c r="K336" s="445" t="s">
        <v>2194</v>
      </c>
      <c r="L336" s="445" t="s">
        <v>54</v>
      </c>
      <c r="M336" s="445" t="s">
        <v>2243</v>
      </c>
      <c r="N336" s="450">
        <v>74244833</v>
      </c>
      <c r="O336" s="487">
        <v>3754000</v>
      </c>
      <c r="P336" s="452">
        <v>20240403</v>
      </c>
      <c r="Q336" s="453">
        <v>45600000</v>
      </c>
      <c r="R336" s="454">
        <v>45463</v>
      </c>
      <c r="S336" s="444">
        <v>45468</v>
      </c>
      <c r="T336" s="444">
        <v>45559</v>
      </c>
      <c r="U336" s="452">
        <v>20240560</v>
      </c>
      <c r="V336" s="455">
        <v>45600000</v>
      </c>
      <c r="W336" s="444">
        <v>45467</v>
      </c>
      <c r="X336" s="63" t="s">
        <v>51</v>
      </c>
      <c r="Y336" s="6" t="s">
        <v>94</v>
      </c>
      <c r="Z336" s="6" t="s">
        <v>53</v>
      </c>
      <c r="AA336" s="6" t="s">
        <v>2244</v>
      </c>
      <c r="AB336" s="6" t="s">
        <v>887</v>
      </c>
      <c r="AC336" s="6">
        <v>45468</v>
      </c>
      <c r="AD336" s="6" t="s">
        <v>2245</v>
      </c>
      <c r="AE336" s="51" t="s">
        <v>218</v>
      </c>
      <c r="AF336" s="5" t="s">
        <v>218</v>
      </c>
      <c r="AG336" s="51" t="s">
        <v>218</v>
      </c>
      <c r="AH336" s="6" t="s">
        <v>218</v>
      </c>
      <c r="AI336" s="5" t="s">
        <v>218</v>
      </c>
      <c r="AJ336" s="6" t="s">
        <v>218</v>
      </c>
      <c r="AK336" s="6" t="s">
        <v>218</v>
      </c>
      <c r="AL336" s="6" t="s">
        <v>218</v>
      </c>
      <c r="AM336" s="5" t="s">
        <v>218</v>
      </c>
      <c r="AN336" s="6" t="s">
        <v>218</v>
      </c>
      <c r="AO336" s="6" t="s">
        <v>218</v>
      </c>
      <c r="AP336" s="6" t="s">
        <v>218</v>
      </c>
      <c r="AQ336" s="6">
        <v>45559</v>
      </c>
      <c r="AR336" s="5" t="s">
        <v>218</v>
      </c>
      <c r="AS336" s="51" t="s">
        <v>218</v>
      </c>
      <c r="AT336" s="6" t="s">
        <v>218</v>
      </c>
      <c r="AU336" s="6">
        <f t="shared" si="16"/>
        <v>45679</v>
      </c>
      <c r="AV336" s="28">
        <f t="shared" si="17"/>
        <v>46409</v>
      </c>
      <c r="AW336" s="11"/>
      <c r="AX336" s="11"/>
      <c r="AY336" s="11"/>
      <c r="AZ336" s="11"/>
      <c r="BA336" s="11"/>
      <c r="BI336" s="9"/>
      <c r="BJ336" s="10"/>
      <c r="BK336" s="10"/>
      <c r="BL336" s="10"/>
      <c r="BM336" s="10"/>
      <c r="BN336" s="10"/>
    </row>
    <row r="337" spans="1:66" s="8" customFormat="1" ht="16.350000000000001" hidden="1" customHeight="1">
      <c r="A337" s="472" t="s">
        <v>2018</v>
      </c>
      <c r="B337" s="21"/>
      <c r="C337" s="448" t="b">
        <v>1</v>
      </c>
      <c r="D337" s="449" t="s">
        <v>562</v>
      </c>
      <c r="E337" s="449" t="s">
        <v>74</v>
      </c>
      <c r="F337" s="445" t="s">
        <v>24</v>
      </c>
      <c r="G337" s="445" t="s">
        <v>18</v>
      </c>
      <c r="H337" s="444">
        <v>45468</v>
      </c>
      <c r="I337" s="444" t="s">
        <v>529</v>
      </c>
      <c r="J337" s="444" t="str">
        <f t="shared" ca="1" si="15"/>
        <v>EJECUTADO</v>
      </c>
      <c r="K337" s="445" t="s">
        <v>2246</v>
      </c>
      <c r="L337" s="445" t="s">
        <v>54</v>
      </c>
      <c r="M337" s="445" t="s">
        <v>1421</v>
      </c>
      <c r="N337" s="450">
        <v>1023980180</v>
      </c>
      <c r="O337" s="487">
        <v>6000000</v>
      </c>
      <c r="P337" s="452">
        <v>20240402</v>
      </c>
      <c r="Q337" s="453">
        <v>20020000</v>
      </c>
      <c r="R337" s="454">
        <v>45463</v>
      </c>
      <c r="S337" s="444">
        <v>45468</v>
      </c>
      <c r="T337" s="444">
        <v>45626</v>
      </c>
      <c r="U337" s="452">
        <v>20240561</v>
      </c>
      <c r="V337" s="455">
        <v>20020000</v>
      </c>
      <c r="W337" s="444">
        <v>45468</v>
      </c>
      <c r="X337" s="63" t="s">
        <v>75</v>
      </c>
      <c r="Y337" s="6" t="s">
        <v>265</v>
      </c>
      <c r="Z337" s="6" t="s">
        <v>53</v>
      </c>
      <c r="AA337" s="6" t="s">
        <v>2247</v>
      </c>
      <c r="AB337" s="6" t="s">
        <v>2051</v>
      </c>
      <c r="AC337" s="6">
        <v>45468</v>
      </c>
      <c r="AD337" s="57" t="s">
        <v>2248</v>
      </c>
      <c r="AE337" s="51" t="s">
        <v>218</v>
      </c>
      <c r="AF337" s="5" t="s">
        <v>218</v>
      </c>
      <c r="AG337" s="51" t="s">
        <v>218</v>
      </c>
      <c r="AH337" s="6" t="s">
        <v>218</v>
      </c>
      <c r="AI337" s="5" t="s">
        <v>218</v>
      </c>
      <c r="AJ337" s="6" t="s">
        <v>218</v>
      </c>
      <c r="AK337" s="6" t="s">
        <v>218</v>
      </c>
      <c r="AL337" s="6" t="s">
        <v>218</v>
      </c>
      <c r="AM337" s="5" t="s">
        <v>218</v>
      </c>
      <c r="AN337" s="6" t="s">
        <v>218</v>
      </c>
      <c r="AO337" s="6" t="s">
        <v>218</v>
      </c>
      <c r="AP337" s="6" t="s">
        <v>218</v>
      </c>
      <c r="AQ337" s="6">
        <v>45626</v>
      </c>
      <c r="AR337" s="5" t="s">
        <v>218</v>
      </c>
      <c r="AS337" s="51" t="s">
        <v>218</v>
      </c>
      <c r="AT337" s="6" t="s">
        <v>218</v>
      </c>
      <c r="AU337" s="6">
        <f t="shared" si="16"/>
        <v>45746</v>
      </c>
      <c r="AV337" s="28">
        <f t="shared" si="17"/>
        <v>46476</v>
      </c>
      <c r="AW337" s="11"/>
      <c r="AX337" s="11"/>
      <c r="AY337" s="11"/>
      <c r="AZ337" s="11"/>
      <c r="BA337" s="11"/>
      <c r="BI337" s="9"/>
      <c r="BJ337" s="10"/>
      <c r="BK337" s="10"/>
      <c r="BL337" s="10"/>
      <c r="BM337" s="10"/>
      <c r="BN337" s="10"/>
    </row>
    <row r="338" spans="1:66" s="8" customFormat="1" ht="16.350000000000001" hidden="1" customHeight="1">
      <c r="A338" s="472" t="s">
        <v>2018</v>
      </c>
      <c r="B338" s="21"/>
      <c r="C338" s="448" t="b">
        <v>1</v>
      </c>
      <c r="D338" s="449" t="s">
        <v>563</v>
      </c>
      <c r="E338" s="449" t="s">
        <v>57</v>
      </c>
      <c r="F338" s="445" t="s">
        <v>24</v>
      </c>
      <c r="G338" s="445" t="s">
        <v>10</v>
      </c>
      <c r="H338" s="444">
        <v>45471</v>
      </c>
      <c r="I338" s="444" t="s">
        <v>529</v>
      </c>
      <c r="J338" s="444" t="str">
        <f t="shared" ca="1" si="15"/>
        <v>EJECUTADO</v>
      </c>
      <c r="K338" s="445" t="s">
        <v>2249</v>
      </c>
      <c r="L338" s="445" t="s">
        <v>50</v>
      </c>
      <c r="M338" s="445" t="s">
        <v>885</v>
      </c>
      <c r="N338" s="450">
        <v>900925777</v>
      </c>
      <c r="O338" s="487">
        <v>60000000</v>
      </c>
      <c r="P338" s="452">
        <v>20240428</v>
      </c>
      <c r="Q338" s="453">
        <v>167862400</v>
      </c>
      <c r="R338" s="454">
        <v>45467</v>
      </c>
      <c r="S338" s="444">
        <v>45471</v>
      </c>
      <c r="T338" s="444">
        <v>45535</v>
      </c>
      <c r="U338" s="452">
        <v>20240566</v>
      </c>
      <c r="V338" s="455">
        <v>167862400</v>
      </c>
      <c r="W338" s="444">
        <v>45471</v>
      </c>
      <c r="X338" s="63" t="s">
        <v>51</v>
      </c>
      <c r="Y338" s="6" t="s">
        <v>130</v>
      </c>
      <c r="Z338" s="6" t="s">
        <v>53</v>
      </c>
      <c r="AA338" s="6">
        <v>162109</v>
      </c>
      <c r="AB338" s="6" t="s">
        <v>2026</v>
      </c>
      <c r="AC338" s="6">
        <v>45471</v>
      </c>
      <c r="AD338" s="6" t="s">
        <v>2250</v>
      </c>
      <c r="AE338" s="51" t="s">
        <v>218</v>
      </c>
      <c r="AF338" s="5" t="s">
        <v>218</v>
      </c>
      <c r="AG338" s="51" t="s">
        <v>218</v>
      </c>
      <c r="AH338" s="6" t="s">
        <v>218</v>
      </c>
      <c r="AI338" s="5" t="s">
        <v>218</v>
      </c>
      <c r="AJ338" s="6" t="s">
        <v>218</v>
      </c>
      <c r="AK338" s="6" t="s">
        <v>218</v>
      </c>
      <c r="AL338" s="6" t="s">
        <v>218</v>
      </c>
      <c r="AM338" s="5" t="s">
        <v>218</v>
      </c>
      <c r="AN338" s="6" t="s">
        <v>218</v>
      </c>
      <c r="AO338" s="6" t="s">
        <v>218</v>
      </c>
      <c r="AP338" s="6" t="s">
        <v>218</v>
      </c>
      <c r="AQ338" s="6">
        <v>45535</v>
      </c>
      <c r="AR338" s="5" t="s">
        <v>218</v>
      </c>
      <c r="AS338" s="51" t="s">
        <v>218</v>
      </c>
      <c r="AT338" s="6" t="s">
        <v>218</v>
      </c>
      <c r="AU338" s="6">
        <f t="shared" si="16"/>
        <v>45655</v>
      </c>
      <c r="AV338" s="28">
        <f t="shared" si="17"/>
        <v>46385</v>
      </c>
      <c r="AW338" s="11"/>
      <c r="AX338" s="11"/>
      <c r="AY338" s="11"/>
      <c r="AZ338" s="11"/>
      <c r="BA338" s="11"/>
      <c r="BI338" s="9"/>
      <c r="BJ338" s="10"/>
      <c r="BK338" s="10"/>
      <c r="BL338" s="10"/>
      <c r="BM338" s="10"/>
      <c r="BN338" s="10"/>
    </row>
    <row r="339" spans="1:66" s="8" customFormat="1" ht="16.350000000000001" hidden="1" customHeight="1">
      <c r="A339" s="472" t="s">
        <v>2018</v>
      </c>
      <c r="B339" s="21"/>
      <c r="C339" s="448" t="b">
        <v>1</v>
      </c>
      <c r="D339" s="449" t="s">
        <v>564</v>
      </c>
      <c r="E339" s="449" t="s">
        <v>74</v>
      </c>
      <c r="F339" s="445" t="s">
        <v>24</v>
      </c>
      <c r="G339" s="445" t="s">
        <v>4</v>
      </c>
      <c r="H339" s="444">
        <v>45471</v>
      </c>
      <c r="I339" s="444" t="s">
        <v>529</v>
      </c>
      <c r="J339" s="444" t="str">
        <f t="shared" ca="1" si="15"/>
        <v>EJECUTADO</v>
      </c>
      <c r="K339" s="445" t="s">
        <v>2251</v>
      </c>
      <c r="L339" s="445" t="s">
        <v>50</v>
      </c>
      <c r="M339" s="445" t="s">
        <v>2252</v>
      </c>
      <c r="N339" s="450">
        <v>830010814</v>
      </c>
      <c r="O339" s="487">
        <v>60000000</v>
      </c>
      <c r="P339" s="452">
        <v>20240440</v>
      </c>
      <c r="Q339" s="453">
        <v>167291496</v>
      </c>
      <c r="R339" s="454">
        <v>45468</v>
      </c>
      <c r="S339" s="444">
        <v>45471</v>
      </c>
      <c r="T339" s="444">
        <v>45657</v>
      </c>
      <c r="U339" s="452">
        <v>20240567</v>
      </c>
      <c r="V339" s="455">
        <v>167291496</v>
      </c>
      <c r="W339" s="444">
        <v>45471</v>
      </c>
      <c r="X339" s="63" t="s">
        <v>106</v>
      </c>
      <c r="Y339" s="6" t="s">
        <v>558</v>
      </c>
      <c r="Z339" s="6" t="s">
        <v>59</v>
      </c>
      <c r="AA339" s="6" t="s">
        <v>218</v>
      </c>
      <c r="AB339" s="6" t="s">
        <v>218</v>
      </c>
      <c r="AC339" s="6" t="s">
        <v>218</v>
      </c>
      <c r="AD339" s="6" t="s">
        <v>2253</v>
      </c>
      <c r="AE339" s="51" t="s">
        <v>218</v>
      </c>
      <c r="AF339" s="5" t="s">
        <v>218</v>
      </c>
      <c r="AG339" s="51" t="s">
        <v>218</v>
      </c>
      <c r="AH339" s="6" t="s">
        <v>218</v>
      </c>
      <c r="AI339" s="5" t="s">
        <v>218</v>
      </c>
      <c r="AJ339" s="6" t="s">
        <v>218</v>
      </c>
      <c r="AK339" s="6" t="s">
        <v>218</v>
      </c>
      <c r="AL339" s="6" t="s">
        <v>218</v>
      </c>
      <c r="AM339" s="5" t="s">
        <v>218</v>
      </c>
      <c r="AN339" s="6" t="s">
        <v>218</v>
      </c>
      <c r="AO339" s="6" t="s">
        <v>218</v>
      </c>
      <c r="AP339" s="6" t="s">
        <v>218</v>
      </c>
      <c r="AQ339" s="6">
        <v>45657</v>
      </c>
      <c r="AR339" s="5" t="s">
        <v>218</v>
      </c>
      <c r="AS339" s="51" t="s">
        <v>218</v>
      </c>
      <c r="AT339" s="6" t="s">
        <v>218</v>
      </c>
      <c r="AU339" s="6">
        <f t="shared" si="16"/>
        <v>45777</v>
      </c>
      <c r="AV339" s="28">
        <f t="shared" si="17"/>
        <v>46507</v>
      </c>
      <c r="AW339" s="11"/>
      <c r="AX339" s="11"/>
      <c r="AY339" s="11"/>
      <c r="AZ339" s="11"/>
      <c r="BA339" s="11"/>
      <c r="BI339" s="9"/>
      <c r="BJ339" s="10"/>
      <c r="BK339" s="10"/>
      <c r="BL339" s="10"/>
      <c r="BM339" s="10"/>
      <c r="BN339" s="10"/>
    </row>
    <row r="340" spans="1:66" s="8" customFormat="1" ht="16.350000000000001" hidden="1" customHeight="1">
      <c r="A340" s="472" t="s">
        <v>2018</v>
      </c>
      <c r="B340" s="21"/>
      <c r="C340" s="448" t="b">
        <v>1</v>
      </c>
      <c r="D340" s="449" t="s">
        <v>565</v>
      </c>
      <c r="E340" s="449" t="s">
        <v>74</v>
      </c>
      <c r="F340" s="445" t="s">
        <v>24</v>
      </c>
      <c r="G340" s="445" t="s">
        <v>18</v>
      </c>
      <c r="H340" s="444">
        <v>45471</v>
      </c>
      <c r="I340" s="444" t="s">
        <v>529</v>
      </c>
      <c r="J340" s="444" t="str">
        <f t="shared" ca="1" si="15"/>
        <v>EJECUTADO</v>
      </c>
      <c r="K340" s="445" t="s">
        <v>2254</v>
      </c>
      <c r="L340" s="445" t="s">
        <v>54</v>
      </c>
      <c r="M340" s="445" t="s">
        <v>1171</v>
      </c>
      <c r="N340" s="450">
        <v>1023956191</v>
      </c>
      <c r="O340" s="487">
        <v>20000000</v>
      </c>
      <c r="P340" s="452">
        <v>20240437</v>
      </c>
      <c r="Q340" s="453">
        <v>4600000</v>
      </c>
      <c r="R340" s="454">
        <v>45468</v>
      </c>
      <c r="S340" s="444">
        <v>45471</v>
      </c>
      <c r="T340" s="444">
        <v>45500</v>
      </c>
      <c r="U340" s="452">
        <v>20240568</v>
      </c>
      <c r="V340" s="455">
        <v>4600000</v>
      </c>
      <c r="W340" s="444">
        <v>45471</v>
      </c>
      <c r="X340" s="63" t="s">
        <v>51</v>
      </c>
      <c r="Y340" s="6" t="s">
        <v>94</v>
      </c>
      <c r="Z340" s="6" t="s">
        <v>53</v>
      </c>
      <c r="AA340" s="6" t="s">
        <v>2255</v>
      </c>
      <c r="AB340" s="6" t="s">
        <v>1322</v>
      </c>
      <c r="AC340" s="6">
        <v>45471</v>
      </c>
      <c r="AD340" s="6" t="s">
        <v>2256</v>
      </c>
      <c r="AE340" s="51" t="s">
        <v>218</v>
      </c>
      <c r="AF340" s="5" t="s">
        <v>218</v>
      </c>
      <c r="AG340" s="51" t="s">
        <v>218</v>
      </c>
      <c r="AH340" s="6" t="s">
        <v>218</v>
      </c>
      <c r="AI340" s="5" t="s">
        <v>218</v>
      </c>
      <c r="AJ340" s="6" t="s">
        <v>218</v>
      </c>
      <c r="AK340" s="6" t="s">
        <v>218</v>
      </c>
      <c r="AL340" s="6" t="s">
        <v>218</v>
      </c>
      <c r="AM340" s="5" t="s">
        <v>218</v>
      </c>
      <c r="AN340" s="6" t="s">
        <v>218</v>
      </c>
      <c r="AO340" s="6" t="s">
        <v>218</v>
      </c>
      <c r="AP340" s="6" t="s">
        <v>218</v>
      </c>
      <c r="AQ340" s="6">
        <v>45500</v>
      </c>
      <c r="AR340" s="5" t="s">
        <v>218</v>
      </c>
      <c r="AS340" s="51" t="s">
        <v>218</v>
      </c>
      <c r="AT340" s="6" t="s">
        <v>218</v>
      </c>
      <c r="AU340" s="6">
        <f t="shared" si="16"/>
        <v>45620</v>
      </c>
      <c r="AV340" s="28">
        <f t="shared" si="17"/>
        <v>46350</v>
      </c>
      <c r="AW340" s="11"/>
      <c r="AX340" s="11"/>
      <c r="AY340" s="11"/>
      <c r="AZ340" s="11"/>
      <c r="BA340" s="11"/>
      <c r="BI340" s="9"/>
      <c r="BJ340" s="10"/>
      <c r="BK340" s="10"/>
      <c r="BL340" s="10"/>
      <c r="BM340" s="10"/>
      <c r="BN340" s="10"/>
    </row>
    <row r="341" spans="1:66" s="11" customFormat="1" ht="16.350000000000001" customHeight="1">
      <c r="A341" s="472"/>
      <c r="B341" s="21"/>
      <c r="C341" s="448" t="b">
        <v>1</v>
      </c>
      <c r="D341" s="449" t="s">
        <v>566</v>
      </c>
      <c r="E341" s="449" t="s">
        <v>543</v>
      </c>
      <c r="F341" s="445" t="s">
        <v>24</v>
      </c>
      <c r="G341" s="445" t="s">
        <v>13</v>
      </c>
      <c r="H341" s="444">
        <v>45475</v>
      </c>
      <c r="I341" s="444" t="s">
        <v>567</v>
      </c>
      <c r="J341" s="444" t="str">
        <f t="shared" ca="1" si="15"/>
        <v>EJECUTADO</v>
      </c>
      <c r="K341" s="445" t="s">
        <v>2257</v>
      </c>
      <c r="L341" s="445" t="s">
        <v>50</v>
      </c>
      <c r="M341" s="445" t="s">
        <v>2258</v>
      </c>
      <c r="N341" s="450">
        <v>900415079</v>
      </c>
      <c r="O341" s="487">
        <v>76500000</v>
      </c>
      <c r="P341" s="452">
        <v>20240443</v>
      </c>
      <c r="Q341" s="453">
        <v>76500000</v>
      </c>
      <c r="R341" s="454">
        <v>45469</v>
      </c>
      <c r="S341" s="444">
        <v>45476</v>
      </c>
      <c r="T341" s="444">
        <v>45547</v>
      </c>
      <c r="U341" s="452">
        <v>20240573</v>
      </c>
      <c r="V341" s="455">
        <v>76500000</v>
      </c>
      <c r="W341" s="444">
        <v>45475</v>
      </c>
      <c r="X341" s="65" t="s">
        <v>51</v>
      </c>
      <c r="Y341" s="5" t="s">
        <v>130</v>
      </c>
      <c r="Z341" s="5" t="s">
        <v>53</v>
      </c>
      <c r="AA341" s="2" t="s">
        <v>2259</v>
      </c>
      <c r="AB341" s="2" t="s">
        <v>1421</v>
      </c>
      <c r="AC341" s="52">
        <v>45476</v>
      </c>
      <c r="AD341" s="88" t="s">
        <v>2260</v>
      </c>
      <c r="AE341" s="51" t="s">
        <v>218</v>
      </c>
      <c r="AF341" s="5" t="s">
        <v>218</v>
      </c>
      <c r="AG341" s="51" t="s">
        <v>218</v>
      </c>
      <c r="AH341" s="6" t="s">
        <v>218</v>
      </c>
      <c r="AI341" s="5" t="s">
        <v>218</v>
      </c>
      <c r="AJ341" s="6" t="s">
        <v>218</v>
      </c>
      <c r="AK341" s="6" t="s">
        <v>218</v>
      </c>
      <c r="AL341" s="6" t="s">
        <v>218</v>
      </c>
      <c r="AM341" s="5" t="s">
        <v>218</v>
      </c>
      <c r="AN341" s="6" t="s">
        <v>218</v>
      </c>
      <c r="AO341" s="6" t="s">
        <v>218</v>
      </c>
      <c r="AP341" s="6" t="s">
        <v>218</v>
      </c>
      <c r="AQ341" s="6">
        <v>45547</v>
      </c>
      <c r="AR341" s="5" t="s">
        <v>218</v>
      </c>
      <c r="AS341" s="51" t="s">
        <v>218</v>
      </c>
      <c r="AT341" s="6" t="s">
        <v>218</v>
      </c>
      <c r="AU341" s="6">
        <f t="shared" si="16"/>
        <v>45667</v>
      </c>
      <c r="AV341" s="28">
        <f t="shared" si="17"/>
        <v>46397</v>
      </c>
      <c r="BI341" s="12"/>
    </row>
    <row r="342" spans="1:66" s="11" customFormat="1" ht="16.350000000000001" hidden="1" customHeight="1">
      <c r="A342" s="472"/>
      <c r="B342" s="21"/>
      <c r="C342" s="448" t="b">
        <v>1</v>
      </c>
      <c r="D342" s="449" t="s">
        <v>568</v>
      </c>
      <c r="E342" s="449" t="s">
        <v>74</v>
      </c>
      <c r="F342" s="445" t="s">
        <v>24</v>
      </c>
      <c r="G342" s="445" t="s">
        <v>18</v>
      </c>
      <c r="H342" s="444">
        <v>45477</v>
      </c>
      <c r="I342" s="444" t="s">
        <v>567</v>
      </c>
      <c r="J342" s="444" t="str">
        <f t="shared" ca="1" si="15"/>
        <v>EJECUTADO</v>
      </c>
      <c r="K342" s="445" t="s">
        <v>2261</v>
      </c>
      <c r="L342" s="445" t="s">
        <v>54</v>
      </c>
      <c r="M342" s="445" t="s">
        <v>2262</v>
      </c>
      <c r="N342" s="450">
        <v>25280031</v>
      </c>
      <c r="O342" s="487">
        <v>22500000</v>
      </c>
      <c r="P342" s="452">
        <v>20240429</v>
      </c>
      <c r="Q342" s="453">
        <v>22500000</v>
      </c>
      <c r="R342" s="454">
        <v>45468</v>
      </c>
      <c r="S342" s="444">
        <v>45477</v>
      </c>
      <c r="T342" s="444">
        <v>45568</v>
      </c>
      <c r="U342" s="452">
        <v>20240576</v>
      </c>
      <c r="V342" s="455">
        <v>22500000</v>
      </c>
      <c r="W342" s="444">
        <v>45477</v>
      </c>
      <c r="X342" s="65" t="s">
        <v>239</v>
      </c>
      <c r="Y342" s="5" t="s">
        <v>94</v>
      </c>
      <c r="Z342" s="5" t="s">
        <v>53</v>
      </c>
      <c r="AA342" s="2" t="s">
        <v>2263</v>
      </c>
      <c r="AB342" s="2" t="s">
        <v>887</v>
      </c>
      <c r="AC342" s="52">
        <v>45478</v>
      </c>
      <c r="AD342" s="88" t="s">
        <v>2264</v>
      </c>
      <c r="AE342" s="51" t="s">
        <v>218</v>
      </c>
      <c r="AF342" s="5" t="s">
        <v>218</v>
      </c>
      <c r="AG342" s="51" t="s">
        <v>218</v>
      </c>
      <c r="AH342" s="6" t="s">
        <v>218</v>
      </c>
      <c r="AI342" s="5" t="s">
        <v>218</v>
      </c>
      <c r="AJ342" s="6" t="s">
        <v>218</v>
      </c>
      <c r="AK342" s="6" t="s">
        <v>218</v>
      </c>
      <c r="AL342" s="6" t="s">
        <v>218</v>
      </c>
      <c r="AM342" s="5" t="s">
        <v>218</v>
      </c>
      <c r="AN342" s="6" t="s">
        <v>218</v>
      </c>
      <c r="AO342" s="6" t="s">
        <v>218</v>
      </c>
      <c r="AP342" s="6" t="s">
        <v>218</v>
      </c>
      <c r="AQ342" s="6">
        <f>T342</f>
        <v>45568</v>
      </c>
      <c r="AR342" s="5" t="s">
        <v>218</v>
      </c>
      <c r="AS342" s="5" t="s">
        <v>218</v>
      </c>
      <c r="AT342" s="5" t="s">
        <v>218</v>
      </c>
      <c r="AU342" s="6">
        <f t="shared" si="16"/>
        <v>45688</v>
      </c>
      <c r="AV342" s="28">
        <f t="shared" si="17"/>
        <v>46418</v>
      </c>
      <c r="BI342" s="12"/>
    </row>
    <row r="343" spans="1:66" s="11" customFormat="1" ht="16.350000000000001" customHeight="1">
      <c r="A343" s="472"/>
      <c r="B343" s="21"/>
      <c r="C343" s="448" t="b">
        <v>1</v>
      </c>
      <c r="D343" s="449" t="s">
        <v>569</v>
      </c>
      <c r="E343" s="449" t="s">
        <v>74</v>
      </c>
      <c r="F343" s="445" t="s">
        <v>24</v>
      </c>
      <c r="G343" s="445" t="s">
        <v>18</v>
      </c>
      <c r="H343" s="444">
        <v>45478</v>
      </c>
      <c r="I343" s="444" t="s">
        <v>567</v>
      </c>
      <c r="J343" s="444" t="str">
        <f t="shared" ca="1" si="15"/>
        <v>EJECUTADO</v>
      </c>
      <c r="K343" s="445" t="s">
        <v>2265</v>
      </c>
      <c r="L343" s="445" t="s">
        <v>54</v>
      </c>
      <c r="M343" s="445" t="s">
        <v>2266</v>
      </c>
      <c r="N343" s="450">
        <v>52888066</v>
      </c>
      <c r="O343" s="487">
        <v>10533333</v>
      </c>
      <c r="P343" s="452">
        <v>20240422</v>
      </c>
      <c r="Q343" s="453">
        <v>12000000</v>
      </c>
      <c r="R343" s="454">
        <v>45464</v>
      </c>
      <c r="S343" s="444">
        <v>45481</v>
      </c>
      <c r="T343" s="444">
        <v>45558</v>
      </c>
      <c r="U343" s="452">
        <v>20240581</v>
      </c>
      <c r="V343" s="455">
        <v>10533333</v>
      </c>
      <c r="W343" s="444">
        <v>45478</v>
      </c>
      <c r="X343" s="65" t="s">
        <v>51</v>
      </c>
      <c r="Y343" s="5" t="s">
        <v>94</v>
      </c>
      <c r="Z343" s="5" t="s">
        <v>53</v>
      </c>
      <c r="AA343" s="60" t="s">
        <v>2267</v>
      </c>
      <c r="AB343" s="2" t="s">
        <v>2186</v>
      </c>
      <c r="AC343" s="52">
        <v>45478</v>
      </c>
      <c r="AD343" s="88" t="s">
        <v>2268</v>
      </c>
      <c r="AE343" s="51" t="s">
        <v>218</v>
      </c>
      <c r="AF343" s="5" t="s">
        <v>218</v>
      </c>
      <c r="AG343" s="51" t="s">
        <v>218</v>
      </c>
      <c r="AH343" s="6" t="s">
        <v>218</v>
      </c>
      <c r="AI343" s="5" t="s">
        <v>218</v>
      </c>
      <c r="AJ343" s="6" t="s">
        <v>218</v>
      </c>
      <c r="AK343" s="6" t="s">
        <v>218</v>
      </c>
      <c r="AL343" s="6" t="s">
        <v>218</v>
      </c>
      <c r="AM343" s="5" t="s">
        <v>218</v>
      </c>
      <c r="AN343" s="6" t="s">
        <v>218</v>
      </c>
      <c r="AO343" s="6" t="s">
        <v>218</v>
      </c>
      <c r="AP343" s="6" t="s">
        <v>218</v>
      </c>
      <c r="AQ343" s="6">
        <v>45558</v>
      </c>
      <c r="AR343" s="5" t="s">
        <v>218</v>
      </c>
      <c r="AS343" s="5" t="s">
        <v>218</v>
      </c>
      <c r="AT343" s="5" t="s">
        <v>218</v>
      </c>
      <c r="AU343" s="6">
        <f t="shared" si="16"/>
        <v>45678</v>
      </c>
      <c r="AV343" s="28">
        <f t="shared" si="17"/>
        <v>46408</v>
      </c>
      <c r="BI343" s="12"/>
    </row>
    <row r="344" spans="1:66" s="11" customFormat="1" ht="16.350000000000001" hidden="1" customHeight="1">
      <c r="A344" s="472"/>
      <c r="B344" s="21"/>
      <c r="C344" s="448" t="b">
        <v>0</v>
      </c>
      <c r="D344" s="449" t="s">
        <v>570</v>
      </c>
      <c r="E344" s="449" t="s">
        <v>129</v>
      </c>
      <c r="F344" s="445" t="s">
        <v>24</v>
      </c>
      <c r="G344" s="445" t="s">
        <v>18</v>
      </c>
      <c r="H344" s="444">
        <v>45478</v>
      </c>
      <c r="I344" s="444" t="s">
        <v>567</v>
      </c>
      <c r="J344" s="444" t="str">
        <f t="shared" ca="1" si="15"/>
        <v>EJECUTADO</v>
      </c>
      <c r="K344" s="445" t="s">
        <v>2269</v>
      </c>
      <c r="L344" s="445" t="s">
        <v>54</v>
      </c>
      <c r="M344" s="445" t="s">
        <v>2270</v>
      </c>
      <c r="N344" s="450">
        <v>79596629</v>
      </c>
      <c r="O344" s="487">
        <v>36000000</v>
      </c>
      <c r="P344" s="452">
        <v>20240456</v>
      </c>
      <c r="Q344" s="453">
        <v>36000000</v>
      </c>
      <c r="R344" s="454">
        <v>45476</v>
      </c>
      <c r="S344" s="444">
        <v>45478</v>
      </c>
      <c r="T344" s="444">
        <v>45570</v>
      </c>
      <c r="U344" s="452">
        <v>20240582</v>
      </c>
      <c r="V344" s="455">
        <v>36000000</v>
      </c>
      <c r="W344" s="444">
        <v>45478</v>
      </c>
      <c r="X344" s="65" t="s">
        <v>51</v>
      </c>
      <c r="Y344" s="5" t="s">
        <v>130</v>
      </c>
      <c r="Z344" s="71" t="s">
        <v>53</v>
      </c>
      <c r="AA344" s="21"/>
      <c r="AB344" s="1"/>
      <c r="AC344" s="52"/>
      <c r="AD344" s="11" t="s">
        <v>2271</v>
      </c>
      <c r="AE344" s="51" t="s">
        <v>218</v>
      </c>
      <c r="AF344" s="5" t="s">
        <v>218</v>
      </c>
      <c r="AG344" s="51" t="s">
        <v>218</v>
      </c>
      <c r="AH344" s="6" t="s">
        <v>218</v>
      </c>
      <c r="AI344" s="5" t="s">
        <v>218</v>
      </c>
      <c r="AJ344" s="6" t="s">
        <v>218</v>
      </c>
      <c r="AK344" s="6" t="s">
        <v>218</v>
      </c>
      <c r="AL344" s="6" t="s">
        <v>218</v>
      </c>
      <c r="AM344" s="5" t="s">
        <v>218</v>
      </c>
      <c r="AN344" s="6" t="s">
        <v>218</v>
      </c>
      <c r="AO344" s="6" t="s">
        <v>218</v>
      </c>
      <c r="AP344" s="6" t="s">
        <v>218</v>
      </c>
      <c r="AQ344" s="6">
        <f t="shared" ref="AQ344:AQ352" si="18">T344</f>
        <v>45570</v>
      </c>
      <c r="AR344" s="5" t="s">
        <v>218</v>
      </c>
      <c r="AS344" s="5" t="s">
        <v>218</v>
      </c>
      <c r="AT344" s="5" t="s">
        <v>218</v>
      </c>
      <c r="AU344" s="6">
        <f t="shared" si="16"/>
        <v>45690</v>
      </c>
      <c r="AV344" s="28">
        <f t="shared" si="17"/>
        <v>46420</v>
      </c>
      <c r="BI344" s="12"/>
    </row>
    <row r="345" spans="1:66" s="11" customFormat="1" ht="16.350000000000001" customHeight="1">
      <c r="A345" s="472"/>
      <c r="B345" s="21"/>
      <c r="C345" s="448" t="b">
        <v>0</v>
      </c>
      <c r="D345" s="449" t="s">
        <v>571</v>
      </c>
      <c r="E345" s="449" t="s">
        <v>129</v>
      </c>
      <c r="F345" s="445" t="s">
        <v>24</v>
      </c>
      <c r="G345" s="445" t="s">
        <v>18</v>
      </c>
      <c r="H345" s="444">
        <v>45478</v>
      </c>
      <c r="I345" s="444" t="s">
        <v>567</v>
      </c>
      <c r="J345" s="444" t="str">
        <f t="shared" ca="1" si="15"/>
        <v>EJECUTADO</v>
      </c>
      <c r="K345" s="445" t="s">
        <v>2272</v>
      </c>
      <c r="L345" s="445" t="s">
        <v>54</v>
      </c>
      <c r="M345" s="445" t="s">
        <v>2273</v>
      </c>
      <c r="N345" s="450">
        <v>1077976012</v>
      </c>
      <c r="O345" s="487">
        <v>15770000</v>
      </c>
      <c r="P345" s="452">
        <v>20240414</v>
      </c>
      <c r="Q345" s="453">
        <v>16500000</v>
      </c>
      <c r="R345" s="454">
        <v>45464</v>
      </c>
      <c r="S345" s="444">
        <v>45481</v>
      </c>
      <c r="T345" s="444">
        <v>45558</v>
      </c>
      <c r="U345" s="452">
        <v>20240580</v>
      </c>
      <c r="V345" s="455">
        <v>15770000</v>
      </c>
      <c r="W345" s="444">
        <v>45478</v>
      </c>
      <c r="X345" s="65" t="s">
        <v>51</v>
      </c>
      <c r="Y345" s="5" t="s">
        <v>130</v>
      </c>
      <c r="Z345" s="71" t="s">
        <v>53</v>
      </c>
      <c r="AA345" s="54" t="s">
        <v>2274</v>
      </c>
      <c r="AB345" s="1"/>
      <c r="AC345" s="52"/>
      <c r="AD345" s="88" t="s">
        <v>2275</v>
      </c>
      <c r="AE345" s="51" t="s">
        <v>218</v>
      </c>
      <c r="AF345" s="5" t="s">
        <v>218</v>
      </c>
      <c r="AG345" s="51" t="s">
        <v>218</v>
      </c>
      <c r="AH345" s="6" t="s">
        <v>218</v>
      </c>
      <c r="AI345" s="5" t="s">
        <v>218</v>
      </c>
      <c r="AJ345" s="6" t="s">
        <v>218</v>
      </c>
      <c r="AK345" s="6" t="s">
        <v>218</v>
      </c>
      <c r="AL345" s="6" t="s">
        <v>218</v>
      </c>
      <c r="AM345" s="5" t="s">
        <v>218</v>
      </c>
      <c r="AN345" s="6" t="s">
        <v>218</v>
      </c>
      <c r="AO345" s="6" t="s">
        <v>218</v>
      </c>
      <c r="AP345" s="6" t="s">
        <v>218</v>
      </c>
      <c r="AQ345" s="6">
        <f t="shared" si="18"/>
        <v>45558</v>
      </c>
      <c r="AR345" s="5" t="s">
        <v>218</v>
      </c>
      <c r="AS345" s="5" t="s">
        <v>218</v>
      </c>
      <c r="AT345" s="5" t="s">
        <v>218</v>
      </c>
      <c r="AU345" s="6">
        <f t="shared" si="16"/>
        <v>45678</v>
      </c>
      <c r="AV345" s="28">
        <f t="shared" si="17"/>
        <v>46408</v>
      </c>
      <c r="BI345" s="12"/>
    </row>
    <row r="346" spans="1:66" s="11" customFormat="1" ht="16.350000000000001" customHeight="1">
      <c r="A346" s="472"/>
      <c r="B346" s="21"/>
      <c r="C346" s="448" t="b">
        <v>0</v>
      </c>
      <c r="D346" s="449" t="s">
        <v>572</v>
      </c>
      <c r="E346" s="449" t="s">
        <v>129</v>
      </c>
      <c r="F346" s="445" t="s">
        <v>24</v>
      </c>
      <c r="G346" s="445" t="s">
        <v>3</v>
      </c>
      <c r="H346" s="444">
        <v>45478</v>
      </c>
      <c r="I346" s="444" t="s">
        <v>567</v>
      </c>
      <c r="J346" s="444" t="str">
        <f t="shared" ca="1" si="15"/>
        <v>EJECUTADO</v>
      </c>
      <c r="K346" s="445" t="s">
        <v>2276</v>
      </c>
      <c r="L346" s="445" t="s">
        <v>54</v>
      </c>
      <c r="M346" s="445" t="s">
        <v>2277</v>
      </c>
      <c r="N346" s="450">
        <v>53090344</v>
      </c>
      <c r="O346" s="487">
        <v>10006666</v>
      </c>
      <c r="P346" s="452">
        <v>20240415</v>
      </c>
      <c r="Q346" s="453">
        <v>11400000</v>
      </c>
      <c r="R346" s="454">
        <v>45464</v>
      </c>
      <c r="S346" s="444">
        <v>45481</v>
      </c>
      <c r="T346" s="444">
        <v>45558</v>
      </c>
      <c r="U346" s="452">
        <v>20240583</v>
      </c>
      <c r="V346" s="455">
        <v>10006666</v>
      </c>
      <c r="W346" s="444">
        <v>45478</v>
      </c>
      <c r="X346" s="65" t="s">
        <v>51</v>
      </c>
      <c r="Y346" s="5" t="s">
        <v>130</v>
      </c>
      <c r="Z346" s="5" t="s">
        <v>53</v>
      </c>
      <c r="AA346" t="s">
        <v>2278</v>
      </c>
      <c r="AB346" s="2"/>
      <c r="AC346" s="52"/>
      <c r="AD346" s="89" t="s">
        <v>2279</v>
      </c>
      <c r="AE346" s="51" t="s">
        <v>218</v>
      </c>
      <c r="AF346" s="5" t="s">
        <v>218</v>
      </c>
      <c r="AG346" s="51" t="s">
        <v>218</v>
      </c>
      <c r="AH346" s="6" t="s">
        <v>218</v>
      </c>
      <c r="AI346" s="5" t="s">
        <v>218</v>
      </c>
      <c r="AJ346" s="6" t="s">
        <v>218</v>
      </c>
      <c r="AK346" s="6" t="s">
        <v>218</v>
      </c>
      <c r="AL346" s="6" t="s">
        <v>218</v>
      </c>
      <c r="AM346" s="5" t="s">
        <v>218</v>
      </c>
      <c r="AN346" s="6" t="s">
        <v>218</v>
      </c>
      <c r="AO346" s="6" t="s">
        <v>218</v>
      </c>
      <c r="AP346" s="6" t="s">
        <v>218</v>
      </c>
      <c r="AQ346" s="6">
        <f t="shared" si="18"/>
        <v>45558</v>
      </c>
      <c r="AR346" s="5" t="s">
        <v>218</v>
      </c>
      <c r="AS346" s="5" t="s">
        <v>218</v>
      </c>
      <c r="AT346" s="5" t="s">
        <v>218</v>
      </c>
      <c r="AU346" s="6">
        <f t="shared" si="16"/>
        <v>45678</v>
      </c>
      <c r="AV346" s="28">
        <f t="shared" si="17"/>
        <v>46408</v>
      </c>
      <c r="BI346" s="12"/>
    </row>
    <row r="347" spans="1:66" s="11" customFormat="1" ht="16.350000000000001" customHeight="1">
      <c r="A347" s="472"/>
      <c r="B347" s="21"/>
      <c r="C347" s="448" t="b">
        <v>1</v>
      </c>
      <c r="D347" s="449" t="s">
        <v>573</v>
      </c>
      <c r="E347" s="449" t="s">
        <v>74</v>
      </c>
      <c r="F347" s="445" t="s">
        <v>24</v>
      </c>
      <c r="G347" s="445" t="s">
        <v>18</v>
      </c>
      <c r="H347" s="444">
        <v>45482</v>
      </c>
      <c r="I347" s="444" t="s">
        <v>567</v>
      </c>
      <c r="J347" s="444" t="str">
        <f t="shared" ca="1" si="15"/>
        <v>EJECUTADO</v>
      </c>
      <c r="K347" s="445" t="s">
        <v>2280</v>
      </c>
      <c r="L347" s="445" t="s">
        <v>54</v>
      </c>
      <c r="M347" s="445" t="s">
        <v>2281</v>
      </c>
      <c r="N347" s="450">
        <v>9397951</v>
      </c>
      <c r="O347" s="487">
        <v>14000000</v>
      </c>
      <c r="P347" s="452">
        <v>20240450</v>
      </c>
      <c r="Q347" s="453">
        <v>14000000</v>
      </c>
      <c r="R347" s="454">
        <v>45470</v>
      </c>
      <c r="S347" s="444">
        <v>45482</v>
      </c>
      <c r="T347" s="444">
        <v>45543</v>
      </c>
      <c r="U347" s="452">
        <v>20240585</v>
      </c>
      <c r="V347" s="455">
        <v>14000000</v>
      </c>
      <c r="W347" s="444">
        <v>45482</v>
      </c>
      <c r="X347" s="65" t="s">
        <v>51</v>
      </c>
      <c r="Y347" s="5" t="s">
        <v>94</v>
      </c>
      <c r="Z347" s="5" t="s">
        <v>53</v>
      </c>
      <c r="AA347" t="s">
        <v>2282</v>
      </c>
      <c r="AB347" s="2" t="s">
        <v>1139</v>
      </c>
      <c r="AC347" s="52">
        <v>45482</v>
      </c>
      <c r="AD347" s="89" t="s">
        <v>2283</v>
      </c>
      <c r="AE347" s="51" t="s">
        <v>218</v>
      </c>
      <c r="AF347" s="5" t="s">
        <v>218</v>
      </c>
      <c r="AG347" s="51" t="s">
        <v>218</v>
      </c>
      <c r="AH347" s="6" t="s">
        <v>218</v>
      </c>
      <c r="AI347" s="5" t="s">
        <v>218</v>
      </c>
      <c r="AJ347" s="6" t="s">
        <v>218</v>
      </c>
      <c r="AK347" s="6" t="s">
        <v>218</v>
      </c>
      <c r="AL347" s="6" t="s">
        <v>218</v>
      </c>
      <c r="AM347" s="5" t="s">
        <v>218</v>
      </c>
      <c r="AN347" s="6" t="s">
        <v>218</v>
      </c>
      <c r="AO347" s="6" t="s">
        <v>218</v>
      </c>
      <c r="AP347" s="6" t="s">
        <v>218</v>
      </c>
      <c r="AQ347" s="6">
        <f t="shared" si="18"/>
        <v>45543</v>
      </c>
      <c r="AR347" s="5" t="s">
        <v>218</v>
      </c>
      <c r="AS347" s="5" t="s">
        <v>218</v>
      </c>
      <c r="AT347" s="5" t="s">
        <v>218</v>
      </c>
      <c r="AU347" s="6">
        <f t="shared" si="16"/>
        <v>45663</v>
      </c>
      <c r="AV347" s="28">
        <f t="shared" si="17"/>
        <v>46393</v>
      </c>
      <c r="BI347" s="12"/>
    </row>
    <row r="348" spans="1:66" s="11" customFormat="1" ht="16.350000000000001" hidden="1" customHeight="1">
      <c r="A348" s="472"/>
      <c r="B348" s="21"/>
      <c r="C348" s="448" t="b">
        <v>1</v>
      </c>
      <c r="D348" s="449" t="s">
        <v>574</v>
      </c>
      <c r="E348" s="449" t="s">
        <v>74</v>
      </c>
      <c r="F348" s="445" t="s">
        <v>24</v>
      </c>
      <c r="G348" s="445" t="s">
        <v>18</v>
      </c>
      <c r="H348" s="444">
        <v>45483</v>
      </c>
      <c r="I348" s="444" t="s">
        <v>567</v>
      </c>
      <c r="J348" s="444" t="str">
        <f t="shared" ca="1" si="15"/>
        <v>EJECUTADO</v>
      </c>
      <c r="K348" s="445" t="s">
        <v>2284</v>
      </c>
      <c r="L348" s="445" t="s">
        <v>54</v>
      </c>
      <c r="M348" s="445" t="s">
        <v>2285</v>
      </c>
      <c r="N348" s="450">
        <v>1003777550</v>
      </c>
      <c r="O348" s="487">
        <v>13200000</v>
      </c>
      <c r="P348" s="452">
        <v>20240433</v>
      </c>
      <c r="Q348" s="453">
        <v>13200000</v>
      </c>
      <c r="R348" s="454">
        <v>45468</v>
      </c>
      <c r="S348" s="444">
        <v>45483</v>
      </c>
      <c r="T348" s="444">
        <v>45574</v>
      </c>
      <c r="U348" s="452">
        <v>20240587</v>
      </c>
      <c r="V348" s="455">
        <v>13200000</v>
      </c>
      <c r="W348" s="444">
        <v>45483</v>
      </c>
      <c r="X348" s="65" t="s">
        <v>51</v>
      </c>
      <c r="Y348" s="5" t="s">
        <v>94</v>
      </c>
      <c r="Z348" s="5" t="s">
        <v>53</v>
      </c>
      <c r="AA348" s="2" t="s">
        <v>2286</v>
      </c>
      <c r="AB348" s="2" t="s">
        <v>2186</v>
      </c>
      <c r="AC348" s="52">
        <v>45483</v>
      </c>
      <c r="AD348" s="89" t="s">
        <v>2287</v>
      </c>
      <c r="AE348" s="51" t="s">
        <v>218</v>
      </c>
      <c r="AF348" s="5" t="s">
        <v>218</v>
      </c>
      <c r="AG348" s="51" t="s">
        <v>218</v>
      </c>
      <c r="AH348" s="6" t="s">
        <v>218</v>
      </c>
      <c r="AI348" s="5" t="s">
        <v>218</v>
      </c>
      <c r="AJ348" s="6" t="s">
        <v>218</v>
      </c>
      <c r="AK348" s="6" t="s">
        <v>218</v>
      </c>
      <c r="AL348" s="6" t="s">
        <v>218</v>
      </c>
      <c r="AM348" s="5" t="s">
        <v>218</v>
      </c>
      <c r="AN348" s="6" t="s">
        <v>218</v>
      </c>
      <c r="AO348" s="6" t="s">
        <v>218</v>
      </c>
      <c r="AP348" s="6" t="s">
        <v>218</v>
      </c>
      <c r="AQ348" s="6">
        <f t="shared" si="18"/>
        <v>45574</v>
      </c>
      <c r="AR348" s="5" t="s">
        <v>218</v>
      </c>
      <c r="AS348" s="5" t="s">
        <v>218</v>
      </c>
      <c r="AT348" s="5" t="s">
        <v>218</v>
      </c>
      <c r="AU348" s="6">
        <f t="shared" si="16"/>
        <v>45694</v>
      </c>
      <c r="AV348" s="28">
        <f t="shared" si="17"/>
        <v>46424</v>
      </c>
      <c r="BI348" s="12"/>
    </row>
    <row r="349" spans="1:66" s="11" customFormat="1" ht="16.350000000000001" hidden="1" customHeight="1">
      <c r="A349" s="472"/>
      <c r="B349" s="21"/>
      <c r="C349" s="448" t="b">
        <v>1</v>
      </c>
      <c r="D349" s="449" t="s">
        <v>575</v>
      </c>
      <c r="E349" s="449" t="s">
        <v>74</v>
      </c>
      <c r="F349" s="445" t="s">
        <v>24</v>
      </c>
      <c r="G349" s="445" t="s">
        <v>3</v>
      </c>
      <c r="H349" s="444">
        <v>45483</v>
      </c>
      <c r="I349" s="444" t="s">
        <v>567</v>
      </c>
      <c r="J349" s="444" t="str">
        <f t="shared" ca="1" si="15"/>
        <v>EJECUTADO</v>
      </c>
      <c r="K349" s="445" t="s">
        <v>2288</v>
      </c>
      <c r="L349" s="445" t="s">
        <v>54</v>
      </c>
      <c r="M349" s="445" t="s">
        <v>2289</v>
      </c>
      <c r="N349" s="450">
        <v>1077082756</v>
      </c>
      <c r="O349" s="487">
        <v>10500000</v>
      </c>
      <c r="P349" s="452">
        <v>20240434</v>
      </c>
      <c r="Q349" s="453">
        <v>10500000</v>
      </c>
      <c r="R349" s="454">
        <v>45468</v>
      </c>
      <c r="S349" s="444">
        <v>45483</v>
      </c>
      <c r="T349" s="444">
        <v>45574</v>
      </c>
      <c r="U349" s="452">
        <v>20240588</v>
      </c>
      <c r="V349" s="455">
        <v>10500000</v>
      </c>
      <c r="W349" s="444">
        <v>45483</v>
      </c>
      <c r="X349" s="65" t="s">
        <v>51</v>
      </c>
      <c r="Y349" s="5" t="s">
        <v>94</v>
      </c>
      <c r="Z349" s="5" t="s">
        <v>53</v>
      </c>
      <c r="AA349" s="2" t="s">
        <v>2290</v>
      </c>
      <c r="AB349" s="2" t="s">
        <v>2186</v>
      </c>
      <c r="AC349" s="52">
        <v>45483</v>
      </c>
      <c r="AD349" s="89" t="s">
        <v>2291</v>
      </c>
      <c r="AE349" s="51" t="s">
        <v>218</v>
      </c>
      <c r="AF349" s="5" t="s">
        <v>218</v>
      </c>
      <c r="AG349" s="51" t="s">
        <v>218</v>
      </c>
      <c r="AH349" s="6" t="s">
        <v>218</v>
      </c>
      <c r="AI349" s="5" t="s">
        <v>218</v>
      </c>
      <c r="AJ349" s="6" t="s">
        <v>218</v>
      </c>
      <c r="AK349" s="6" t="s">
        <v>218</v>
      </c>
      <c r="AL349" s="6" t="s">
        <v>218</v>
      </c>
      <c r="AM349" s="5" t="s">
        <v>218</v>
      </c>
      <c r="AN349" s="6" t="s">
        <v>218</v>
      </c>
      <c r="AO349" s="6" t="s">
        <v>218</v>
      </c>
      <c r="AP349" s="6" t="s">
        <v>218</v>
      </c>
      <c r="AQ349" s="6">
        <f t="shared" si="18"/>
        <v>45574</v>
      </c>
      <c r="AR349" s="5" t="s">
        <v>218</v>
      </c>
      <c r="AS349" s="5" t="s">
        <v>218</v>
      </c>
      <c r="AT349" s="5" t="s">
        <v>218</v>
      </c>
      <c r="AU349" s="6">
        <f t="shared" si="16"/>
        <v>45694</v>
      </c>
      <c r="AV349" s="28">
        <f t="shared" si="17"/>
        <v>46424</v>
      </c>
      <c r="BI349" s="12"/>
    </row>
    <row r="350" spans="1:66" s="11" customFormat="1" ht="16.350000000000001" hidden="1" customHeight="1">
      <c r="A350" s="472"/>
      <c r="B350" s="21"/>
      <c r="C350" s="448" t="b">
        <v>1</v>
      </c>
      <c r="D350" s="449" t="s">
        <v>576</v>
      </c>
      <c r="E350" s="449" t="s">
        <v>74</v>
      </c>
      <c r="F350" s="445" t="s">
        <v>24</v>
      </c>
      <c r="G350" s="445" t="s">
        <v>3</v>
      </c>
      <c r="H350" s="444">
        <v>45483</v>
      </c>
      <c r="I350" s="444" t="s">
        <v>567</v>
      </c>
      <c r="J350" s="444" t="str">
        <f t="shared" ca="1" si="15"/>
        <v>EJECUTADO</v>
      </c>
      <c r="K350" s="445" t="s">
        <v>2292</v>
      </c>
      <c r="L350" s="445" t="s">
        <v>54</v>
      </c>
      <c r="M350" s="445" t="s">
        <v>2293</v>
      </c>
      <c r="N350" s="450">
        <v>79792050</v>
      </c>
      <c r="O350" s="487">
        <v>11400000</v>
      </c>
      <c r="P350" s="452">
        <v>20240432</v>
      </c>
      <c r="Q350" s="453">
        <v>11400000</v>
      </c>
      <c r="R350" s="454">
        <v>45468</v>
      </c>
      <c r="S350" s="444">
        <v>45483</v>
      </c>
      <c r="T350" s="444">
        <v>45574</v>
      </c>
      <c r="U350" s="452">
        <v>20240589</v>
      </c>
      <c r="V350" s="455">
        <v>11400000</v>
      </c>
      <c r="W350" s="444">
        <v>45483</v>
      </c>
      <c r="X350" s="65" t="s">
        <v>51</v>
      </c>
      <c r="Y350" s="5" t="s">
        <v>94</v>
      </c>
      <c r="Z350" s="5" t="s">
        <v>53</v>
      </c>
      <c r="AA350" s="2" t="s">
        <v>2294</v>
      </c>
      <c r="AB350" s="2" t="s">
        <v>2186</v>
      </c>
      <c r="AC350" s="52">
        <v>45483</v>
      </c>
      <c r="AD350" s="89" t="s">
        <v>2295</v>
      </c>
      <c r="AE350" s="51" t="s">
        <v>218</v>
      </c>
      <c r="AF350" s="5" t="s">
        <v>218</v>
      </c>
      <c r="AG350" s="51" t="s">
        <v>218</v>
      </c>
      <c r="AH350" s="6" t="s">
        <v>218</v>
      </c>
      <c r="AI350" s="5" t="s">
        <v>218</v>
      </c>
      <c r="AJ350" s="6" t="s">
        <v>218</v>
      </c>
      <c r="AK350" s="6" t="s">
        <v>218</v>
      </c>
      <c r="AL350" s="6" t="s">
        <v>218</v>
      </c>
      <c r="AM350" s="5" t="s">
        <v>218</v>
      </c>
      <c r="AN350" s="6" t="s">
        <v>218</v>
      </c>
      <c r="AO350" s="6" t="s">
        <v>218</v>
      </c>
      <c r="AP350" s="6" t="s">
        <v>218</v>
      </c>
      <c r="AQ350" s="6">
        <f t="shared" si="18"/>
        <v>45574</v>
      </c>
      <c r="AR350" s="5" t="s">
        <v>218</v>
      </c>
      <c r="AS350" s="5" t="s">
        <v>218</v>
      </c>
      <c r="AT350" s="5" t="s">
        <v>218</v>
      </c>
      <c r="AU350" s="6">
        <f t="shared" si="16"/>
        <v>45694</v>
      </c>
      <c r="AV350" s="28">
        <f t="shared" si="17"/>
        <v>46424</v>
      </c>
      <c r="BI350" s="12"/>
    </row>
    <row r="351" spans="1:66" s="11" customFormat="1" ht="16.350000000000001" customHeight="1">
      <c r="A351" s="472"/>
      <c r="B351" s="21"/>
      <c r="C351" s="448" t="b">
        <v>1</v>
      </c>
      <c r="D351" s="449" t="s">
        <v>577</v>
      </c>
      <c r="E351" s="449" t="s">
        <v>74</v>
      </c>
      <c r="F351" s="445" t="s">
        <v>24</v>
      </c>
      <c r="G351" s="445" t="s">
        <v>3</v>
      </c>
      <c r="H351" s="444">
        <v>45483</v>
      </c>
      <c r="I351" s="444" t="s">
        <v>567</v>
      </c>
      <c r="J351" s="444" t="str">
        <f t="shared" ca="1" si="15"/>
        <v>EJECUTADO</v>
      </c>
      <c r="K351" s="445" t="s">
        <v>2296</v>
      </c>
      <c r="L351" s="445" t="s">
        <v>54</v>
      </c>
      <c r="M351" s="445" t="s">
        <v>2297</v>
      </c>
      <c r="N351" s="450">
        <v>79703865</v>
      </c>
      <c r="O351" s="487">
        <v>7000000</v>
      </c>
      <c r="P351" s="452">
        <v>20240436</v>
      </c>
      <c r="Q351" s="453">
        <v>7000000</v>
      </c>
      <c r="R351" s="454">
        <v>45468</v>
      </c>
      <c r="S351" s="444">
        <v>45483</v>
      </c>
      <c r="T351" s="444">
        <v>45544</v>
      </c>
      <c r="U351" s="452">
        <v>20240590</v>
      </c>
      <c r="V351" s="455">
        <v>7000000</v>
      </c>
      <c r="W351" s="444">
        <v>45483</v>
      </c>
      <c r="X351" s="65" t="s">
        <v>51</v>
      </c>
      <c r="Y351" s="5" t="s">
        <v>94</v>
      </c>
      <c r="Z351" s="5" t="s">
        <v>53</v>
      </c>
      <c r="AA351" s="2" t="s">
        <v>2298</v>
      </c>
      <c r="AB351" s="2" t="s">
        <v>1322</v>
      </c>
      <c r="AC351" s="52">
        <v>45483</v>
      </c>
      <c r="AD351" s="89" t="s">
        <v>2299</v>
      </c>
      <c r="AE351" s="51" t="s">
        <v>218</v>
      </c>
      <c r="AF351" s="5" t="s">
        <v>218</v>
      </c>
      <c r="AG351" s="51" t="s">
        <v>218</v>
      </c>
      <c r="AH351" s="6" t="s">
        <v>218</v>
      </c>
      <c r="AI351" s="5" t="s">
        <v>218</v>
      </c>
      <c r="AJ351" s="6" t="s">
        <v>218</v>
      </c>
      <c r="AK351" s="6" t="s">
        <v>218</v>
      </c>
      <c r="AL351" s="6" t="s">
        <v>218</v>
      </c>
      <c r="AM351" s="5" t="s">
        <v>218</v>
      </c>
      <c r="AN351" s="6" t="s">
        <v>218</v>
      </c>
      <c r="AO351" s="6" t="s">
        <v>218</v>
      </c>
      <c r="AP351" s="6" t="s">
        <v>218</v>
      </c>
      <c r="AQ351" s="6">
        <f t="shared" si="18"/>
        <v>45544</v>
      </c>
      <c r="AR351" s="51" t="s">
        <v>218</v>
      </c>
      <c r="AS351" s="51" t="s">
        <v>218</v>
      </c>
      <c r="AT351" s="51" t="s">
        <v>218</v>
      </c>
      <c r="AU351" s="6">
        <f t="shared" si="16"/>
        <v>45664</v>
      </c>
      <c r="AV351" s="28">
        <f t="shared" si="17"/>
        <v>46394</v>
      </c>
      <c r="BI351" s="12"/>
    </row>
    <row r="352" spans="1:66" s="11" customFormat="1" ht="16.350000000000001" hidden="1" customHeight="1">
      <c r="A352" s="472"/>
      <c r="B352" s="21"/>
      <c r="C352" s="448" t="b">
        <v>1</v>
      </c>
      <c r="D352" s="449" t="s">
        <v>578</v>
      </c>
      <c r="E352" s="449" t="s">
        <v>74</v>
      </c>
      <c r="F352" s="445" t="s">
        <v>24</v>
      </c>
      <c r="G352" s="445" t="s">
        <v>18</v>
      </c>
      <c r="H352" s="444">
        <v>45483</v>
      </c>
      <c r="I352" s="444" t="s">
        <v>567</v>
      </c>
      <c r="J352" s="444" t="str">
        <f t="shared" ca="1" si="15"/>
        <v>EJECUTADO</v>
      </c>
      <c r="K352" s="445" t="s">
        <v>2300</v>
      </c>
      <c r="L352" s="445" t="s">
        <v>54</v>
      </c>
      <c r="M352" s="445" t="s">
        <v>2301</v>
      </c>
      <c r="N352" s="450">
        <v>73136714</v>
      </c>
      <c r="O352" s="487">
        <v>12000000</v>
      </c>
      <c r="P352" s="452">
        <v>20240431</v>
      </c>
      <c r="Q352" s="453">
        <v>12000000</v>
      </c>
      <c r="R352" s="454">
        <v>45468</v>
      </c>
      <c r="S352" s="444">
        <v>45483</v>
      </c>
      <c r="T352" s="444">
        <v>45574</v>
      </c>
      <c r="U352" s="452">
        <v>20240591</v>
      </c>
      <c r="V352" s="455">
        <v>12000000</v>
      </c>
      <c r="W352" s="444">
        <v>45483</v>
      </c>
      <c r="X352" s="65" t="s">
        <v>51</v>
      </c>
      <c r="Y352" s="5" t="s">
        <v>94</v>
      </c>
      <c r="Z352" s="5" t="s">
        <v>53</v>
      </c>
      <c r="AA352" s="2" t="s">
        <v>2302</v>
      </c>
      <c r="AB352" s="2" t="s">
        <v>2186</v>
      </c>
      <c r="AC352" s="52">
        <v>45483</v>
      </c>
      <c r="AD352" s="89" t="s">
        <v>2303</v>
      </c>
      <c r="AE352" s="51" t="s">
        <v>218</v>
      </c>
      <c r="AF352" s="51" t="s">
        <v>218</v>
      </c>
      <c r="AG352" s="51" t="s">
        <v>218</v>
      </c>
      <c r="AH352" s="51" t="s">
        <v>218</v>
      </c>
      <c r="AI352" s="51" t="s">
        <v>218</v>
      </c>
      <c r="AJ352" s="51" t="s">
        <v>218</v>
      </c>
      <c r="AK352" s="51" t="s">
        <v>218</v>
      </c>
      <c r="AL352" s="51" t="s">
        <v>218</v>
      </c>
      <c r="AM352" s="51" t="s">
        <v>218</v>
      </c>
      <c r="AN352" s="51" t="s">
        <v>218</v>
      </c>
      <c r="AO352" s="51" t="s">
        <v>218</v>
      </c>
      <c r="AP352" s="51" t="s">
        <v>218</v>
      </c>
      <c r="AQ352" s="6">
        <f t="shared" si="18"/>
        <v>45574</v>
      </c>
      <c r="AR352" s="51" t="s">
        <v>218</v>
      </c>
      <c r="AS352" s="51" t="s">
        <v>218</v>
      </c>
      <c r="AT352" s="51" t="s">
        <v>218</v>
      </c>
      <c r="AU352" s="6">
        <f t="shared" si="16"/>
        <v>45694</v>
      </c>
      <c r="AV352" s="28">
        <f t="shared" si="17"/>
        <v>46424</v>
      </c>
      <c r="BI352" s="12"/>
    </row>
    <row r="353" spans="1:61" s="11" customFormat="1" ht="16.350000000000001" customHeight="1">
      <c r="A353" s="472"/>
      <c r="B353" s="21"/>
      <c r="C353" s="448" t="b">
        <v>1</v>
      </c>
      <c r="D353" s="449" t="s">
        <v>579</v>
      </c>
      <c r="E353" s="449" t="s">
        <v>74</v>
      </c>
      <c r="F353" s="445" t="s">
        <v>24</v>
      </c>
      <c r="G353" s="445" t="s">
        <v>3</v>
      </c>
      <c r="H353" s="444">
        <v>45483</v>
      </c>
      <c r="I353" s="444" t="s">
        <v>567</v>
      </c>
      <c r="J353" s="444" t="str">
        <f t="shared" ca="1" si="15"/>
        <v>EJECUTADO</v>
      </c>
      <c r="K353" s="445" t="s">
        <v>2304</v>
      </c>
      <c r="L353" s="445" t="s">
        <v>54</v>
      </c>
      <c r="M353" s="445" t="s">
        <v>2305</v>
      </c>
      <c r="N353" s="450">
        <v>1069713697</v>
      </c>
      <c r="O353" s="487">
        <v>5000000</v>
      </c>
      <c r="P353" s="452">
        <v>20240435</v>
      </c>
      <c r="Q353" s="453">
        <v>5000000</v>
      </c>
      <c r="R353" s="454">
        <v>45468</v>
      </c>
      <c r="S353" s="444">
        <v>45484</v>
      </c>
      <c r="T353" s="444">
        <v>45545</v>
      </c>
      <c r="U353" s="452">
        <v>20240592</v>
      </c>
      <c r="V353" s="455">
        <v>5000000</v>
      </c>
      <c r="W353" s="444">
        <v>45483</v>
      </c>
      <c r="X353" s="65" t="s">
        <v>51</v>
      </c>
      <c r="Y353" s="5" t="s">
        <v>94</v>
      </c>
      <c r="Z353" s="5" t="s">
        <v>53</v>
      </c>
      <c r="AA353" s="60" t="s">
        <v>2306</v>
      </c>
      <c r="AB353" s="2" t="s">
        <v>2186</v>
      </c>
      <c r="AC353" s="52">
        <v>45484</v>
      </c>
      <c r="AD353" s="90" t="s">
        <v>2307</v>
      </c>
      <c r="AE353" s="51" t="s">
        <v>218</v>
      </c>
      <c r="AF353" s="51" t="s">
        <v>218</v>
      </c>
      <c r="AG353" s="51" t="s">
        <v>218</v>
      </c>
      <c r="AH353" s="51" t="s">
        <v>218</v>
      </c>
      <c r="AI353" s="51" t="s">
        <v>218</v>
      </c>
      <c r="AJ353" s="51" t="s">
        <v>218</v>
      </c>
      <c r="AK353" s="51" t="s">
        <v>218</v>
      </c>
      <c r="AL353" s="51" t="s">
        <v>218</v>
      </c>
      <c r="AM353" s="51" t="s">
        <v>218</v>
      </c>
      <c r="AN353" s="51" t="s">
        <v>218</v>
      </c>
      <c r="AO353" s="51" t="s">
        <v>218</v>
      </c>
      <c r="AP353" s="51" t="s">
        <v>218</v>
      </c>
      <c r="AQ353" s="444">
        <v>45545</v>
      </c>
      <c r="AR353" s="51" t="s">
        <v>218</v>
      </c>
      <c r="AS353" s="51" t="s">
        <v>218</v>
      </c>
      <c r="AT353" s="51" t="s">
        <v>218</v>
      </c>
      <c r="AU353" s="6">
        <f t="shared" si="16"/>
        <v>45665</v>
      </c>
      <c r="AV353" s="28">
        <f t="shared" si="17"/>
        <v>46395</v>
      </c>
      <c r="BI353" s="12"/>
    </row>
    <row r="354" spans="1:61" s="11" customFormat="1" ht="16.350000000000001" hidden="1" customHeight="1">
      <c r="A354" s="472"/>
      <c r="B354" s="21"/>
      <c r="C354" s="448" t="b">
        <v>1</v>
      </c>
      <c r="D354" s="449" t="s">
        <v>580</v>
      </c>
      <c r="E354" s="449" t="s">
        <v>158</v>
      </c>
      <c r="F354" s="445" t="s">
        <v>24</v>
      </c>
      <c r="G354" s="445" t="s">
        <v>13</v>
      </c>
      <c r="H354" s="444">
        <v>45483</v>
      </c>
      <c r="I354" s="444" t="s">
        <v>567</v>
      </c>
      <c r="J354" s="444" t="str">
        <f t="shared" ca="1" si="15"/>
        <v>EJECUTADO</v>
      </c>
      <c r="K354" s="445" t="s">
        <v>2308</v>
      </c>
      <c r="L354" s="445" t="s">
        <v>50</v>
      </c>
      <c r="M354" s="445" t="s">
        <v>2309</v>
      </c>
      <c r="N354" s="450">
        <v>901572820</v>
      </c>
      <c r="O354" s="487">
        <v>25138750</v>
      </c>
      <c r="P354" s="452">
        <v>20240394</v>
      </c>
      <c r="Q354" s="453">
        <v>25146667</v>
      </c>
      <c r="R354" s="454">
        <v>45454</v>
      </c>
      <c r="S354" s="444">
        <v>45487</v>
      </c>
      <c r="T354" s="444">
        <v>45496</v>
      </c>
      <c r="U354" s="452">
        <v>20240595</v>
      </c>
      <c r="V354" s="455">
        <v>25138750</v>
      </c>
      <c r="W354" s="444">
        <v>45483</v>
      </c>
      <c r="X354" s="65" t="s">
        <v>51</v>
      </c>
      <c r="Y354" s="5" t="s">
        <v>130</v>
      </c>
      <c r="Z354" s="71" t="s">
        <v>53</v>
      </c>
      <c r="AA354" s="54" t="s">
        <v>2310</v>
      </c>
      <c r="AB354" s="2" t="s">
        <v>196</v>
      </c>
      <c r="AC354" s="52">
        <v>45488</v>
      </c>
      <c r="AD354" s="90" t="s">
        <v>2311</v>
      </c>
      <c r="AE354" s="51" t="s">
        <v>218</v>
      </c>
      <c r="AF354" s="51" t="s">
        <v>218</v>
      </c>
      <c r="AG354" s="51" t="s">
        <v>218</v>
      </c>
      <c r="AH354" s="51" t="s">
        <v>218</v>
      </c>
      <c r="AI354" s="51" t="s">
        <v>218</v>
      </c>
      <c r="AJ354" s="51" t="s">
        <v>218</v>
      </c>
      <c r="AK354" s="51" t="s">
        <v>218</v>
      </c>
      <c r="AL354" s="51" t="s">
        <v>218</v>
      </c>
      <c r="AM354" s="51" t="s">
        <v>218</v>
      </c>
      <c r="AN354" s="51" t="s">
        <v>218</v>
      </c>
      <c r="AO354" s="51" t="s">
        <v>218</v>
      </c>
      <c r="AP354" s="51" t="s">
        <v>218</v>
      </c>
      <c r="AQ354" s="444">
        <v>45496</v>
      </c>
      <c r="AR354" s="51" t="s">
        <v>218</v>
      </c>
      <c r="AS354" s="51" t="s">
        <v>218</v>
      </c>
      <c r="AT354" s="51" t="s">
        <v>218</v>
      </c>
      <c r="AU354" s="6">
        <f t="shared" si="16"/>
        <v>45616</v>
      </c>
      <c r="AV354" s="28">
        <f t="shared" si="17"/>
        <v>46346</v>
      </c>
      <c r="BI354" s="12"/>
    </row>
    <row r="355" spans="1:61" s="11" customFormat="1" ht="16.350000000000001" customHeight="1">
      <c r="A355" s="472"/>
      <c r="B355" s="21"/>
      <c r="C355" s="448" t="b">
        <v>0</v>
      </c>
      <c r="D355" s="449" t="s">
        <v>581</v>
      </c>
      <c r="E355" s="449" t="s">
        <v>129</v>
      </c>
      <c r="F355" s="445" t="s">
        <v>24</v>
      </c>
      <c r="G355" s="445" t="s">
        <v>3</v>
      </c>
      <c r="H355" s="444">
        <v>45484</v>
      </c>
      <c r="I355" s="444" t="s">
        <v>567</v>
      </c>
      <c r="J355" s="444" t="str">
        <f t="shared" ca="1" si="15"/>
        <v>EJECUTADO</v>
      </c>
      <c r="K355" s="445" t="s">
        <v>2312</v>
      </c>
      <c r="L355" s="445" t="s">
        <v>54</v>
      </c>
      <c r="M355" s="445" t="s">
        <v>2313</v>
      </c>
      <c r="N355" s="450">
        <v>1019151546</v>
      </c>
      <c r="O355" s="487">
        <v>8030000</v>
      </c>
      <c r="P355" s="452">
        <v>20240459</v>
      </c>
      <c r="Q355" s="453">
        <v>8470000</v>
      </c>
      <c r="R355" s="454">
        <v>45477</v>
      </c>
      <c r="S355" s="444">
        <v>45484</v>
      </c>
      <c r="T355" s="444">
        <v>45559</v>
      </c>
      <c r="U355" s="452">
        <v>20240597</v>
      </c>
      <c r="V355" s="455">
        <v>8030000</v>
      </c>
      <c r="W355" s="444">
        <v>45484</v>
      </c>
      <c r="X355" s="65" t="s">
        <v>51</v>
      </c>
      <c r="Y355" s="5" t="s">
        <v>130</v>
      </c>
      <c r="Z355" s="71" t="s">
        <v>53</v>
      </c>
      <c r="AA355" s="69"/>
      <c r="AB355" s="2"/>
      <c r="AC355" s="52"/>
      <c r="AD355" s="90" t="s">
        <v>2314</v>
      </c>
      <c r="AE355" s="51" t="s">
        <v>218</v>
      </c>
      <c r="AF355" s="51" t="s">
        <v>218</v>
      </c>
      <c r="AG355" s="51" t="s">
        <v>218</v>
      </c>
      <c r="AH355" s="51" t="s">
        <v>218</v>
      </c>
      <c r="AI355" s="51" t="s">
        <v>218</v>
      </c>
      <c r="AJ355" s="51" t="s">
        <v>218</v>
      </c>
      <c r="AK355" s="51" t="s">
        <v>218</v>
      </c>
      <c r="AL355" s="51" t="s">
        <v>218</v>
      </c>
      <c r="AM355" s="51" t="s">
        <v>218</v>
      </c>
      <c r="AN355" s="51" t="s">
        <v>218</v>
      </c>
      <c r="AO355" s="51" t="s">
        <v>218</v>
      </c>
      <c r="AP355" s="51" t="s">
        <v>218</v>
      </c>
      <c r="AQ355" s="444">
        <v>45559</v>
      </c>
      <c r="AR355" s="51" t="s">
        <v>218</v>
      </c>
      <c r="AS355" s="51" t="s">
        <v>218</v>
      </c>
      <c r="AT355" s="51" t="s">
        <v>218</v>
      </c>
      <c r="AU355" s="6">
        <f t="shared" si="16"/>
        <v>45679</v>
      </c>
      <c r="AV355" s="28">
        <f t="shared" si="17"/>
        <v>46409</v>
      </c>
      <c r="BI355" s="12"/>
    </row>
    <row r="356" spans="1:61" s="11" customFormat="1" ht="16.350000000000001" customHeight="1">
      <c r="A356" s="472"/>
      <c r="B356" s="21"/>
      <c r="C356" s="448" t="b">
        <v>0</v>
      </c>
      <c r="D356" s="449" t="s">
        <v>582</v>
      </c>
      <c r="E356" s="449" t="s">
        <v>129</v>
      </c>
      <c r="F356" s="445" t="s">
        <v>24</v>
      </c>
      <c r="G356" s="445" t="s">
        <v>3</v>
      </c>
      <c r="H356" s="444">
        <v>45484</v>
      </c>
      <c r="I356" s="444" t="s">
        <v>567</v>
      </c>
      <c r="J356" s="444" t="str">
        <f t="shared" ca="1" si="15"/>
        <v>EJECUTADO</v>
      </c>
      <c r="K356" s="445" t="s">
        <v>2315</v>
      </c>
      <c r="L356" s="445" t="s">
        <v>54</v>
      </c>
      <c r="M356" s="445" t="s">
        <v>2316</v>
      </c>
      <c r="N356" s="450">
        <v>1020824893</v>
      </c>
      <c r="O356" s="487">
        <v>8030000</v>
      </c>
      <c r="P356" s="452">
        <v>20240460</v>
      </c>
      <c r="Q356" s="453">
        <v>8470000</v>
      </c>
      <c r="R356" s="454">
        <v>45477</v>
      </c>
      <c r="S356" s="444">
        <v>45484</v>
      </c>
      <c r="T356" s="444">
        <v>45559</v>
      </c>
      <c r="U356" s="452">
        <v>20240598</v>
      </c>
      <c r="V356" s="455">
        <v>8030000</v>
      </c>
      <c r="W356" s="444">
        <v>45484</v>
      </c>
      <c r="X356" s="65" t="s">
        <v>51</v>
      </c>
      <c r="Y356" s="5" t="s">
        <v>130</v>
      </c>
      <c r="Z356" s="71" t="s">
        <v>53</v>
      </c>
      <c r="AA356" s="69"/>
      <c r="AB356" s="2"/>
      <c r="AC356" s="52"/>
      <c r="AD356" s="88" t="s">
        <v>2317</v>
      </c>
      <c r="AE356" s="51" t="s">
        <v>218</v>
      </c>
      <c r="AF356" s="51" t="s">
        <v>218</v>
      </c>
      <c r="AG356" s="51" t="s">
        <v>218</v>
      </c>
      <c r="AH356" s="51" t="s">
        <v>218</v>
      </c>
      <c r="AI356" s="51" t="s">
        <v>218</v>
      </c>
      <c r="AJ356" s="51" t="s">
        <v>218</v>
      </c>
      <c r="AK356" s="51" t="s">
        <v>218</v>
      </c>
      <c r="AL356" s="51" t="s">
        <v>218</v>
      </c>
      <c r="AM356" s="51" t="s">
        <v>218</v>
      </c>
      <c r="AN356" s="51" t="s">
        <v>218</v>
      </c>
      <c r="AO356" s="51" t="s">
        <v>218</v>
      </c>
      <c r="AP356" s="51" t="s">
        <v>218</v>
      </c>
      <c r="AQ356" s="444">
        <v>45559</v>
      </c>
      <c r="AR356" s="51" t="s">
        <v>218</v>
      </c>
      <c r="AS356" s="51" t="s">
        <v>218</v>
      </c>
      <c r="AT356" s="51" t="s">
        <v>218</v>
      </c>
      <c r="AU356" s="6">
        <f t="shared" si="16"/>
        <v>45679</v>
      </c>
      <c r="AV356" s="28">
        <f t="shared" si="17"/>
        <v>46409</v>
      </c>
      <c r="BI356" s="12"/>
    </row>
    <row r="357" spans="1:61" s="11" customFormat="1" ht="16.350000000000001" customHeight="1">
      <c r="A357" s="472"/>
      <c r="B357" s="21" t="s">
        <v>2318</v>
      </c>
      <c r="C357" s="448" t="b">
        <v>0</v>
      </c>
      <c r="D357" s="449" t="s">
        <v>583</v>
      </c>
      <c r="E357" s="449" t="s">
        <v>129</v>
      </c>
      <c r="F357" s="445" t="s">
        <v>24</v>
      </c>
      <c r="G357" s="445" t="s">
        <v>18</v>
      </c>
      <c r="H357" s="444">
        <v>45484</v>
      </c>
      <c r="I357" s="444" t="s">
        <v>567</v>
      </c>
      <c r="J357" s="444" t="str">
        <f t="shared" ca="1" si="15"/>
        <v>EJECUTADO</v>
      </c>
      <c r="K357" s="445" t="s">
        <v>2319</v>
      </c>
      <c r="L357" s="445" t="s">
        <v>54</v>
      </c>
      <c r="M357" s="445" t="s">
        <v>2320</v>
      </c>
      <c r="N357" s="450">
        <v>1071302594</v>
      </c>
      <c r="O357" s="487">
        <v>15042000</v>
      </c>
      <c r="P357" s="452">
        <v>20240461</v>
      </c>
      <c r="Q357" s="453">
        <v>18520000</v>
      </c>
      <c r="R357" s="454">
        <v>45477</v>
      </c>
      <c r="S357" s="444">
        <v>45484</v>
      </c>
      <c r="T357" s="444">
        <v>45565</v>
      </c>
      <c r="U357" s="452">
        <v>20240599</v>
      </c>
      <c r="V357" s="455">
        <v>15042000</v>
      </c>
      <c r="W357" s="444">
        <v>45484</v>
      </c>
      <c r="X357" s="65" t="s">
        <v>51</v>
      </c>
      <c r="Y357" s="5" t="s">
        <v>130</v>
      </c>
      <c r="Z357" s="5" t="s">
        <v>53</v>
      </c>
      <c r="AA357" s="2"/>
      <c r="AB357" s="2"/>
      <c r="AC357" s="52"/>
      <c r="AD357" s="88" t="s">
        <v>2321</v>
      </c>
      <c r="AE357" s="51" t="s">
        <v>218</v>
      </c>
      <c r="AF357" s="51" t="s">
        <v>218</v>
      </c>
      <c r="AG357" s="51" t="s">
        <v>218</v>
      </c>
      <c r="AH357" s="51" t="s">
        <v>218</v>
      </c>
      <c r="AI357" s="51" t="s">
        <v>218</v>
      </c>
      <c r="AJ357" s="51" t="s">
        <v>218</v>
      </c>
      <c r="AK357" s="51" t="s">
        <v>218</v>
      </c>
      <c r="AL357" s="51" t="s">
        <v>218</v>
      </c>
      <c r="AM357" s="51" t="s">
        <v>218</v>
      </c>
      <c r="AN357" s="51" t="s">
        <v>218</v>
      </c>
      <c r="AO357" s="51" t="s">
        <v>218</v>
      </c>
      <c r="AP357" s="51" t="s">
        <v>218</v>
      </c>
      <c r="AQ357" s="444">
        <v>45565</v>
      </c>
      <c r="AR357" s="51" t="s">
        <v>218</v>
      </c>
      <c r="AS357" s="51" t="s">
        <v>218</v>
      </c>
      <c r="AT357" s="51" t="s">
        <v>218</v>
      </c>
      <c r="AU357" s="6">
        <f t="shared" si="16"/>
        <v>45685</v>
      </c>
      <c r="AV357" s="28">
        <f t="shared" si="17"/>
        <v>46415</v>
      </c>
      <c r="BI357" s="12"/>
    </row>
    <row r="358" spans="1:61" s="11" customFormat="1" ht="16.350000000000001" hidden="1" customHeight="1">
      <c r="A358" s="472"/>
      <c r="B358" s="21"/>
      <c r="C358" s="448" t="b">
        <v>1</v>
      </c>
      <c r="D358" s="449" t="s">
        <v>584</v>
      </c>
      <c r="E358" s="449" t="s">
        <v>129</v>
      </c>
      <c r="F358" s="445" t="s">
        <v>24</v>
      </c>
      <c r="G358" s="445" t="s">
        <v>18</v>
      </c>
      <c r="H358" s="444">
        <v>45484</v>
      </c>
      <c r="I358" s="444" t="s">
        <v>567</v>
      </c>
      <c r="J358" s="444" t="str">
        <f t="shared" ca="1" si="15"/>
        <v>EJECUTADO</v>
      </c>
      <c r="K358" s="445" t="s">
        <v>2322</v>
      </c>
      <c r="L358" s="445" t="s">
        <v>54</v>
      </c>
      <c r="M358" s="445" t="s">
        <v>2323</v>
      </c>
      <c r="N358" s="450">
        <v>1070921678</v>
      </c>
      <c r="O358" s="487">
        <v>5395000</v>
      </c>
      <c r="P358" s="452">
        <v>20240447</v>
      </c>
      <c r="Q358" s="453">
        <v>5795000</v>
      </c>
      <c r="R358" s="454">
        <v>45470</v>
      </c>
      <c r="S358" s="444">
        <v>45484</v>
      </c>
      <c r="T358" s="444">
        <v>45515</v>
      </c>
      <c r="U358" s="452">
        <v>20240600</v>
      </c>
      <c r="V358" s="455">
        <v>5395000</v>
      </c>
      <c r="W358" s="444">
        <v>45484</v>
      </c>
      <c r="X358" s="65" t="s">
        <v>51</v>
      </c>
      <c r="Y358" s="5" t="s">
        <v>130</v>
      </c>
      <c r="Z358" s="5" t="s">
        <v>53</v>
      </c>
      <c r="AA358" s="2" t="s">
        <v>2324</v>
      </c>
      <c r="AB358" s="2" t="s">
        <v>2325</v>
      </c>
      <c r="AC358" s="52">
        <v>45489</v>
      </c>
      <c r="AD358" s="90" t="s">
        <v>2326</v>
      </c>
      <c r="AE358" s="51" t="s">
        <v>218</v>
      </c>
      <c r="AF358" s="51" t="s">
        <v>218</v>
      </c>
      <c r="AG358" s="51" t="s">
        <v>218</v>
      </c>
      <c r="AH358" s="51" t="s">
        <v>218</v>
      </c>
      <c r="AI358" s="51" t="s">
        <v>218</v>
      </c>
      <c r="AJ358" s="51" t="s">
        <v>218</v>
      </c>
      <c r="AK358" s="51" t="s">
        <v>218</v>
      </c>
      <c r="AL358" s="51" t="s">
        <v>218</v>
      </c>
      <c r="AM358" s="51" t="s">
        <v>218</v>
      </c>
      <c r="AN358" s="51" t="s">
        <v>218</v>
      </c>
      <c r="AO358" s="51" t="s">
        <v>218</v>
      </c>
      <c r="AP358" s="51" t="s">
        <v>218</v>
      </c>
      <c r="AQ358" s="444">
        <v>45515</v>
      </c>
      <c r="AR358" s="51" t="s">
        <v>218</v>
      </c>
      <c r="AS358" s="51" t="s">
        <v>218</v>
      </c>
      <c r="AT358" s="51" t="s">
        <v>218</v>
      </c>
      <c r="AU358" s="6">
        <f t="shared" si="16"/>
        <v>45635</v>
      </c>
      <c r="AV358" s="28">
        <f t="shared" si="17"/>
        <v>46365</v>
      </c>
      <c r="BI358" s="12"/>
    </row>
    <row r="359" spans="1:61" s="11" customFormat="1" ht="16.350000000000001" hidden="1" customHeight="1">
      <c r="A359" s="472"/>
      <c r="B359" s="21"/>
      <c r="C359" s="448" t="b">
        <v>1</v>
      </c>
      <c r="D359" s="449" t="s">
        <v>585</v>
      </c>
      <c r="E359" s="449" t="s">
        <v>506</v>
      </c>
      <c r="F359" s="445" t="s">
        <v>24</v>
      </c>
      <c r="G359" s="445" t="s">
        <v>4</v>
      </c>
      <c r="H359" s="444">
        <v>45484</v>
      </c>
      <c r="I359" s="444" t="s">
        <v>567</v>
      </c>
      <c r="J359" s="444" t="str">
        <f t="shared" ca="1" si="15"/>
        <v>EJECUTADO</v>
      </c>
      <c r="K359" s="445" t="s">
        <v>2327</v>
      </c>
      <c r="L359" s="445" t="s">
        <v>50</v>
      </c>
      <c r="M359" s="445" t="s">
        <v>2328</v>
      </c>
      <c r="N359" s="450">
        <v>901719535</v>
      </c>
      <c r="O359" s="487">
        <v>57600000</v>
      </c>
      <c r="P359" s="452">
        <v>20240455</v>
      </c>
      <c r="Q359" s="453">
        <v>64800000</v>
      </c>
      <c r="R359" s="454">
        <v>45475</v>
      </c>
      <c r="S359" s="444">
        <v>45484</v>
      </c>
      <c r="T359" s="444">
        <v>45657</v>
      </c>
      <c r="U359" s="452">
        <v>20240601</v>
      </c>
      <c r="V359" s="455">
        <v>57600000</v>
      </c>
      <c r="W359" s="444">
        <v>45484</v>
      </c>
      <c r="X359" s="65" t="s">
        <v>51</v>
      </c>
      <c r="Y359" s="5" t="s">
        <v>130</v>
      </c>
      <c r="Z359" s="5" t="s">
        <v>53</v>
      </c>
      <c r="AA359" s="2" t="s">
        <v>2329</v>
      </c>
      <c r="AB359" s="2" t="s">
        <v>1139</v>
      </c>
      <c r="AC359" s="52">
        <v>45484</v>
      </c>
      <c r="AD359" s="88" t="s">
        <v>2330</v>
      </c>
      <c r="AE359" s="51" t="s">
        <v>218</v>
      </c>
      <c r="AF359" s="51" t="s">
        <v>218</v>
      </c>
      <c r="AG359" s="51" t="s">
        <v>218</v>
      </c>
      <c r="AH359" s="51" t="s">
        <v>218</v>
      </c>
      <c r="AI359" s="51" t="s">
        <v>218</v>
      </c>
      <c r="AJ359" s="51" t="s">
        <v>218</v>
      </c>
      <c r="AK359" s="51" t="s">
        <v>218</v>
      </c>
      <c r="AL359" s="51" t="s">
        <v>218</v>
      </c>
      <c r="AM359" s="51" t="s">
        <v>218</v>
      </c>
      <c r="AN359" s="51" t="s">
        <v>218</v>
      </c>
      <c r="AO359" s="51" t="s">
        <v>218</v>
      </c>
      <c r="AP359" s="51" t="s">
        <v>218</v>
      </c>
      <c r="AQ359" s="444">
        <v>45657</v>
      </c>
      <c r="AR359" s="51" t="s">
        <v>218</v>
      </c>
      <c r="AS359" s="51" t="s">
        <v>218</v>
      </c>
      <c r="AT359" s="51" t="s">
        <v>218</v>
      </c>
      <c r="AU359" s="6">
        <f t="shared" si="16"/>
        <v>45777</v>
      </c>
      <c r="AV359" s="28">
        <f t="shared" si="17"/>
        <v>46507</v>
      </c>
      <c r="BI359" s="12"/>
    </row>
    <row r="360" spans="1:61" s="11" customFormat="1" ht="16.350000000000001" hidden="1" customHeight="1">
      <c r="A360" s="472"/>
      <c r="B360" s="21"/>
      <c r="C360" s="448" t="b">
        <v>1</v>
      </c>
      <c r="D360" s="449" t="s">
        <v>586</v>
      </c>
      <c r="E360" s="449" t="s">
        <v>74</v>
      </c>
      <c r="F360" s="445" t="s">
        <v>24</v>
      </c>
      <c r="G360" s="445" t="s">
        <v>18</v>
      </c>
      <c r="H360" s="444">
        <v>45485</v>
      </c>
      <c r="I360" s="444" t="s">
        <v>567</v>
      </c>
      <c r="J360" s="444" t="str">
        <f t="shared" ca="1" si="15"/>
        <v>EJECUTADO</v>
      </c>
      <c r="K360" s="445" t="s">
        <v>1410</v>
      </c>
      <c r="L360" s="445" t="s">
        <v>54</v>
      </c>
      <c r="M360" s="445" t="s">
        <v>2331</v>
      </c>
      <c r="N360" s="450">
        <v>1015478813</v>
      </c>
      <c r="O360" s="487">
        <v>2750000</v>
      </c>
      <c r="P360" s="452">
        <v>20240454</v>
      </c>
      <c r="Q360" s="453">
        <v>2750000</v>
      </c>
      <c r="R360" s="454">
        <v>45470</v>
      </c>
      <c r="S360" s="444">
        <v>45485</v>
      </c>
      <c r="T360" s="444">
        <v>45499</v>
      </c>
      <c r="U360" s="452">
        <v>20240606</v>
      </c>
      <c r="V360" s="455">
        <v>2750000</v>
      </c>
      <c r="W360" s="444">
        <v>45485</v>
      </c>
      <c r="X360" s="65" t="s">
        <v>51</v>
      </c>
      <c r="Y360" s="5" t="s">
        <v>94</v>
      </c>
      <c r="Z360" s="5" t="s">
        <v>53</v>
      </c>
      <c r="AA360" s="2" t="s">
        <v>2332</v>
      </c>
      <c r="AB360" s="2" t="s">
        <v>1139</v>
      </c>
      <c r="AC360" s="52">
        <v>45495</v>
      </c>
      <c r="AD360" s="90" t="s">
        <v>2333</v>
      </c>
      <c r="AE360" s="51" t="s">
        <v>218</v>
      </c>
      <c r="AF360" s="51" t="s">
        <v>218</v>
      </c>
      <c r="AG360" s="51" t="s">
        <v>218</v>
      </c>
      <c r="AH360" s="51" t="s">
        <v>218</v>
      </c>
      <c r="AI360" s="51" t="s">
        <v>218</v>
      </c>
      <c r="AJ360" s="51" t="s">
        <v>218</v>
      </c>
      <c r="AK360" s="51" t="s">
        <v>218</v>
      </c>
      <c r="AL360" s="51" t="s">
        <v>218</v>
      </c>
      <c r="AM360" s="51" t="s">
        <v>218</v>
      </c>
      <c r="AN360" s="51" t="s">
        <v>218</v>
      </c>
      <c r="AO360" s="51" t="s">
        <v>218</v>
      </c>
      <c r="AP360" s="51" t="s">
        <v>218</v>
      </c>
      <c r="AQ360" s="444">
        <v>45499</v>
      </c>
      <c r="AR360" s="51" t="s">
        <v>218</v>
      </c>
      <c r="AS360" s="51" t="s">
        <v>218</v>
      </c>
      <c r="AT360" s="51" t="s">
        <v>218</v>
      </c>
      <c r="AU360" s="6">
        <f t="shared" si="16"/>
        <v>45619</v>
      </c>
      <c r="AV360" s="28">
        <f t="shared" si="17"/>
        <v>46349</v>
      </c>
      <c r="BI360" s="12"/>
    </row>
    <row r="361" spans="1:61" s="11" customFormat="1" ht="16.350000000000001" hidden="1" customHeight="1">
      <c r="A361" s="472"/>
      <c r="B361" s="21"/>
      <c r="C361" s="448" t="b">
        <v>1</v>
      </c>
      <c r="D361" s="449" t="s">
        <v>587</v>
      </c>
      <c r="E361" s="449" t="s">
        <v>74</v>
      </c>
      <c r="F361" s="445" t="s">
        <v>24</v>
      </c>
      <c r="G361" s="445" t="s">
        <v>4</v>
      </c>
      <c r="H361" s="444">
        <v>45485</v>
      </c>
      <c r="I361" s="444" t="s">
        <v>567</v>
      </c>
      <c r="J361" s="444" t="str">
        <f t="shared" ca="1" si="15"/>
        <v>EJECUTADO</v>
      </c>
      <c r="K361" s="445" t="s">
        <v>2334</v>
      </c>
      <c r="L361" s="445" t="s">
        <v>50</v>
      </c>
      <c r="M361" s="445" t="s">
        <v>2335</v>
      </c>
      <c r="N361" s="450">
        <v>900506283</v>
      </c>
      <c r="O361" s="487">
        <v>20149660.699999999</v>
      </c>
      <c r="P361" s="452">
        <v>20240464</v>
      </c>
      <c r="Q361" s="453">
        <v>20149660.699999999</v>
      </c>
      <c r="R361" s="454">
        <v>45478</v>
      </c>
      <c r="S361" s="444">
        <v>45488</v>
      </c>
      <c r="T361" s="444">
        <v>45657</v>
      </c>
      <c r="U361" s="452">
        <v>20240603</v>
      </c>
      <c r="V361" s="455">
        <v>20149660.699999999</v>
      </c>
      <c r="W361" s="444">
        <v>45485</v>
      </c>
      <c r="X361" s="65" t="s">
        <v>106</v>
      </c>
      <c r="Y361" t="s">
        <v>588</v>
      </c>
      <c r="Z361" s="5" t="s">
        <v>59</v>
      </c>
      <c r="AA361" s="2" t="s">
        <v>218</v>
      </c>
      <c r="AB361" s="2" t="s">
        <v>218</v>
      </c>
      <c r="AC361" s="2" t="s">
        <v>218</v>
      </c>
      <c r="AD361" s="88" t="s">
        <v>2336</v>
      </c>
      <c r="AE361" s="51" t="s">
        <v>218</v>
      </c>
      <c r="AF361" s="51" t="s">
        <v>218</v>
      </c>
      <c r="AG361" s="51" t="s">
        <v>218</v>
      </c>
      <c r="AH361" s="51" t="s">
        <v>218</v>
      </c>
      <c r="AI361" s="51" t="s">
        <v>218</v>
      </c>
      <c r="AJ361" s="51" t="s">
        <v>218</v>
      </c>
      <c r="AK361" s="51" t="s">
        <v>218</v>
      </c>
      <c r="AL361" s="51" t="s">
        <v>218</v>
      </c>
      <c r="AM361" s="51" t="s">
        <v>218</v>
      </c>
      <c r="AN361" s="51" t="s">
        <v>218</v>
      </c>
      <c r="AO361" s="51" t="s">
        <v>218</v>
      </c>
      <c r="AP361" s="51" t="s">
        <v>218</v>
      </c>
      <c r="AQ361" s="444">
        <v>45657</v>
      </c>
      <c r="AR361" s="51" t="s">
        <v>218</v>
      </c>
      <c r="AS361" s="51" t="s">
        <v>218</v>
      </c>
      <c r="AT361" s="51" t="s">
        <v>218</v>
      </c>
      <c r="AU361" s="6">
        <f t="shared" si="16"/>
        <v>45777</v>
      </c>
      <c r="AV361" s="28">
        <f t="shared" si="17"/>
        <v>46507</v>
      </c>
      <c r="BI361" s="12"/>
    </row>
    <row r="362" spans="1:61" s="11" customFormat="1" ht="16.350000000000001" hidden="1" customHeight="1">
      <c r="A362" s="472"/>
      <c r="B362" s="21"/>
      <c r="C362" s="448" t="b">
        <v>1</v>
      </c>
      <c r="D362" s="449" t="s">
        <v>589</v>
      </c>
      <c r="E362" s="449" t="s">
        <v>74</v>
      </c>
      <c r="F362" s="445" t="s">
        <v>24</v>
      </c>
      <c r="G362" s="445" t="s">
        <v>18</v>
      </c>
      <c r="H362" s="444">
        <v>45489</v>
      </c>
      <c r="I362" s="444" t="s">
        <v>567</v>
      </c>
      <c r="J362" s="444" t="str">
        <f t="shared" ca="1" si="15"/>
        <v>EJECUTADO</v>
      </c>
      <c r="K362" s="445" t="s">
        <v>2337</v>
      </c>
      <c r="L362" s="445" t="s">
        <v>54</v>
      </c>
      <c r="M362" s="445" t="s">
        <v>2338</v>
      </c>
      <c r="N362" s="450">
        <v>80764801</v>
      </c>
      <c r="O362" s="487">
        <v>32974900</v>
      </c>
      <c r="P362" s="452">
        <v>20240473</v>
      </c>
      <c r="Q362" s="453">
        <v>32974900</v>
      </c>
      <c r="R362" s="454">
        <v>45484</v>
      </c>
      <c r="S362" s="444">
        <v>45489</v>
      </c>
      <c r="T362" s="444">
        <v>45581</v>
      </c>
      <c r="U362" s="452">
        <v>20240610</v>
      </c>
      <c r="V362" s="455">
        <v>32974900</v>
      </c>
      <c r="W362" s="444">
        <v>45489</v>
      </c>
      <c r="X362" s="65" t="s">
        <v>51</v>
      </c>
      <c r="Y362" s="5" t="s">
        <v>94</v>
      </c>
      <c r="Z362" s="5" t="s">
        <v>53</v>
      </c>
      <c r="AA362" s="2" t="s">
        <v>2339</v>
      </c>
      <c r="AB362" s="2" t="s">
        <v>948</v>
      </c>
      <c r="AC362" s="52">
        <v>45489</v>
      </c>
      <c r="AD362" s="68" t="s">
        <v>2340</v>
      </c>
      <c r="AE362" s="51" t="s">
        <v>218</v>
      </c>
      <c r="AF362" s="51" t="s">
        <v>218</v>
      </c>
      <c r="AG362" s="51" t="s">
        <v>218</v>
      </c>
      <c r="AH362" s="51" t="s">
        <v>218</v>
      </c>
      <c r="AI362" s="51" t="s">
        <v>218</v>
      </c>
      <c r="AJ362" s="51" t="s">
        <v>218</v>
      </c>
      <c r="AK362" s="51" t="s">
        <v>218</v>
      </c>
      <c r="AL362" s="51" t="s">
        <v>218</v>
      </c>
      <c r="AM362" s="51" t="s">
        <v>218</v>
      </c>
      <c r="AN362" s="51" t="s">
        <v>218</v>
      </c>
      <c r="AO362" s="51" t="s">
        <v>218</v>
      </c>
      <c r="AP362" s="51" t="s">
        <v>218</v>
      </c>
      <c r="AQ362" s="444">
        <v>45612</v>
      </c>
      <c r="AR362" s="51" t="s">
        <v>218</v>
      </c>
      <c r="AS362" s="51" t="s">
        <v>218</v>
      </c>
      <c r="AT362" s="51" t="s">
        <v>218</v>
      </c>
      <c r="AU362" s="6">
        <f t="shared" si="16"/>
        <v>45732</v>
      </c>
      <c r="AV362" s="28">
        <f t="shared" si="17"/>
        <v>46462</v>
      </c>
      <c r="BI362" s="12"/>
    </row>
    <row r="363" spans="1:61" s="11" customFormat="1" ht="16.350000000000001" hidden="1" customHeight="1">
      <c r="A363" s="472"/>
      <c r="B363" s="21"/>
      <c r="C363" s="448" t="b">
        <v>1</v>
      </c>
      <c r="D363" s="449" t="s">
        <v>590</v>
      </c>
      <c r="E363" s="449" t="s">
        <v>591</v>
      </c>
      <c r="F363" s="445" t="s">
        <v>24</v>
      </c>
      <c r="G363" s="445" t="s">
        <v>13</v>
      </c>
      <c r="H363" s="444">
        <v>45489</v>
      </c>
      <c r="I363" s="444" t="s">
        <v>567</v>
      </c>
      <c r="J363" s="444" t="str">
        <f t="shared" ca="1" si="15"/>
        <v>EJECUTADO</v>
      </c>
      <c r="K363" s="445" t="s">
        <v>2341</v>
      </c>
      <c r="L363" s="445" t="s">
        <v>50</v>
      </c>
      <c r="M363" s="445" t="s">
        <v>2342</v>
      </c>
      <c r="N363" s="450">
        <v>901232644</v>
      </c>
      <c r="O363" s="487">
        <v>37156000</v>
      </c>
      <c r="P363" s="452">
        <v>20240458</v>
      </c>
      <c r="Q363" s="453">
        <v>37156000</v>
      </c>
      <c r="R363" s="454">
        <v>45476</v>
      </c>
      <c r="S363" s="444">
        <v>45489</v>
      </c>
      <c r="T363" s="444">
        <v>45612</v>
      </c>
      <c r="U363" s="452">
        <v>20240611</v>
      </c>
      <c r="V363" s="455">
        <v>37156000</v>
      </c>
      <c r="W363" s="444">
        <v>45489</v>
      </c>
      <c r="X363" s="65" t="s">
        <v>239</v>
      </c>
      <c r="Y363" s="5" t="s">
        <v>130</v>
      </c>
      <c r="Z363" s="5" t="s">
        <v>53</v>
      </c>
      <c r="AA363" t="s">
        <v>2343</v>
      </c>
      <c r="AB363" s="2" t="s">
        <v>1207</v>
      </c>
      <c r="AC363" s="52">
        <v>45489</v>
      </c>
      <c r="AD363" s="90" t="s">
        <v>2344</v>
      </c>
      <c r="AE363" s="51" t="s">
        <v>218</v>
      </c>
      <c r="AF363" s="51" t="s">
        <v>218</v>
      </c>
      <c r="AG363" s="51" t="s">
        <v>218</v>
      </c>
      <c r="AH363" s="51" t="s">
        <v>218</v>
      </c>
      <c r="AI363" s="51" t="s">
        <v>218</v>
      </c>
      <c r="AJ363" s="51" t="s">
        <v>218</v>
      </c>
      <c r="AK363" s="51" t="s">
        <v>218</v>
      </c>
      <c r="AL363" s="51" t="s">
        <v>218</v>
      </c>
      <c r="AM363" s="51" t="s">
        <v>218</v>
      </c>
      <c r="AN363" s="51" t="s">
        <v>218</v>
      </c>
      <c r="AO363" s="51" t="s">
        <v>218</v>
      </c>
      <c r="AP363" s="51" t="s">
        <v>218</v>
      </c>
      <c r="AQ363" s="444">
        <v>45581</v>
      </c>
      <c r="AR363" s="51" t="s">
        <v>218</v>
      </c>
      <c r="AS363" s="51" t="s">
        <v>218</v>
      </c>
      <c r="AT363" s="51" t="s">
        <v>218</v>
      </c>
      <c r="AU363" s="6">
        <f t="shared" si="16"/>
        <v>45701</v>
      </c>
      <c r="AV363" s="28">
        <f t="shared" si="17"/>
        <v>46431</v>
      </c>
      <c r="BI363" s="12"/>
    </row>
    <row r="364" spans="1:61" s="11" customFormat="1" ht="16.350000000000001" hidden="1" customHeight="1">
      <c r="A364" s="472"/>
      <c r="B364" s="21" t="s">
        <v>2345</v>
      </c>
      <c r="C364" s="448" t="b">
        <v>0</v>
      </c>
      <c r="D364" s="449" t="s">
        <v>592</v>
      </c>
      <c r="E364" s="449" t="s">
        <v>593</v>
      </c>
      <c r="F364" s="445" t="s">
        <v>24</v>
      </c>
      <c r="G364" s="445" t="s">
        <v>10</v>
      </c>
      <c r="H364" s="444">
        <v>45489</v>
      </c>
      <c r="I364" s="444" t="s">
        <v>567</v>
      </c>
      <c r="J364" s="444" t="str">
        <f t="shared" ca="1" si="15"/>
        <v>EJECUTADO</v>
      </c>
      <c r="K364" s="445" t="s">
        <v>2346</v>
      </c>
      <c r="L364" s="445" t="s">
        <v>50</v>
      </c>
      <c r="M364" s="445" t="s">
        <v>2347</v>
      </c>
      <c r="N364" s="450">
        <v>900935985</v>
      </c>
      <c r="O364" s="487">
        <v>22312500</v>
      </c>
      <c r="P364" s="452">
        <v>20240477</v>
      </c>
      <c r="Q364" s="453">
        <v>22312500</v>
      </c>
      <c r="R364" s="454">
        <v>45489</v>
      </c>
      <c r="S364" s="444">
        <v>45489</v>
      </c>
      <c r="T364" s="444">
        <v>45489</v>
      </c>
      <c r="U364" s="452">
        <v>20240613</v>
      </c>
      <c r="V364" s="455">
        <v>22312500</v>
      </c>
      <c r="W364" s="444">
        <v>45489</v>
      </c>
      <c r="X364" s="65" t="s">
        <v>51</v>
      </c>
      <c r="Y364" s="5"/>
      <c r="Z364" s="5"/>
      <c r="AA364" s="54"/>
      <c r="AB364" s="69"/>
      <c r="AC364" s="70"/>
      <c r="AD364" s="88" t="s">
        <v>2348</v>
      </c>
      <c r="AE364" s="51" t="s">
        <v>218</v>
      </c>
      <c r="AF364" s="51" t="s">
        <v>218</v>
      </c>
      <c r="AG364" s="51" t="s">
        <v>218</v>
      </c>
      <c r="AH364" s="51" t="s">
        <v>218</v>
      </c>
      <c r="AI364" s="51" t="s">
        <v>218</v>
      </c>
      <c r="AJ364" s="51" t="s">
        <v>218</v>
      </c>
      <c r="AK364" s="51" t="s">
        <v>218</v>
      </c>
      <c r="AL364" s="51" t="s">
        <v>218</v>
      </c>
      <c r="AM364" s="51" t="s">
        <v>218</v>
      </c>
      <c r="AN364" s="51" t="s">
        <v>218</v>
      </c>
      <c r="AO364" s="51" t="s">
        <v>218</v>
      </c>
      <c r="AP364" s="51" t="s">
        <v>218</v>
      </c>
      <c r="AQ364" s="444">
        <v>45489</v>
      </c>
      <c r="AR364" s="51" t="s">
        <v>218</v>
      </c>
      <c r="AS364" s="51" t="s">
        <v>218</v>
      </c>
      <c r="AT364" s="51" t="s">
        <v>218</v>
      </c>
      <c r="AU364" s="6">
        <f t="shared" si="16"/>
        <v>45609</v>
      </c>
      <c r="AV364" s="28">
        <f t="shared" si="17"/>
        <v>46339</v>
      </c>
      <c r="BI364" s="12"/>
    </row>
    <row r="365" spans="1:61" s="11" customFormat="1" ht="16.350000000000001" hidden="1" customHeight="1">
      <c r="A365" s="472"/>
      <c r="B365" s="21"/>
      <c r="C365" s="448" t="b">
        <v>1</v>
      </c>
      <c r="D365" s="449" t="s">
        <v>594</v>
      </c>
      <c r="E365" s="449" t="s">
        <v>74</v>
      </c>
      <c r="F365" s="445" t="s">
        <v>24</v>
      </c>
      <c r="G365" s="445" t="s">
        <v>18</v>
      </c>
      <c r="H365" s="444">
        <v>45490</v>
      </c>
      <c r="I365" s="444" t="s">
        <v>567</v>
      </c>
      <c r="J365" s="444" t="str">
        <f t="shared" ca="1" si="15"/>
        <v>EJECUTADO</v>
      </c>
      <c r="K365" s="445" t="s">
        <v>2349</v>
      </c>
      <c r="L365" s="445" t="s">
        <v>50</v>
      </c>
      <c r="M365" s="445" t="s">
        <v>2350</v>
      </c>
      <c r="N365" s="450">
        <v>901776840</v>
      </c>
      <c r="O365" s="487">
        <v>163625000</v>
      </c>
      <c r="P365" s="452">
        <v>20240474</v>
      </c>
      <c r="Q365" s="453">
        <v>164616667</v>
      </c>
      <c r="R365" s="454">
        <v>45484</v>
      </c>
      <c r="S365" s="444">
        <v>45491</v>
      </c>
      <c r="T365" s="444">
        <v>45657</v>
      </c>
      <c r="U365" s="452">
        <v>20240614</v>
      </c>
      <c r="V365" s="455">
        <v>163625000</v>
      </c>
      <c r="W365" s="444">
        <v>45490</v>
      </c>
      <c r="X365" s="65" t="s">
        <v>75</v>
      </c>
      <c r="Y365" s="5" t="s">
        <v>265</v>
      </c>
      <c r="Z365" s="5" t="s">
        <v>53</v>
      </c>
      <c r="AA365" s="54" t="s">
        <v>2351</v>
      </c>
      <c r="AB365" s="69" t="s">
        <v>2352</v>
      </c>
      <c r="AC365" s="70">
        <v>45491</v>
      </c>
      <c r="AD365" s="117" t="s">
        <v>2353</v>
      </c>
      <c r="AE365" s="51" t="s">
        <v>218</v>
      </c>
      <c r="AF365" s="51" t="s">
        <v>218</v>
      </c>
      <c r="AG365" s="51" t="s">
        <v>218</v>
      </c>
      <c r="AH365" s="51" t="s">
        <v>218</v>
      </c>
      <c r="AI365" s="51" t="s">
        <v>218</v>
      </c>
      <c r="AJ365" s="51" t="s">
        <v>218</v>
      </c>
      <c r="AK365" s="51" t="s">
        <v>218</v>
      </c>
      <c r="AL365" s="51" t="s">
        <v>218</v>
      </c>
      <c r="AM365" s="51" t="s">
        <v>218</v>
      </c>
      <c r="AN365" s="51" t="s">
        <v>218</v>
      </c>
      <c r="AO365" s="51" t="s">
        <v>218</v>
      </c>
      <c r="AP365" s="51" t="s">
        <v>218</v>
      </c>
      <c r="AQ365" s="444">
        <v>45657</v>
      </c>
      <c r="AR365" s="51" t="s">
        <v>218</v>
      </c>
      <c r="AS365" s="51" t="s">
        <v>218</v>
      </c>
      <c r="AT365" s="51" t="s">
        <v>218</v>
      </c>
      <c r="AU365" s="6">
        <f t="shared" si="16"/>
        <v>45777</v>
      </c>
      <c r="AV365" s="28">
        <f t="shared" si="17"/>
        <v>46507</v>
      </c>
      <c r="BI365" s="12"/>
    </row>
    <row r="366" spans="1:61" s="11" customFormat="1" ht="16.350000000000001" hidden="1" customHeight="1">
      <c r="A366" s="472"/>
      <c r="B366" s="21"/>
      <c r="C366" s="448" t="b">
        <v>1</v>
      </c>
      <c r="D366" s="449" t="s">
        <v>595</v>
      </c>
      <c r="E366" s="449" t="s">
        <v>74</v>
      </c>
      <c r="F366" s="445" t="s">
        <v>24</v>
      </c>
      <c r="G366" s="445" t="s">
        <v>18</v>
      </c>
      <c r="H366" s="444">
        <v>45490</v>
      </c>
      <c r="I366" s="444" t="s">
        <v>567</v>
      </c>
      <c r="J366" s="444" t="str">
        <f t="shared" ca="1" si="15"/>
        <v>EJECUTADO</v>
      </c>
      <c r="K366" s="445" t="s">
        <v>2354</v>
      </c>
      <c r="L366" s="445" t="s">
        <v>54</v>
      </c>
      <c r="M366" s="445" t="s">
        <v>2355</v>
      </c>
      <c r="N366" s="450">
        <v>1016032454</v>
      </c>
      <c r="O366" s="487">
        <v>22000000</v>
      </c>
      <c r="P366" s="452">
        <v>20240475</v>
      </c>
      <c r="Q366" s="453">
        <v>22133333</v>
      </c>
      <c r="R366" s="454">
        <v>45484</v>
      </c>
      <c r="S366" s="444">
        <v>45490</v>
      </c>
      <c r="T366" s="444">
        <v>45657</v>
      </c>
      <c r="U366" s="452">
        <v>20240615</v>
      </c>
      <c r="V366" s="455">
        <v>22000000</v>
      </c>
      <c r="W366" s="444">
        <v>45490</v>
      </c>
      <c r="X366" s="65" t="s">
        <v>75</v>
      </c>
      <c r="Y366" s="65" t="s">
        <v>132</v>
      </c>
      <c r="Z366" s="5" t="s">
        <v>53</v>
      </c>
      <c r="AA366" s="54" t="s">
        <v>2356</v>
      </c>
      <c r="AB366" s="69" t="s">
        <v>1322</v>
      </c>
      <c r="AC366" s="70">
        <v>45490</v>
      </c>
      <c r="AD366" s="88" t="s">
        <v>2357</v>
      </c>
      <c r="AE366" s="51" t="s">
        <v>218</v>
      </c>
      <c r="AF366" s="51" t="s">
        <v>218</v>
      </c>
      <c r="AG366" s="51" t="s">
        <v>218</v>
      </c>
      <c r="AH366" s="51" t="s">
        <v>218</v>
      </c>
      <c r="AI366" s="51" t="s">
        <v>218</v>
      </c>
      <c r="AJ366" s="51" t="s">
        <v>218</v>
      </c>
      <c r="AK366" s="51" t="s">
        <v>218</v>
      </c>
      <c r="AL366" s="51" t="s">
        <v>218</v>
      </c>
      <c r="AM366" s="51" t="s">
        <v>218</v>
      </c>
      <c r="AN366" s="51" t="s">
        <v>218</v>
      </c>
      <c r="AO366" s="51" t="s">
        <v>218</v>
      </c>
      <c r="AP366" s="51" t="s">
        <v>218</v>
      </c>
      <c r="AQ366" s="444">
        <v>45657</v>
      </c>
      <c r="AR366" s="51" t="s">
        <v>218</v>
      </c>
      <c r="AS366" s="51" t="s">
        <v>218</v>
      </c>
      <c r="AT366" s="51" t="s">
        <v>218</v>
      </c>
      <c r="AU366" s="6">
        <f t="shared" si="16"/>
        <v>45777</v>
      </c>
      <c r="AV366" s="28">
        <f t="shared" si="17"/>
        <v>46507</v>
      </c>
      <c r="BI366" s="12"/>
    </row>
    <row r="367" spans="1:61" s="11" customFormat="1" ht="16.350000000000001" hidden="1" customHeight="1">
      <c r="A367" s="472"/>
      <c r="B367" s="21"/>
      <c r="C367" s="448" t="b">
        <v>1</v>
      </c>
      <c r="D367" s="449" t="s">
        <v>596</v>
      </c>
      <c r="E367" s="449" t="s">
        <v>74</v>
      </c>
      <c r="F367" s="445" t="s">
        <v>24</v>
      </c>
      <c r="G367" s="445" t="s">
        <v>18</v>
      </c>
      <c r="H367" s="444">
        <v>45490</v>
      </c>
      <c r="I367" s="444" t="s">
        <v>567</v>
      </c>
      <c r="J367" s="444" t="str">
        <f t="shared" ca="1" si="15"/>
        <v>EJECUTADO</v>
      </c>
      <c r="K367" s="445" t="s">
        <v>2358</v>
      </c>
      <c r="L367" s="445" t="s">
        <v>54</v>
      </c>
      <c r="M367" s="445" t="s">
        <v>2359</v>
      </c>
      <c r="N367" s="450">
        <v>1018477291</v>
      </c>
      <c r="O367" s="487">
        <v>24900000</v>
      </c>
      <c r="P367" s="452">
        <v>20240476</v>
      </c>
      <c r="Q367" s="453">
        <v>24900000</v>
      </c>
      <c r="R367" s="454">
        <v>45484</v>
      </c>
      <c r="S367" s="444">
        <v>45490</v>
      </c>
      <c r="T367" s="444">
        <v>45657</v>
      </c>
      <c r="U367" s="452">
        <v>20240616</v>
      </c>
      <c r="V367" s="455">
        <v>24900000</v>
      </c>
      <c r="W367" s="444">
        <v>45490</v>
      </c>
      <c r="X367" s="65" t="s">
        <v>75</v>
      </c>
      <c r="Y367" s="65" t="s">
        <v>132</v>
      </c>
      <c r="Z367" s="5" t="s">
        <v>53</v>
      </c>
      <c r="AA367" s="69" t="s">
        <v>2360</v>
      </c>
      <c r="AB367" s="69" t="s">
        <v>1139</v>
      </c>
      <c r="AC367" s="70">
        <v>45490</v>
      </c>
      <c r="AD367" s="56" t="s">
        <v>2361</v>
      </c>
      <c r="AE367" s="51" t="s">
        <v>218</v>
      </c>
      <c r="AF367" s="51" t="s">
        <v>218</v>
      </c>
      <c r="AG367" s="51" t="s">
        <v>218</v>
      </c>
      <c r="AH367" s="51" t="s">
        <v>218</v>
      </c>
      <c r="AI367" s="51" t="s">
        <v>218</v>
      </c>
      <c r="AJ367" s="51" t="s">
        <v>218</v>
      </c>
      <c r="AK367" s="51" t="s">
        <v>218</v>
      </c>
      <c r="AL367" s="51" t="s">
        <v>218</v>
      </c>
      <c r="AM367" s="51" t="s">
        <v>218</v>
      </c>
      <c r="AN367" s="51" t="s">
        <v>218</v>
      </c>
      <c r="AO367" s="51" t="s">
        <v>218</v>
      </c>
      <c r="AP367" s="51" t="s">
        <v>218</v>
      </c>
      <c r="AQ367" s="444">
        <v>45657</v>
      </c>
      <c r="AR367" s="51" t="s">
        <v>218</v>
      </c>
      <c r="AS367" s="51" t="s">
        <v>218</v>
      </c>
      <c r="AT367" s="51" t="s">
        <v>218</v>
      </c>
      <c r="AU367" s="6">
        <f t="shared" si="16"/>
        <v>45777</v>
      </c>
      <c r="AV367" s="28">
        <f t="shared" si="17"/>
        <v>46507</v>
      </c>
      <c r="BI367" s="12"/>
    </row>
    <row r="368" spans="1:61" s="11" customFormat="1" ht="16.350000000000001" hidden="1" customHeight="1">
      <c r="A368" s="472"/>
      <c r="B368" s="21"/>
      <c r="C368" s="448" t="b">
        <v>1</v>
      </c>
      <c r="D368" s="449" t="s">
        <v>597</v>
      </c>
      <c r="E368" s="449" t="s">
        <v>74</v>
      </c>
      <c r="F368" s="445" t="s">
        <v>24</v>
      </c>
      <c r="G368" s="445" t="s">
        <v>18</v>
      </c>
      <c r="H368" s="444">
        <v>45491</v>
      </c>
      <c r="I368" s="444" t="s">
        <v>567</v>
      </c>
      <c r="J368" s="444" t="str">
        <f t="shared" ca="1" si="15"/>
        <v>EJECUTADO</v>
      </c>
      <c r="K368" s="445" t="s">
        <v>2362</v>
      </c>
      <c r="L368" s="445" t="s">
        <v>54</v>
      </c>
      <c r="M368" s="445" t="s">
        <v>2363</v>
      </c>
      <c r="N368" s="450">
        <v>1012368161</v>
      </c>
      <c r="O368" s="487">
        <v>27500000</v>
      </c>
      <c r="P368" s="452">
        <v>20240471</v>
      </c>
      <c r="Q368" s="453">
        <v>28333333</v>
      </c>
      <c r="R368" s="454">
        <v>45483</v>
      </c>
      <c r="S368" s="444">
        <v>45491</v>
      </c>
      <c r="T368" s="444">
        <v>45657</v>
      </c>
      <c r="U368" s="452">
        <v>20240617</v>
      </c>
      <c r="V368" s="455">
        <v>27500000</v>
      </c>
      <c r="W368" s="444">
        <v>45491</v>
      </c>
      <c r="X368" s="65" t="s">
        <v>51</v>
      </c>
      <c r="Y368" s="5" t="s">
        <v>94</v>
      </c>
      <c r="Z368" s="5" t="s">
        <v>53</v>
      </c>
      <c r="AA368" s="69" t="s">
        <v>2364</v>
      </c>
      <c r="AB368" s="69" t="s">
        <v>1139</v>
      </c>
      <c r="AC368" s="70">
        <v>45491</v>
      </c>
      <c r="AD368" s="88" t="s">
        <v>2365</v>
      </c>
      <c r="AE368" s="51" t="s">
        <v>218</v>
      </c>
      <c r="AF368" s="51" t="s">
        <v>218</v>
      </c>
      <c r="AG368" s="51" t="s">
        <v>218</v>
      </c>
      <c r="AH368" s="51" t="s">
        <v>218</v>
      </c>
      <c r="AI368" s="51" t="s">
        <v>218</v>
      </c>
      <c r="AJ368" s="51" t="s">
        <v>218</v>
      </c>
      <c r="AK368" s="51" t="s">
        <v>218</v>
      </c>
      <c r="AL368" s="51" t="s">
        <v>218</v>
      </c>
      <c r="AM368" s="51" t="s">
        <v>218</v>
      </c>
      <c r="AN368" s="51" t="s">
        <v>218</v>
      </c>
      <c r="AO368" s="51" t="s">
        <v>218</v>
      </c>
      <c r="AP368" s="51" t="s">
        <v>218</v>
      </c>
      <c r="AQ368" s="444">
        <v>45657</v>
      </c>
      <c r="AR368" s="51" t="s">
        <v>218</v>
      </c>
      <c r="AS368" s="51" t="s">
        <v>218</v>
      </c>
      <c r="AT368" s="51" t="s">
        <v>218</v>
      </c>
      <c r="AU368" s="6">
        <f t="shared" si="16"/>
        <v>45777</v>
      </c>
      <c r="AV368" s="28">
        <f t="shared" si="17"/>
        <v>46507</v>
      </c>
      <c r="BI368" s="12"/>
    </row>
    <row r="369" spans="1:61" s="11" customFormat="1" ht="16.350000000000001" hidden="1" customHeight="1">
      <c r="A369" s="472"/>
      <c r="B369" s="21"/>
      <c r="C369" s="448" t="b">
        <v>1</v>
      </c>
      <c r="D369" s="449" t="s">
        <v>598</v>
      </c>
      <c r="E369" s="449" t="s">
        <v>599</v>
      </c>
      <c r="F369" s="445" t="s">
        <v>27</v>
      </c>
      <c r="G369" s="445" t="s">
        <v>9</v>
      </c>
      <c r="H369" s="444">
        <v>45491</v>
      </c>
      <c r="I369" s="444" t="s">
        <v>567</v>
      </c>
      <c r="J369" s="444" t="str">
        <f t="shared" ca="1" si="15"/>
        <v>EJECUTADO</v>
      </c>
      <c r="K369" s="445" t="s">
        <v>2366</v>
      </c>
      <c r="L369" s="445" t="s">
        <v>50</v>
      </c>
      <c r="M369" s="445" t="s">
        <v>2367</v>
      </c>
      <c r="N369" s="450">
        <v>900268588</v>
      </c>
      <c r="O369" s="487">
        <v>110493285</v>
      </c>
      <c r="P369" s="452">
        <v>20240381</v>
      </c>
      <c r="Q369" s="453">
        <v>110493285</v>
      </c>
      <c r="R369" s="454">
        <v>45442</v>
      </c>
      <c r="S369" s="444">
        <v>45492</v>
      </c>
      <c r="T369" s="444">
        <v>45706</v>
      </c>
      <c r="U369" s="452">
        <v>20240618</v>
      </c>
      <c r="V369" s="455">
        <v>110493285</v>
      </c>
      <c r="W369" s="444">
        <v>45491</v>
      </c>
      <c r="X369" s="65" t="s">
        <v>271</v>
      </c>
      <c r="Y369" s="5" t="s">
        <v>600</v>
      </c>
      <c r="Z369" s="5" t="s">
        <v>53</v>
      </c>
      <c r="AA369" s="69" t="s">
        <v>2368</v>
      </c>
      <c r="AB369" s="69" t="s">
        <v>1322</v>
      </c>
      <c r="AC369" s="70">
        <v>45492</v>
      </c>
      <c r="AD369" s="56" t="s">
        <v>1438</v>
      </c>
      <c r="AE369" s="51" t="s">
        <v>218</v>
      </c>
      <c r="AF369" s="51" t="s">
        <v>218</v>
      </c>
      <c r="AG369" s="51" t="s">
        <v>218</v>
      </c>
      <c r="AH369" s="51" t="s">
        <v>218</v>
      </c>
      <c r="AI369" s="51" t="s">
        <v>218</v>
      </c>
      <c r="AJ369" s="51" t="s">
        <v>218</v>
      </c>
      <c r="AK369" s="51" t="s">
        <v>218</v>
      </c>
      <c r="AL369" s="51" t="s">
        <v>218</v>
      </c>
      <c r="AM369" s="51" t="s">
        <v>218</v>
      </c>
      <c r="AN369" s="51" t="s">
        <v>218</v>
      </c>
      <c r="AO369" s="51" t="s">
        <v>218</v>
      </c>
      <c r="AP369" s="51" t="s">
        <v>218</v>
      </c>
      <c r="AQ369" s="444">
        <v>45706</v>
      </c>
      <c r="AR369" s="51" t="s">
        <v>218</v>
      </c>
      <c r="AS369" s="51" t="s">
        <v>218</v>
      </c>
      <c r="AT369" s="51" t="s">
        <v>218</v>
      </c>
      <c r="AU369" s="6">
        <f t="shared" si="16"/>
        <v>45826</v>
      </c>
      <c r="AV369" s="28">
        <f t="shared" si="17"/>
        <v>46556</v>
      </c>
      <c r="BI369" s="12"/>
    </row>
    <row r="370" spans="1:61" s="11" customFormat="1" ht="16.350000000000001" customHeight="1">
      <c r="A370" s="472"/>
      <c r="B370" s="21"/>
      <c r="C370" s="448" t="b">
        <v>0</v>
      </c>
      <c r="D370" s="449" t="s">
        <v>601</v>
      </c>
      <c r="E370" s="449" t="s">
        <v>129</v>
      </c>
      <c r="F370" s="445" t="s">
        <v>24</v>
      </c>
      <c r="G370" s="445" t="s">
        <v>18</v>
      </c>
      <c r="H370" s="444">
        <v>45491</v>
      </c>
      <c r="I370" s="444" t="s">
        <v>567</v>
      </c>
      <c r="J370" s="444" t="str">
        <f t="shared" ca="1" si="15"/>
        <v>EJECUTADO</v>
      </c>
      <c r="K370" s="445" t="s">
        <v>2369</v>
      </c>
      <c r="L370" s="445" t="s">
        <v>54</v>
      </c>
      <c r="M370" s="445" t="s">
        <v>2370</v>
      </c>
      <c r="N370" s="450">
        <v>79963600</v>
      </c>
      <c r="O370" s="487">
        <v>21840000</v>
      </c>
      <c r="P370" s="452">
        <v>20240463</v>
      </c>
      <c r="Q370" s="453">
        <v>23970000</v>
      </c>
      <c r="R370" s="454">
        <v>45477</v>
      </c>
      <c r="S370" s="444">
        <v>45491</v>
      </c>
      <c r="T370" s="444">
        <v>45558</v>
      </c>
      <c r="U370" s="452">
        <v>20240619</v>
      </c>
      <c r="V370" s="455">
        <v>21840000</v>
      </c>
      <c r="W370" s="444">
        <v>45491</v>
      </c>
      <c r="X370" s="65" t="s">
        <v>51</v>
      </c>
      <c r="Y370" s="5" t="s">
        <v>94</v>
      </c>
      <c r="Z370" s="5" t="s">
        <v>53</v>
      </c>
      <c r="AA370" s="69" t="s">
        <v>2371</v>
      </c>
      <c r="AB370" s="69"/>
      <c r="AC370" s="70"/>
      <c r="AD370" s="88" t="s">
        <v>2372</v>
      </c>
      <c r="AE370" s="51" t="s">
        <v>218</v>
      </c>
      <c r="AF370" s="51" t="s">
        <v>218</v>
      </c>
      <c r="AG370" s="51" t="s">
        <v>218</v>
      </c>
      <c r="AH370" s="51" t="s">
        <v>218</v>
      </c>
      <c r="AI370" s="51" t="s">
        <v>218</v>
      </c>
      <c r="AJ370" s="51" t="s">
        <v>218</v>
      </c>
      <c r="AK370" s="51" t="s">
        <v>218</v>
      </c>
      <c r="AL370" s="51" t="s">
        <v>218</v>
      </c>
      <c r="AM370" s="51" t="s">
        <v>218</v>
      </c>
      <c r="AN370" s="51" t="s">
        <v>218</v>
      </c>
      <c r="AO370" s="51" t="s">
        <v>218</v>
      </c>
      <c r="AP370" s="51" t="s">
        <v>218</v>
      </c>
      <c r="AQ370" s="444">
        <v>45558</v>
      </c>
      <c r="AR370" s="51" t="s">
        <v>218</v>
      </c>
      <c r="AS370" s="51" t="s">
        <v>218</v>
      </c>
      <c r="AT370" s="51" t="s">
        <v>218</v>
      </c>
      <c r="AU370" s="6">
        <f t="shared" si="16"/>
        <v>45678</v>
      </c>
      <c r="AV370" s="28">
        <f t="shared" si="17"/>
        <v>46408</v>
      </c>
      <c r="BI370" s="12"/>
    </row>
    <row r="371" spans="1:61" s="11" customFormat="1" ht="16.350000000000001" customHeight="1">
      <c r="A371" s="472"/>
      <c r="B371" s="21"/>
      <c r="C371" s="448" t="b">
        <v>0</v>
      </c>
      <c r="D371" s="449" t="s">
        <v>602</v>
      </c>
      <c r="E371" s="449" t="s">
        <v>129</v>
      </c>
      <c r="F371" s="445" t="s">
        <v>24</v>
      </c>
      <c r="G371" s="445" t="s">
        <v>18</v>
      </c>
      <c r="H371" s="444">
        <v>45491</v>
      </c>
      <c r="I371" s="444" t="s">
        <v>567</v>
      </c>
      <c r="J371" s="444" t="str">
        <f t="shared" ca="1" si="15"/>
        <v>EJECUTADO</v>
      </c>
      <c r="K371" s="445" t="s">
        <v>2373</v>
      </c>
      <c r="L371" s="445" t="s">
        <v>54</v>
      </c>
      <c r="M371" s="445" t="s">
        <v>2374</v>
      </c>
      <c r="N371" s="450">
        <v>1018442235</v>
      </c>
      <c r="O371" s="487">
        <v>13200000</v>
      </c>
      <c r="P371" s="452">
        <v>20240462</v>
      </c>
      <c r="Q371" s="453">
        <v>15200000</v>
      </c>
      <c r="R371" s="454">
        <v>45477</v>
      </c>
      <c r="S371" s="444">
        <v>45491</v>
      </c>
      <c r="T371" s="444">
        <v>45559</v>
      </c>
      <c r="U371" s="452">
        <v>20240620</v>
      </c>
      <c r="V371" s="455">
        <v>13200000</v>
      </c>
      <c r="W371" s="444">
        <v>45491</v>
      </c>
      <c r="X371" s="65" t="s">
        <v>51</v>
      </c>
      <c r="Y371" s="5" t="s">
        <v>130</v>
      </c>
      <c r="Z371" s="5" t="s">
        <v>53</v>
      </c>
      <c r="AA371" s="69" t="s">
        <v>2375</v>
      </c>
      <c r="AB371" s="69"/>
      <c r="AC371" s="70"/>
      <c r="AD371" s="88" t="s">
        <v>2376</v>
      </c>
      <c r="AE371" s="51" t="s">
        <v>218</v>
      </c>
      <c r="AF371" s="51" t="s">
        <v>218</v>
      </c>
      <c r="AG371" s="51" t="s">
        <v>218</v>
      </c>
      <c r="AH371" s="51" t="s">
        <v>218</v>
      </c>
      <c r="AI371" s="51" t="s">
        <v>218</v>
      </c>
      <c r="AJ371" s="51" t="s">
        <v>218</v>
      </c>
      <c r="AK371" s="51" t="s">
        <v>218</v>
      </c>
      <c r="AL371" s="51" t="s">
        <v>218</v>
      </c>
      <c r="AM371" s="51" t="s">
        <v>218</v>
      </c>
      <c r="AN371" s="51" t="s">
        <v>218</v>
      </c>
      <c r="AO371" s="51" t="s">
        <v>218</v>
      </c>
      <c r="AP371" s="51" t="s">
        <v>218</v>
      </c>
      <c r="AQ371" s="444">
        <v>45559</v>
      </c>
      <c r="AR371" s="51" t="s">
        <v>218</v>
      </c>
      <c r="AS371" s="51" t="s">
        <v>218</v>
      </c>
      <c r="AT371" s="51" t="s">
        <v>218</v>
      </c>
      <c r="AU371" s="6">
        <f t="shared" si="16"/>
        <v>45679</v>
      </c>
      <c r="AV371" s="28">
        <f t="shared" si="17"/>
        <v>46409</v>
      </c>
      <c r="BI371" s="12"/>
    </row>
    <row r="372" spans="1:61" s="11" customFormat="1" ht="16.350000000000001" hidden="1" customHeight="1">
      <c r="A372" s="472"/>
      <c r="B372" s="21"/>
      <c r="C372" s="448" t="b">
        <v>0</v>
      </c>
      <c r="D372" s="449" t="s">
        <v>603</v>
      </c>
      <c r="E372" s="449" t="s">
        <v>129</v>
      </c>
      <c r="F372" s="445" t="s">
        <v>24</v>
      </c>
      <c r="G372" s="445" t="s">
        <v>18</v>
      </c>
      <c r="H372" s="444">
        <v>45496</v>
      </c>
      <c r="I372" s="444" t="s">
        <v>567</v>
      </c>
      <c r="J372" s="444" t="str">
        <f t="shared" ca="1" si="15"/>
        <v>EJECUTADO</v>
      </c>
      <c r="K372" s="445" t="s">
        <v>2377</v>
      </c>
      <c r="L372" s="445" t="s">
        <v>54</v>
      </c>
      <c r="M372" s="445" t="s">
        <v>2378</v>
      </c>
      <c r="N372" s="450">
        <v>1010247024</v>
      </c>
      <c r="O372" s="487">
        <v>7233333</v>
      </c>
      <c r="P372" s="452">
        <v>20240482</v>
      </c>
      <c r="Q372" s="453">
        <v>7583333.3300000001</v>
      </c>
      <c r="R372" s="454">
        <v>45490</v>
      </c>
      <c r="S372" s="444">
        <v>45496</v>
      </c>
      <c r="T372" s="444">
        <v>45529</v>
      </c>
      <c r="U372" s="452">
        <v>20240624</v>
      </c>
      <c r="V372" s="455">
        <v>7233333</v>
      </c>
      <c r="W372" s="444">
        <v>45496</v>
      </c>
      <c r="X372" s="65" t="s">
        <v>51</v>
      </c>
      <c r="Y372" s="5" t="s">
        <v>130</v>
      </c>
      <c r="Z372" s="5" t="s">
        <v>53</v>
      </c>
      <c r="AA372" s="54" t="s">
        <v>2379</v>
      </c>
      <c r="AB372" s="69"/>
      <c r="AC372" s="70"/>
      <c r="AD372" s="88" t="s">
        <v>2380</v>
      </c>
      <c r="AE372" s="51" t="s">
        <v>218</v>
      </c>
      <c r="AF372" s="51" t="s">
        <v>218</v>
      </c>
      <c r="AG372" s="51" t="s">
        <v>218</v>
      </c>
      <c r="AH372" s="51" t="s">
        <v>218</v>
      </c>
      <c r="AI372" s="51" t="s">
        <v>218</v>
      </c>
      <c r="AJ372" s="51" t="s">
        <v>218</v>
      </c>
      <c r="AK372" s="51" t="s">
        <v>218</v>
      </c>
      <c r="AL372" s="51" t="s">
        <v>218</v>
      </c>
      <c r="AM372" s="51" t="s">
        <v>218</v>
      </c>
      <c r="AN372" s="51" t="s">
        <v>218</v>
      </c>
      <c r="AO372" s="51" t="s">
        <v>218</v>
      </c>
      <c r="AP372" s="51" t="s">
        <v>218</v>
      </c>
      <c r="AQ372" s="444">
        <v>45529</v>
      </c>
      <c r="AR372" s="51" t="s">
        <v>218</v>
      </c>
      <c r="AS372" s="51" t="s">
        <v>218</v>
      </c>
      <c r="AT372" s="51" t="s">
        <v>218</v>
      </c>
      <c r="AU372" s="6">
        <f t="shared" si="16"/>
        <v>45649</v>
      </c>
      <c r="AV372" s="28">
        <f t="shared" si="17"/>
        <v>46379</v>
      </c>
      <c r="BI372" s="12"/>
    </row>
    <row r="373" spans="1:61" s="11" customFormat="1" ht="16.350000000000001" hidden="1" customHeight="1">
      <c r="A373" s="472"/>
      <c r="B373" s="21"/>
      <c r="C373" s="448" t="b">
        <v>0</v>
      </c>
      <c r="D373" s="449" t="s">
        <v>604</v>
      </c>
      <c r="E373" s="449" t="s">
        <v>74</v>
      </c>
      <c r="F373" s="445" t="s">
        <v>24</v>
      </c>
      <c r="G373" s="445" t="s">
        <v>18</v>
      </c>
      <c r="H373" s="444">
        <v>45496</v>
      </c>
      <c r="I373" s="444" t="s">
        <v>567</v>
      </c>
      <c r="J373" s="444" t="str">
        <f t="shared" ca="1" si="15"/>
        <v>EJECUTADO</v>
      </c>
      <c r="K373" s="445" t="s">
        <v>2381</v>
      </c>
      <c r="L373" s="445" t="s">
        <v>54</v>
      </c>
      <c r="M373" s="445" t="s">
        <v>2382</v>
      </c>
      <c r="N373" s="450">
        <v>52952525</v>
      </c>
      <c r="O373" s="487">
        <v>26228000</v>
      </c>
      <c r="P373" s="452">
        <v>20240449</v>
      </c>
      <c r="Q373" s="453">
        <v>26228000</v>
      </c>
      <c r="R373" s="454">
        <v>45470</v>
      </c>
      <c r="S373" s="444">
        <v>45498</v>
      </c>
      <c r="T373" s="444">
        <v>45620</v>
      </c>
      <c r="U373" s="452">
        <v>20240625</v>
      </c>
      <c r="V373" s="455">
        <v>26228000</v>
      </c>
      <c r="W373" s="444">
        <v>45496</v>
      </c>
      <c r="X373" s="65" t="s">
        <v>51</v>
      </c>
      <c r="Y373" s="5" t="s">
        <v>94</v>
      </c>
      <c r="Z373" s="5" t="s">
        <v>53</v>
      </c>
      <c r="AA373" s="69" t="s">
        <v>2383</v>
      </c>
      <c r="AB373" s="69" t="s">
        <v>218</v>
      </c>
      <c r="AC373" s="69" t="s">
        <v>218</v>
      </c>
      <c r="AD373" s="91" t="s">
        <v>2384</v>
      </c>
      <c r="AE373" s="51" t="s">
        <v>218</v>
      </c>
      <c r="AF373" s="51" t="s">
        <v>218</v>
      </c>
      <c r="AG373" s="51" t="s">
        <v>218</v>
      </c>
      <c r="AH373" s="51" t="s">
        <v>218</v>
      </c>
      <c r="AI373" s="51" t="s">
        <v>218</v>
      </c>
      <c r="AJ373" s="51" t="s">
        <v>218</v>
      </c>
      <c r="AK373" s="51" t="s">
        <v>218</v>
      </c>
      <c r="AL373" s="51" t="s">
        <v>218</v>
      </c>
      <c r="AM373" s="51" t="s">
        <v>218</v>
      </c>
      <c r="AN373" s="51" t="s">
        <v>218</v>
      </c>
      <c r="AO373" s="51" t="s">
        <v>218</v>
      </c>
      <c r="AP373" s="51" t="s">
        <v>218</v>
      </c>
      <c r="AQ373" s="444">
        <v>45620</v>
      </c>
      <c r="AR373" s="51" t="s">
        <v>218</v>
      </c>
      <c r="AS373" s="51" t="s">
        <v>218</v>
      </c>
      <c r="AT373" s="51" t="s">
        <v>218</v>
      </c>
      <c r="AU373" s="6">
        <f t="shared" si="16"/>
        <v>45740</v>
      </c>
      <c r="AV373" s="28">
        <f t="shared" si="17"/>
        <v>46470</v>
      </c>
      <c r="BI373" s="12"/>
    </row>
    <row r="374" spans="1:61" s="11" customFormat="1" ht="16.350000000000001" hidden="1" customHeight="1">
      <c r="A374" s="472"/>
      <c r="B374" s="21"/>
      <c r="C374" s="448" t="b">
        <v>0</v>
      </c>
      <c r="D374" s="449" t="s">
        <v>605</v>
      </c>
      <c r="E374" s="449" t="s">
        <v>74</v>
      </c>
      <c r="F374" s="445" t="s">
        <v>24</v>
      </c>
      <c r="G374" s="445" t="s">
        <v>18</v>
      </c>
      <c r="H374" s="444">
        <v>45497</v>
      </c>
      <c r="I374" s="444" t="s">
        <v>567</v>
      </c>
      <c r="J374" s="444" t="str">
        <f t="shared" ca="1" si="15"/>
        <v>EJECUTADO</v>
      </c>
      <c r="K374" s="445" t="s">
        <v>1976</v>
      </c>
      <c r="L374" s="445" t="s">
        <v>54</v>
      </c>
      <c r="M374" s="445" t="s">
        <v>2385</v>
      </c>
      <c r="N374" s="450">
        <v>1065642490</v>
      </c>
      <c r="O374" s="487">
        <v>31800000</v>
      </c>
      <c r="P374" s="452">
        <v>20240488</v>
      </c>
      <c r="Q374" s="453">
        <v>31800000</v>
      </c>
      <c r="R374" s="454">
        <v>45495</v>
      </c>
      <c r="S374" s="444">
        <v>45497</v>
      </c>
      <c r="T374" s="444">
        <v>45657</v>
      </c>
      <c r="U374" s="452">
        <v>20240627</v>
      </c>
      <c r="V374" s="455">
        <v>31800000</v>
      </c>
      <c r="W374" s="444">
        <v>45497</v>
      </c>
      <c r="X374" s="65" t="s">
        <v>75</v>
      </c>
      <c r="Y374" s="65" t="s">
        <v>132</v>
      </c>
      <c r="Z374" s="5" t="s">
        <v>53</v>
      </c>
      <c r="AA374" s="69" t="s">
        <v>2386</v>
      </c>
      <c r="AB374" s="69" t="s">
        <v>218</v>
      </c>
      <c r="AC374" s="69" t="s">
        <v>218</v>
      </c>
      <c r="AD374" s="91" t="s">
        <v>2387</v>
      </c>
      <c r="AE374" s="51" t="s">
        <v>218</v>
      </c>
      <c r="AF374" s="51" t="s">
        <v>218</v>
      </c>
      <c r="AG374" s="51" t="s">
        <v>218</v>
      </c>
      <c r="AH374" s="51" t="s">
        <v>218</v>
      </c>
      <c r="AI374" s="51" t="s">
        <v>218</v>
      </c>
      <c r="AJ374" s="51" t="s">
        <v>218</v>
      </c>
      <c r="AK374" s="51" t="s">
        <v>218</v>
      </c>
      <c r="AL374" s="51" t="s">
        <v>218</v>
      </c>
      <c r="AM374" s="51" t="s">
        <v>218</v>
      </c>
      <c r="AN374" s="51" t="s">
        <v>218</v>
      </c>
      <c r="AO374" s="51" t="s">
        <v>218</v>
      </c>
      <c r="AP374" s="51" t="s">
        <v>218</v>
      </c>
      <c r="AQ374" s="444">
        <v>45657</v>
      </c>
      <c r="AR374" s="51" t="s">
        <v>218</v>
      </c>
      <c r="AS374" s="51" t="s">
        <v>218</v>
      </c>
      <c r="AT374" s="51" t="s">
        <v>218</v>
      </c>
      <c r="AU374" s="6">
        <f t="shared" si="16"/>
        <v>45777</v>
      </c>
      <c r="AV374" s="28">
        <f t="shared" si="17"/>
        <v>46507</v>
      </c>
      <c r="BI374" s="12"/>
    </row>
    <row r="375" spans="1:61" s="11" customFormat="1" ht="16.350000000000001" hidden="1" customHeight="1">
      <c r="A375" s="472"/>
      <c r="B375" s="21"/>
      <c r="C375" s="448" t="b">
        <v>0</v>
      </c>
      <c r="D375" s="449" t="s">
        <v>606</v>
      </c>
      <c r="E375" s="449" t="s">
        <v>74</v>
      </c>
      <c r="F375" s="445" t="s">
        <v>24</v>
      </c>
      <c r="G375" s="445" t="s">
        <v>18</v>
      </c>
      <c r="H375" s="444">
        <v>45497</v>
      </c>
      <c r="I375" s="444" t="s">
        <v>567</v>
      </c>
      <c r="J375" s="444" t="str">
        <f t="shared" ca="1" si="15"/>
        <v>EJECUTADO</v>
      </c>
      <c r="K375" s="445" t="s">
        <v>1976</v>
      </c>
      <c r="L375" s="445" t="s">
        <v>54</v>
      </c>
      <c r="M375" s="445" t="s">
        <v>2388</v>
      </c>
      <c r="N375" s="450">
        <v>1057595598</v>
      </c>
      <c r="O375" s="487">
        <v>28966667</v>
      </c>
      <c r="P375" s="452">
        <v>20240487</v>
      </c>
      <c r="Q375" s="453">
        <v>28966667</v>
      </c>
      <c r="R375" s="454">
        <v>45495</v>
      </c>
      <c r="S375" s="444">
        <v>45497</v>
      </c>
      <c r="T375" s="444">
        <v>45657</v>
      </c>
      <c r="U375" s="452">
        <v>20240628</v>
      </c>
      <c r="V375" s="455">
        <v>28966667</v>
      </c>
      <c r="W375" s="444">
        <v>45497</v>
      </c>
      <c r="X375" s="65" t="s">
        <v>75</v>
      </c>
      <c r="Y375" s="65" t="s">
        <v>132</v>
      </c>
      <c r="Z375" s="5" t="s">
        <v>53</v>
      </c>
      <c r="AA375" s="69" t="s">
        <v>2389</v>
      </c>
      <c r="AB375" s="69" t="s">
        <v>218</v>
      </c>
      <c r="AC375" s="69" t="s">
        <v>218</v>
      </c>
      <c r="AD375" s="91" t="s">
        <v>2390</v>
      </c>
      <c r="AE375" s="51" t="s">
        <v>218</v>
      </c>
      <c r="AF375" s="51" t="s">
        <v>218</v>
      </c>
      <c r="AG375" s="51" t="s">
        <v>218</v>
      </c>
      <c r="AH375" s="51" t="s">
        <v>218</v>
      </c>
      <c r="AI375" s="51" t="s">
        <v>218</v>
      </c>
      <c r="AJ375" s="51" t="s">
        <v>218</v>
      </c>
      <c r="AK375" s="51" t="s">
        <v>218</v>
      </c>
      <c r="AL375" s="51" t="s">
        <v>218</v>
      </c>
      <c r="AM375" s="51" t="s">
        <v>218</v>
      </c>
      <c r="AN375" s="51" t="s">
        <v>218</v>
      </c>
      <c r="AO375" s="51" t="s">
        <v>218</v>
      </c>
      <c r="AP375" s="51" t="s">
        <v>218</v>
      </c>
      <c r="AQ375" s="444">
        <v>45657</v>
      </c>
      <c r="AR375" s="51" t="s">
        <v>218</v>
      </c>
      <c r="AS375" s="51" t="s">
        <v>218</v>
      </c>
      <c r="AT375" s="51" t="s">
        <v>218</v>
      </c>
      <c r="AU375" s="6">
        <f t="shared" si="16"/>
        <v>45777</v>
      </c>
      <c r="AV375" s="28">
        <f t="shared" si="17"/>
        <v>46507</v>
      </c>
      <c r="BI375" s="12"/>
    </row>
    <row r="376" spans="1:61" s="11" customFormat="1" ht="16.350000000000001" hidden="1" customHeight="1">
      <c r="A376" s="472"/>
      <c r="B376" s="21"/>
      <c r="C376" s="448" t="b">
        <v>0</v>
      </c>
      <c r="D376" s="449" t="s">
        <v>607</v>
      </c>
      <c r="E376" s="449" t="s">
        <v>129</v>
      </c>
      <c r="F376" s="445" t="s">
        <v>24</v>
      </c>
      <c r="G376" s="445" t="s">
        <v>19</v>
      </c>
      <c r="H376" s="444">
        <v>45499</v>
      </c>
      <c r="I376" s="444" t="s">
        <v>567</v>
      </c>
      <c r="J376" s="444" t="str">
        <f t="shared" ca="1" si="15"/>
        <v>EJECUTADO</v>
      </c>
      <c r="K376" s="445" t="s">
        <v>2391</v>
      </c>
      <c r="L376" s="445" t="s">
        <v>50</v>
      </c>
      <c r="M376" s="445" t="s">
        <v>2392</v>
      </c>
      <c r="N376" s="450">
        <v>900857429</v>
      </c>
      <c r="O376" s="487">
        <v>59992140</v>
      </c>
      <c r="P376" s="452">
        <v>20240491</v>
      </c>
      <c r="Q376" s="453">
        <v>60000000</v>
      </c>
      <c r="R376" s="454">
        <v>45497</v>
      </c>
      <c r="S376" s="444">
        <v>45499</v>
      </c>
      <c r="T376" s="444">
        <v>45507</v>
      </c>
      <c r="U376" s="452">
        <v>20240634</v>
      </c>
      <c r="V376" s="455">
        <v>59992140</v>
      </c>
      <c r="W376" s="444">
        <v>45499</v>
      </c>
      <c r="X376" s="65" t="s">
        <v>51</v>
      </c>
      <c r="Y376" s="5" t="s">
        <v>94</v>
      </c>
      <c r="Z376" s="5" t="s">
        <v>53</v>
      </c>
      <c r="AA376" s="54" t="s">
        <v>2393</v>
      </c>
      <c r="AB376" s="69" t="s">
        <v>2394</v>
      </c>
      <c r="AC376" s="70">
        <v>45502</v>
      </c>
      <c r="AD376" s="91" t="s">
        <v>2395</v>
      </c>
      <c r="AE376" s="51" t="s">
        <v>218</v>
      </c>
      <c r="AF376" s="51" t="s">
        <v>218</v>
      </c>
      <c r="AG376" s="51" t="s">
        <v>218</v>
      </c>
      <c r="AH376" s="51" t="s">
        <v>218</v>
      </c>
      <c r="AI376" s="51" t="s">
        <v>218</v>
      </c>
      <c r="AJ376" s="51" t="s">
        <v>218</v>
      </c>
      <c r="AK376" s="51" t="s">
        <v>218</v>
      </c>
      <c r="AL376" s="51" t="s">
        <v>218</v>
      </c>
      <c r="AM376" s="51" t="s">
        <v>218</v>
      </c>
      <c r="AN376" s="51" t="s">
        <v>218</v>
      </c>
      <c r="AO376" s="51" t="s">
        <v>218</v>
      </c>
      <c r="AP376" s="51" t="s">
        <v>218</v>
      </c>
      <c r="AQ376" s="444">
        <v>45507</v>
      </c>
      <c r="AR376" s="51" t="s">
        <v>218</v>
      </c>
      <c r="AS376" s="51" t="s">
        <v>218</v>
      </c>
      <c r="AT376" s="51" t="s">
        <v>218</v>
      </c>
      <c r="AU376" s="6">
        <f t="shared" si="16"/>
        <v>45627</v>
      </c>
      <c r="AV376" s="28">
        <f t="shared" si="17"/>
        <v>46357</v>
      </c>
      <c r="BI376" s="12"/>
    </row>
    <row r="377" spans="1:61" s="11" customFormat="1" ht="16.350000000000001" hidden="1" customHeight="1">
      <c r="A377" s="472"/>
      <c r="B377" s="21"/>
      <c r="C377" s="448" t="b">
        <v>0</v>
      </c>
      <c r="D377" s="449" t="s">
        <v>608</v>
      </c>
      <c r="E377" s="449" t="s">
        <v>74</v>
      </c>
      <c r="F377" s="445" t="s">
        <v>24</v>
      </c>
      <c r="G377" s="445" t="s">
        <v>18</v>
      </c>
      <c r="H377" s="444">
        <v>45502</v>
      </c>
      <c r="I377" s="444" t="s">
        <v>567</v>
      </c>
      <c r="J377" s="444" t="str">
        <f t="shared" ca="1" si="15"/>
        <v>EJECUTADO</v>
      </c>
      <c r="K377" s="445" t="s">
        <v>2396</v>
      </c>
      <c r="L377" s="445" t="s">
        <v>525</v>
      </c>
      <c r="M377" s="445" t="s">
        <v>2397</v>
      </c>
      <c r="N377" s="450">
        <v>1023956191</v>
      </c>
      <c r="O377" s="487">
        <v>13800000</v>
      </c>
      <c r="P377" s="452">
        <v>20240486</v>
      </c>
      <c r="Q377" s="453">
        <v>13800000</v>
      </c>
      <c r="R377" s="454">
        <v>45495</v>
      </c>
      <c r="S377" s="444">
        <v>45502</v>
      </c>
      <c r="T377" s="444">
        <v>45593</v>
      </c>
      <c r="U377" s="452">
        <v>20240635</v>
      </c>
      <c r="V377" s="455">
        <v>13800000</v>
      </c>
      <c r="W377" s="444">
        <v>45502</v>
      </c>
      <c r="X377" s="65" t="s">
        <v>51</v>
      </c>
      <c r="Y377" s="5" t="s">
        <v>94</v>
      </c>
      <c r="Z377" s="5" t="s">
        <v>53</v>
      </c>
      <c r="AA377" s="69" t="s">
        <v>2398</v>
      </c>
      <c r="AB377" s="69" t="s">
        <v>218</v>
      </c>
      <c r="AC377" s="69" t="s">
        <v>218</v>
      </c>
      <c r="AD377" s="91" t="s">
        <v>2399</v>
      </c>
      <c r="AE377" s="51" t="s">
        <v>218</v>
      </c>
      <c r="AF377" s="51" t="s">
        <v>218</v>
      </c>
      <c r="AG377" s="51" t="s">
        <v>218</v>
      </c>
      <c r="AH377" s="51" t="s">
        <v>218</v>
      </c>
      <c r="AI377" s="51" t="s">
        <v>218</v>
      </c>
      <c r="AJ377" s="51" t="s">
        <v>218</v>
      </c>
      <c r="AK377" s="51" t="s">
        <v>218</v>
      </c>
      <c r="AL377" s="51" t="s">
        <v>218</v>
      </c>
      <c r="AM377" s="51" t="s">
        <v>218</v>
      </c>
      <c r="AN377" s="51" t="s">
        <v>218</v>
      </c>
      <c r="AO377" s="51" t="s">
        <v>218</v>
      </c>
      <c r="AP377" s="51" t="s">
        <v>218</v>
      </c>
      <c r="AQ377" s="444">
        <v>45593</v>
      </c>
      <c r="AR377" s="51" t="s">
        <v>218</v>
      </c>
      <c r="AS377" s="51" t="s">
        <v>218</v>
      </c>
      <c r="AT377" s="51" t="s">
        <v>218</v>
      </c>
      <c r="AU377" s="6">
        <f t="shared" si="16"/>
        <v>45713</v>
      </c>
      <c r="AV377" s="28">
        <f t="shared" si="17"/>
        <v>46443</v>
      </c>
      <c r="BI377" s="12"/>
    </row>
    <row r="378" spans="1:61" s="11" customFormat="1" ht="16.350000000000001" hidden="1" customHeight="1">
      <c r="A378" s="472"/>
      <c r="B378" s="21"/>
      <c r="C378" s="448" t="b">
        <v>0</v>
      </c>
      <c r="D378" s="449" t="s">
        <v>609</v>
      </c>
      <c r="E378" s="449" t="s">
        <v>129</v>
      </c>
      <c r="F378" s="445" t="s">
        <v>24</v>
      </c>
      <c r="G378" s="445" t="s">
        <v>18</v>
      </c>
      <c r="H378" s="444">
        <v>45502</v>
      </c>
      <c r="I378" s="444" t="s">
        <v>567</v>
      </c>
      <c r="J378" s="444" t="str">
        <f t="shared" ca="1" si="15"/>
        <v>EJECUTADO</v>
      </c>
      <c r="K378" s="445" t="s">
        <v>2400</v>
      </c>
      <c r="L378" s="445" t="s">
        <v>525</v>
      </c>
      <c r="M378" s="445" t="s">
        <v>2401</v>
      </c>
      <c r="N378" s="450">
        <v>1030592378</v>
      </c>
      <c r="O378" s="487">
        <v>107671200</v>
      </c>
      <c r="P378" s="452">
        <v>20240498</v>
      </c>
      <c r="Q378" s="453">
        <v>107671200</v>
      </c>
      <c r="R378" s="454">
        <v>45498</v>
      </c>
      <c r="S378" s="444">
        <v>45502</v>
      </c>
      <c r="T378" s="444">
        <v>45533</v>
      </c>
      <c r="U378" s="452">
        <v>20240637</v>
      </c>
      <c r="V378" s="455">
        <v>107671200</v>
      </c>
      <c r="W378" s="444">
        <v>45502</v>
      </c>
      <c r="X378" s="65" t="s">
        <v>75</v>
      </c>
      <c r="Y378" s="5" t="s">
        <v>130</v>
      </c>
      <c r="Z378" s="5" t="s">
        <v>53</v>
      </c>
      <c r="AA378" s="54" t="s">
        <v>2402</v>
      </c>
      <c r="AB378" s="69" t="s">
        <v>2352</v>
      </c>
      <c r="AC378" s="70">
        <v>45502</v>
      </c>
      <c r="AD378" s="91" t="s">
        <v>2403</v>
      </c>
      <c r="AE378" s="51" t="s">
        <v>218</v>
      </c>
      <c r="AF378" s="51" t="s">
        <v>218</v>
      </c>
      <c r="AG378" s="51" t="s">
        <v>218</v>
      </c>
      <c r="AH378" s="51" t="s">
        <v>218</v>
      </c>
      <c r="AI378" s="51" t="s">
        <v>218</v>
      </c>
      <c r="AJ378" s="51" t="s">
        <v>218</v>
      </c>
      <c r="AK378" s="51" t="s">
        <v>218</v>
      </c>
      <c r="AL378" s="51" t="s">
        <v>218</v>
      </c>
      <c r="AM378" s="51" t="s">
        <v>218</v>
      </c>
      <c r="AN378" s="51" t="s">
        <v>218</v>
      </c>
      <c r="AO378" s="51" t="s">
        <v>218</v>
      </c>
      <c r="AP378" s="51" t="s">
        <v>218</v>
      </c>
      <c r="AQ378" s="444">
        <v>45533</v>
      </c>
      <c r="AR378" s="51" t="s">
        <v>218</v>
      </c>
      <c r="AS378" s="51" t="s">
        <v>218</v>
      </c>
      <c r="AT378" s="51" t="s">
        <v>218</v>
      </c>
      <c r="AU378" s="6">
        <f t="shared" si="16"/>
        <v>45653</v>
      </c>
      <c r="AV378" s="28">
        <f t="shared" si="17"/>
        <v>46383</v>
      </c>
      <c r="BI378" s="12"/>
    </row>
    <row r="379" spans="1:61" s="11" customFormat="1" ht="16.350000000000001" hidden="1" customHeight="1">
      <c r="A379" s="472"/>
      <c r="B379" s="21"/>
      <c r="C379" s="448" t="b">
        <v>0</v>
      </c>
      <c r="D379" s="449" t="s">
        <v>610</v>
      </c>
      <c r="E379" s="449" t="s">
        <v>593</v>
      </c>
      <c r="F379" s="445" t="s">
        <v>24</v>
      </c>
      <c r="G379" s="445" t="s">
        <v>2</v>
      </c>
      <c r="H379" s="444">
        <v>45502</v>
      </c>
      <c r="I379" s="444" t="s">
        <v>567</v>
      </c>
      <c r="J379" s="444" t="str">
        <f t="shared" ca="1" si="15"/>
        <v>EJECUTADO</v>
      </c>
      <c r="K379" s="445" t="s">
        <v>2404</v>
      </c>
      <c r="L379" s="445" t="s">
        <v>50</v>
      </c>
      <c r="M379" s="445" t="s">
        <v>2405</v>
      </c>
      <c r="N379" s="450">
        <v>901464348</v>
      </c>
      <c r="O379" s="487">
        <v>719998200</v>
      </c>
      <c r="P379" s="452">
        <v>20240495</v>
      </c>
      <c r="Q379" s="453">
        <v>719998200</v>
      </c>
      <c r="R379" s="454">
        <v>45497</v>
      </c>
      <c r="S379" s="444">
        <v>45503</v>
      </c>
      <c r="T379" s="444">
        <v>45596</v>
      </c>
      <c r="U379" s="452">
        <v>20240638</v>
      </c>
      <c r="V379" s="455">
        <v>719998200</v>
      </c>
      <c r="W379" s="444">
        <v>45502</v>
      </c>
      <c r="X379" s="65" t="s">
        <v>75</v>
      </c>
      <c r="Y379" s="5" t="s">
        <v>130</v>
      </c>
      <c r="Z379" s="5" t="s">
        <v>53</v>
      </c>
      <c r="AA379" s="54" t="s">
        <v>2406</v>
      </c>
      <c r="AB379" s="69" t="s">
        <v>2352</v>
      </c>
      <c r="AC379" s="70">
        <v>45502</v>
      </c>
      <c r="AD379" s="91" t="s">
        <v>2407</v>
      </c>
      <c r="AE379" s="51" t="s">
        <v>218</v>
      </c>
      <c r="AF379" s="51" t="s">
        <v>218</v>
      </c>
      <c r="AG379" s="51" t="s">
        <v>218</v>
      </c>
      <c r="AH379" s="51" t="s">
        <v>218</v>
      </c>
      <c r="AI379" s="51" t="s">
        <v>218</v>
      </c>
      <c r="AJ379" s="51" t="s">
        <v>218</v>
      </c>
      <c r="AK379" s="51" t="s">
        <v>218</v>
      </c>
      <c r="AL379" s="51" t="s">
        <v>218</v>
      </c>
      <c r="AM379" s="51" t="s">
        <v>218</v>
      </c>
      <c r="AN379" s="51" t="s">
        <v>218</v>
      </c>
      <c r="AO379" s="51" t="s">
        <v>218</v>
      </c>
      <c r="AP379" s="51" t="s">
        <v>218</v>
      </c>
      <c r="AQ379" s="444">
        <v>45596</v>
      </c>
      <c r="AR379" s="51" t="s">
        <v>218</v>
      </c>
      <c r="AS379" s="51" t="s">
        <v>218</v>
      </c>
      <c r="AT379" s="51" t="s">
        <v>218</v>
      </c>
      <c r="AU379" s="6">
        <f t="shared" si="16"/>
        <v>45716</v>
      </c>
      <c r="AV379" s="28">
        <f t="shared" si="17"/>
        <v>46446</v>
      </c>
      <c r="BI379" s="12"/>
    </row>
    <row r="380" spans="1:61" s="11" customFormat="1" ht="16.350000000000001" hidden="1" customHeight="1">
      <c r="A380" s="472"/>
      <c r="B380" s="21"/>
      <c r="C380" s="448" t="b">
        <v>0</v>
      </c>
      <c r="D380" s="449" t="s">
        <v>611</v>
      </c>
      <c r="E380" s="449" t="s">
        <v>593</v>
      </c>
      <c r="F380" s="445" t="s">
        <v>24</v>
      </c>
      <c r="G380" s="445" t="s">
        <v>13</v>
      </c>
      <c r="H380" s="444">
        <v>45502</v>
      </c>
      <c r="I380" s="444" t="s">
        <v>567</v>
      </c>
      <c r="J380" s="444" t="str">
        <f t="shared" ca="1" si="15"/>
        <v>EJECUTADO</v>
      </c>
      <c r="K380" s="445" t="s">
        <v>2408</v>
      </c>
      <c r="L380" s="445" t="s">
        <v>50</v>
      </c>
      <c r="M380" s="445" t="s">
        <v>2409</v>
      </c>
      <c r="N380" s="450">
        <v>900701816</v>
      </c>
      <c r="O380" s="487">
        <v>556800000</v>
      </c>
      <c r="P380" s="452">
        <v>20240496</v>
      </c>
      <c r="Q380" s="453">
        <v>556800000</v>
      </c>
      <c r="R380" s="454">
        <v>45497</v>
      </c>
      <c r="S380" s="444">
        <v>45502</v>
      </c>
      <c r="T380" s="444">
        <v>45656</v>
      </c>
      <c r="U380" s="452">
        <v>20240639</v>
      </c>
      <c r="V380" s="455">
        <v>556800000</v>
      </c>
      <c r="W380" s="444">
        <v>45502</v>
      </c>
      <c r="X380" s="65" t="s">
        <v>75</v>
      </c>
      <c r="Y380" s="5" t="s">
        <v>130</v>
      </c>
      <c r="Z380" s="5" t="s">
        <v>53</v>
      </c>
      <c r="AA380" s="69" t="s">
        <v>2410</v>
      </c>
      <c r="AB380" s="69" t="s">
        <v>2352</v>
      </c>
      <c r="AC380" s="70">
        <v>45502</v>
      </c>
      <c r="AD380" s="91" t="s">
        <v>2411</v>
      </c>
      <c r="AE380" s="51" t="s">
        <v>218</v>
      </c>
      <c r="AF380" s="51" t="s">
        <v>218</v>
      </c>
      <c r="AG380" s="51" t="s">
        <v>218</v>
      </c>
      <c r="AH380" s="51" t="s">
        <v>218</v>
      </c>
      <c r="AI380" s="51" t="s">
        <v>218</v>
      </c>
      <c r="AJ380" s="51" t="s">
        <v>218</v>
      </c>
      <c r="AK380" s="51" t="s">
        <v>218</v>
      </c>
      <c r="AL380" s="51" t="s">
        <v>218</v>
      </c>
      <c r="AM380" s="51" t="s">
        <v>218</v>
      </c>
      <c r="AN380" s="51" t="s">
        <v>218</v>
      </c>
      <c r="AO380" s="51" t="s">
        <v>218</v>
      </c>
      <c r="AP380" s="51" t="s">
        <v>218</v>
      </c>
      <c r="AQ380" s="444">
        <v>45656</v>
      </c>
      <c r="AR380" s="51" t="s">
        <v>218</v>
      </c>
      <c r="AS380" s="51" t="s">
        <v>218</v>
      </c>
      <c r="AT380" s="51" t="s">
        <v>218</v>
      </c>
      <c r="AU380" s="6">
        <f t="shared" si="16"/>
        <v>45776</v>
      </c>
      <c r="AV380" s="28">
        <f t="shared" si="17"/>
        <v>46506</v>
      </c>
      <c r="BI380" s="12"/>
    </row>
    <row r="381" spans="1:61" s="11" customFormat="1" ht="16.350000000000001" hidden="1" customHeight="1">
      <c r="A381" s="472"/>
      <c r="B381" s="21"/>
      <c r="C381" s="448" t="b">
        <v>0</v>
      </c>
      <c r="D381" s="449" t="s">
        <v>612</v>
      </c>
      <c r="E381" s="449" t="s">
        <v>593</v>
      </c>
      <c r="F381" s="445" t="s">
        <v>24</v>
      </c>
      <c r="G381" s="445" t="s">
        <v>13</v>
      </c>
      <c r="H381" s="444">
        <v>45502</v>
      </c>
      <c r="I381" s="444" t="s">
        <v>567</v>
      </c>
      <c r="J381" s="444" t="str">
        <f t="shared" ca="1" si="15"/>
        <v>EJECUTADO</v>
      </c>
      <c r="K381" s="445" t="s">
        <v>2412</v>
      </c>
      <c r="L381" s="445" t="s">
        <v>50</v>
      </c>
      <c r="M381" s="445" t="s">
        <v>2413</v>
      </c>
      <c r="N381" s="450">
        <v>900996799</v>
      </c>
      <c r="O381" s="487">
        <v>283500000</v>
      </c>
      <c r="P381" s="452">
        <v>20240497</v>
      </c>
      <c r="Q381" s="453">
        <v>283500000</v>
      </c>
      <c r="R381" s="454">
        <v>45498</v>
      </c>
      <c r="S381" s="444">
        <v>45502</v>
      </c>
      <c r="T381" s="444">
        <v>45656</v>
      </c>
      <c r="U381" s="452">
        <v>20240640</v>
      </c>
      <c r="V381" s="455">
        <v>283500000</v>
      </c>
      <c r="W381" s="444">
        <v>45502</v>
      </c>
      <c r="X381" s="65" t="s">
        <v>75</v>
      </c>
      <c r="Y381" s="5" t="s">
        <v>130</v>
      </c>
      <c r="Z381" s="5" t="s">
        <v>53</v>
      </c>
      <c r="AA381" s="69" t="s">
        <v>2414</v>
      </c>
      <c r="AB381" s="69" t="s">
        <v>2352</v>
      </c>
      <c r="AC381" s="70">
        <v>45502</v>
      </c>
      <c r="AD381" s="91" t="s">
        <v>2415</v>
      </c>
      <c r="AE381" s="51" t="s">
        <v>218</v>
      </c>
      <c r="AF381" s="51" t="s">
        <v>218</v>
      </c>
      <c r="AG381" s="51" t="s">
        <v>218</v>
      </c>
      <c r="AH381" s="51" t="s">
        <v>218</v>
      </c>
      <c r="AI381" s="51" t="s">
        <v>218</v>
      </c>
      <c r="AJ381" s="51" t="s">
        <v>218</v>
      </c>
      <c r="AK381" s="51" t="s">
        <v>218</v>
      </c>
      <c r="AL381" s="51" t="s">
        <v>218</v>
      </c>
      <c r="AM381" s="51" t="s">
        <v>218</v>
      </c>
      <c r="AN381" s="51" t="s">
        <v>218</v>
      </c>
      <c r="AO381" s="51" t="s">
        <v>218</v>
      </c>
      <c r="AP381" s="51" t="s">
        <v>218</v>
      </c>
      <c r="AQ381" s="444">
        <v>45656</v>
      </c>
      <c r="AR381" s="51" t="s">
        <v>218</v>
      </c>
      <c r="AS381" s="51" t="s">
        <v>218</v>
      </c>
      <c r="AT381" s="51" t="s">
        <v>218</v>
      </c>
      <c r="AU381" s="6">
        <f t="shared" si="16"/>
        <v>45776</v>
      </c>
      <c r="AV381" s="28">
        <f t="shared" si="17"/>
        <v>46506</v>
      </c>
      <c r="BI381" s="12"/>
    </row>
    <row r="382" spans="1:61" s="11" customFormat="1" ht="16.350000000000001" customHeight="1">
      <c r="A382" s="472"/>
      <c r="B382" s="21"/>
      <c r="C382" s="448" t="b">
        <v>0</v>
      </c>
      <c r="D382" s="449" t="s">
        <v>613</v>
      </c>
      <c r="E382" s="449" t="s">
        <v>593</v>
      </c>
      <c r="F382" s="445" t="s">
        <v>24</v>
      </c>
      <c r="G382" s="445" t="s">
        <v>13</v>
      </c>
      <c r="H382" s="444">
        <v>45502</v>
      </c>
      <c r="I382" s="444" t="s">
        <v>567</v>
      </c>
      <c r="J382" s="444" t="str">
        <f t="shared" ca="1" si="15"/>
        <v>EJECUTADO</v>
      </c>
      <c r="K382" s="445" t="s">
        <v>2416</v>
      </c>
      <c r="L382" s="445" t="s">
        <v>50</v>
      </c>
      <c r="M382" s="445" t="s">
        <v>2417</v>
      </c>
      <c r="N382" s="450">
        <v>901408028</v>
      </c>
      <c r="O382" s="487">
        <v>12471333</v>
      </c>
      <c r="P382" s="452">
        <v>20240492</v>
      </c>
      <c r="Q382" s="453">
        <v>51620000</v>
      </c>
      <c r="R382" s="454">
        <v>45497</v>
      </c>
      <c r="S382" s="444">
        <v>45502</v>
      </c>
      <c r="T382" s="444">
        <v>45548</v>
      </c>
      <c r="U382" s="452">
        <v>20240636</v>
      </c>
      <c r="V382" s="455">
        <v>12471333</v>
      </c>
      <c r="W382" s="444">
        <v>45502</v>
      </c>
      <c r="X382" s="65" t="s">
        <v>51</v>
      </c>
      <c r="Y382" s="5" t="s">
        <v>130</v>
      </c>
      <c r="Z382" s="5" t="s">
        <v>53</v>
      </c>
      <c r="AA382" s="54" t="s">
        <v>2418</v>
      </c>
      <c r="AB382" s="69"/>
      <c r="AC382" s="70"/>
      <c r="AD382" s="91" t="s">
        <v>2419</v>
      </c>
      <c r="AE382" s="51" t="s">
        <v>218</v>
      </c>
      <c r="AF382" s="51" t="s">
        <v>218</v>
      </c>
      <c r="AG382" s="51" t="s">
        <v>218</v>
      </c>
      <c r="AH382" s="51" t="s">
        <v>218</v>
      </c>
      <c r="AI382" s="51" t="s">
        <v>218</v>
      </c>
      <c r="AJ382" s="51" t="s">
        <v>218</v>
      </c>
      <c r="AK382" s="51" t="s">
        <v>218</v>
      </c>
      <c r="AL382" s="51" t="s">
        <v>218</v>
      </c>
      <c r="AM382" s="51" t="s">
        <v>218</v>
      </c>
      <c r="AN382" s="51" t="s">
        <v>218</v>
      </c>
      <c r="AO382" s="51" t="s">
        <v>218</v>
      </c>
      <c r="AP382" s="51" t="s">
        <v>218</v>
      </c>
      <c r="AQ382" s="444">
        <v>45548</v>
      </c>
      <c r="AR382" s="51" t="s">
        <v>218</v>
      </c>
      <c r="AS382" s="51" t="s">
        <v>218</v>
      </c>
      <c r="AT382" s="51" t="s">
        <v>218</v>
      </c>
      <c r="AU382" s="6">
        <f t="shared" si="16"/>
        <v>45668</v>
      </c>
      <c r="AV382" s="28">
        <f t="shared" si="17"/>
        <v>46398</v>
      </c>
      <c r="BI382" s="12"/>
    </row>
    <row r="383" spans="1:61" s="11" customFormat="1" ht="16.350000000000001" hidden="1" customHeight="1">
      <c r="A383" s="472"/>
      <c r="B383" s="21"/>
      <c r="C383" s="448" t="b">
        <v>1</v>
      </c>
      <c r="D383" s="449" t="s">
        <v>614</v>
      </c>
      <c r="E383" s="449" t="s">
        <v>74</v>
      </c>
      <c r="F383" s="445" t="s">
        <v>24</v>
      </c>
      <c r="G383" s="445" t="s">
        <v>18</v>
      </c>
      <c r="H383" s="444">
        <v>45504</v>
      </c>
      <c r="I383" s="444" t="s">
        <v>567</v>
      </c>
      <c r="J383" s="444" t="str">
        <f t="shared" ca="1" si="15"/>
        <v>EJECUTADO</v>
      </c>
      <c r="K383" s="445" t="s">
        <v>2420</v>
      </c>
      <c r="L383" s="445" t="s">
        <v>50</v>
      </c>
      <c r="M383" s="445" t="s">
        <v>2421</v>
      </c>
      <c r="N383" s="450">
        <v>830133580</v>
      </c>
      <c r="O383" s="483">
        <v>50040000</v>
      </c>
      <c r="P383" s="452">
        <v>20240485</v>
      </c>
      <c r="Q383" s="453">
        <v>50040000</v>
      </c>
      <c r="R383" s="454">
        <v>45495</v>
      </c>
      <c r="S383" s="444">
        <v>45505</v>
      </c>
      <c r="T383" s="444">
        <v>45657</v>
      </c>
      <c r="U383" s="452">
        <v>20240644</v>
      </c>
      <c r="V383" s="455">
        <v>50040000</v>
      </c>
      <c r="W383" s="444">
        <v>45504</v>
      </c>
      <c r="X383" s="65" t="s">
        <v>615</v>
      </c>
      <c r="Y383" s="5" t="s">
        <v>283</v>
      </c>
      <c r="Z383" s="5" t="s">
        <v>53</v>
      </c>
      <c r="AA383" s="69" t="s">
        <v>2422</v>
      </c>
      <c r="AB383" s="69" t="s">
        <v>1197</v>
      </c>
      <c r="AC383" s="70">
        <v>45505</v>
      </c>
      <c r="AD383" s="91" t="s">
        <v>2423</v>
      </c>
      <c r="AE383" s="51" t="s">
        <v>218</v>
      </c>
      <c r="AF383" s="51" t="s">
        <v>218</v>
      </c>
      <c r="AG383" s="51" t="s">
        <v>218</v>
      </c>
      <c r="AH383" s="51" t="s">
        <v>218</v>
      </c>
      <c r="AI383" s="51" t="s">
        <v>218</v>
      </c>
      <c r="AJ383" s="51" t="s">
        <v>218</v>
      </c>
      <c r="AK383" s="51" t="s">
        <v>218</v>
      </c>
      <c r="AL383" s="51" t="s">
        <v>218</v>
      </c>
      <c r="AM383" s="51" t="s">
        <v>218</v>
      </c>
      <c r="AN383" s="51" t="s">
        <v>218</v>
      </c>
      <c r="AO383" s="51" t="s">
        <v>218</v>
      </c>
      <c r="AP383" s="51" t="s">
        <v>218</v>
      </c>
      <c r="AQ383" s="444">
        <v>45657</v>
      </c>
      <c r="AR383" s="51" t="s">
        <v>218</v>
      </c>
      <c r="AS383" s="51" t="s">
        <v>218</v>
      </c>
      <c r="AT383" s="51" t="s">
        <v>218</v>
      </c>
      <c r="AU383" s="6">
        <f t="shared" si="16"/>
        <v>45777</v>
      </c>
      <c r="AV383" s="28">
        <f t="shared" si="17"/>
        <v>46507</v>
      </c>
      <c r="BI383" s="12"/>
    </row>
    <row r="384" spans="1:61" s="11" customFormat="1" ht="16.350000000000001" hidden="1" customHeight="1">
      <c r="A384" s="472"/>
      <c r="B384" s="21"/>
      <c r="C384" s="448" t="b">
        <v>1</v>
      </c>
      <c r="D384" s="449" t="s">
        <v>616</v>
      </c>
      <c r="E384" s="449" t="s">
        <v>74</v>
      </c>
      <c r="F384" s="445" t="s">
        <v>24</v>
      </c>
      <c r="G384" s="445" t="s">
        <v>18</v>
      </c>
      <c r="H384" s="444">
        <v>45504</v>
      </c>
      <c r="I384" s="444" t="s">
        <v>567</v>
      </c>
      <c r="J384" s="444" t="str">
        <f t="shared" ca="1" si="15"/>
        <v>EJECUTADO</v>
      </c>
      <c r="K384" s="445" t="s">
        <v>2424</v>
      </c>
      <c r="L384" s="445" t="s">
        <v>525</v>
      </c>
      <c r="M384" s="445" t="s">
        <v>2425</v>
      </c>
      <c r="N384" s="450">
        <v>5658887</v>
      </c>
      <c r="O384" s="483">
        <v>22950000</v>
      </c>
      <c r="P384" s="452">
        <v>20240467</v>
      </c>
      <c r="Q384" s="453">
        <v>22950000</v>
      </c>
      <c r="R384" s="454">
        <v>45482</v>
      </c>
      <c r="S384" s="444">
        <v>45505</v>
      </c>
      <c r="T384" s="444">
        <v>45586</v>
      </c>
      <c r="U384" s="452">
        <v>20240645</v>
      </c>
      <c r="V384" s="455">
        <v>22950000</v>
      </c>
      <c r="W384" s="444">
        <v>45504</v>
      </c>
      <c r="X384" s="65" t="s">
        <v>51</v>
      </c>
      <c r="Y384" s="5" t="s">
        <v>94</v>
      </c>
      <c r="Z384" s="5" t="s">
        <v>53</v>
      </c>
      <c r="AA384" s="69" t="s">
        <v>2426</v>
      </c>
      <c r="AB384" s="69" t="s">
        <v>948</v>
      </c>
      <c r="AC384" s="70">
        <v>45505</v>
      </c>
      <c r="AD384" s="91" t="s">
        <v>2427</v>
      </c>
      <c r="AE384" s="51" t="s">
        <v>218</v>
      </c>
      <c r="AF384" s="51" t="s">
        <v>218</v>
      </c>
      <c r="AG384" s="51" t="s">
        <v>218</v>
      </c>
      <c r="AH384" s="51" t="s">
        <v>218</v>
      </c>
      <c r="AI384" s="51" t="s">
        <v>218</v>
      </c>
      <c r="AJ384" s="51" t="s">
        <v>218</v>
      </c>
      <c r="AK384" s="51" t="s">
        <v>218</v>
      </c>
      <c r="AL384" s="51" t="s">
        <v>218</v>
      </c>
      <c r="AM384" s="51" t="s">
        <v>218</v>
      </c>
      <c r="AN384" s="51" t="s">
        <v>218</v>
      </c>
      <c r="AO384" s="51" t="s">
        <v>218</v>
      </c>
      <c r="AP384" s="51" t="s">
        <v>218</v>
      </c>
      <c r="AQ384" s="444">
        <v>45586</v>
      </c>
      <c r="AR384" s="51" t="s">
        <v>218</v>
      </c>
      <c r="AS384" s="51" t="s">
        <v>218</v>
      </c>
      <c r="AT384" s="51" t="s">
        <v>218</v>
      </c>
      <c r="AU384" s="6">
        <f t="shared" si="16"/>
        <v>45706</v>
      </c>
      <c r="AV384" s="28">
        <f t="shared" si="17"/>
        <v>46436</v>
      </c>
      <c r="BI384" s="12"/>
    </row>
    <row r="385" spans="1:61" s="11" customFormat="1" ht="16.350000000000001" customHeight="1">
      <c r="A385" s="472"/>
      <c r="B385" s="21"/>
      <c r="C385" s="448" t="b">
        <v>0</v>
      </c>
      <c r="D385" s="449" t="s">
        <v>617</v>
      </c>
      <c r="E385" s="449" t="s">
        <v>129</v>
      </c>
      <c r="F385" s="445" t="s">
        <v>24</v>
      </c>
      <c r="G385" s="445" t="s">
        <v>18</v>
      </c>
      <c r="H385" s="444">
        <v>45504</v>
      </c>
      <c r="I385" s="444" t="s">
        <v>567</v>
      </c>
      <c r="J385" s="444" t="str">
        <f t="shared" ca="1" si="15"/>
        <v>EJECUTADO</v>
      </c>
      <c r="K385" s="445" t="s">
        <v>2400</v>
      </c>
      <c r="L385" s="445" t="s">
        <v>525</v>
      </c>
      <c r="M385" s="445" t="s">
        <v>2428</v>
      </c>
      <c r="N385" s="450">
        <v>1070618352</v>
      </c>
      <c r="O385" s="483">
        <v>11916666</v>
      </c>
      <c r="P385" s="452">
        <v>20240492</v>
      </c>
      <c r="Q385" s="453">
        <v>51620000</v>
      </c>
      <c r="R385" s="454">
        <v>45497</v>
      </c>
      <c r="S385" s="444">
        <v>45505</v>
      </c>
      <c r="T385" s="444">
        <v>45558</v>
      </c>
      <c r="U385" s="452">
        <v>20240646</v>
      </c>
      <c r="V385" s="455">
        <v>11916666</v>
      </c>
      <c r="W385" s="444">
        <v>45504</v>
      </c>
      <c r="X385" s="65" t="s">
        <v>51</v>
      </c>
      <c r="Y385" s="5" t="s">
        <v>130</v>
      </c>
      <c r="Z385" s="5" t="s">
        <v>53</v>
      </c>
      <c r="AA385" s="69" t="s">
        <v>2429</v>
      </c>
      <c r="AB385" s="69"/>
      <c r="AC385" s="70"/>
      <c r="AD385" s="91" t="s">
        <v>2430</v>
      </c>
      <c r="AE385" s="51" t="s">
        <v>218</v>
      </c>
      <c r="AF385" s="51" t="s">
        <v>218</v>
      </c>
      <c r="AG385" s="51" t="s">
        <v>218</v>
      </c>
      <c r="AH385" s="51" t="s">
        <v>218</v>
      </c>
      <c r="AI385" s="51" t="s">
        <v>218</v>
      </c>
      <c r="AJ385" s="51" t="s">
        <v>218</v>
      </c>
      <c r="AK385" s="51" t="s">
        <v>218</v>
      </c>
      <c r="AL385" s="51" t="s">
        <v>218</v>
      </c>
      <c r="AM385" s="51" t="s">
        <v>218</v>
      </c>
      <c r="AN385" s="51" t="s">
        <v>218</v>
      </c>
      <c r="AO385" s="51" t="s">
        <v>218</v>
      </c>
      <c r="AP385" s="51" t="s">
        <v>218</v>
      </c>
      <c r="AQ385" s="444">
        <v>45558</v>
      </c>
      <c r="AR385" s="51" t="s">
        <v>218</v>
      </c>
      <c r="AS385" s="51" t="s">
        <v>218</v>
      </c>
      <c r="AT385" s="51" t="s">
        <v>218</v>
      </c>
      <c r="AU385" s="6">
        <f t="shared" si="16"/>
        <v>45678</v>
      </c>
      <c r="AV385" s="28">
        <f t="shared" si="17"/>
        <v>46408</v>
      </c>
      <c r="BI385" s="12"/>
    </row>
    <row r="386" spans="1:61" s="11" customFormat="1" ht="16.350000000000001" customHeight="1">
      <c r="A386" s="472"/>
      <c r="B386" s="21"/>
      <c r="C386" s="448" t="b">
        <v>0</v>
      </c>
      <c r="D386" s="449" t="s">
        <v>618</v>
      </c>
      <c r="E386" s="449" t="s">
        <v>129</v>
      </c>
      <c r="F386" s="445" t="s">
        <v>24</v>
      </c>
      <c r="G386" s="445" t="s">
        <v>18</v>
      </c>
      <c r="H386" s="444">
        <v>45504</v>
      </c>
      <c r="I386" s="444" t="s">
        <v>567</v>
      </c>
      <c r="J386" s="444" t="str">
        <f t="shared" ca="1" si="15"/>
        <v>EJECUTADO</v>
      </c>
      <c r="K386" s="445" t="s">
        <v>2400</v>
      </c>
      <c r="L386" s="445" t="s">
        <v>525</v>
      </c>
      <c r="M386" s="445" t="s">
        <v>2431</v>
      </c>
      <c r="N386" s="450">
        <v>1070917252</v>
      </c>
      <c r="O386" s="483">
        <v>11916666</v>
      </c>
      <c r="P386" s="452">
        <v>20240492</v>
      </c>
      <c r="Q386" s="453">
        <v>51620000</v>
      </c>
      <c r="R386" s="454">
        <v>45497</v>
      </c>
      <c r="S386" s="444">
        <v>45505</v>
      </c>
      <c r="T386" s="444">
        <v>45558</v>
      </c>
      <c r="U386" s="452">
        <v>20240647</v>
      </c>
      <c r="V386" s="455">
        <v>11916666</v>
      </c>
      <c r="W386" s="444">
        <v>45504</v>
      </c>
      <c r="X386" s="65" t="s">
        <v>51</v>
      </c>
      <c r="Y386" s="5" t="s">
        <v>130</v>
      </c>
      <c r="Z386" s="5" t="s">
        <v>53</v>
      </c>
      <c r="AA386" s="54" t="s">
        <v>2432</v>
      </c>
      <c r="AB386" s="69"/>
      <c r="AC386" s="70"/>
      <c r="AD386" s="91" t="s">
        <v>2433</v>
      </c>
      <c r="AE386" s="51" t="s">
        <v>218</v>
      </c>
      <c r="AF386" s="51" t="s">
        <v>218</v>
      </c>
      <c r="AG386" s="51" t="s">
        <v>218</v>
      </c>
      <c r="AH386" s="51" t="s">
        <v>218</v>
      </c>
      <c r="AI386" s="51" t="s">
        <v>218</v>
      </c>
      <c r="AJ386" s="51" t="s">
        <v>218</v>
      </c>
      <c r="AK386" s="51" t="s">
        <v>218</v>
      </c>
      <c r="AL386" s="51" t="s">
        <v>218</v>
      </c>
      <c r="AM386" s="51" t="s">
        <v>218</v>
      </c>
      <c r="AN386" s="51" t="s">
        <v>218</v>
      </c>
      <c r="AO386" s="51" t="s">
        <v>218</v>
      </c>
      <c r="AP386" s="51" t="s">
        <v>218</v>
      </c>
      <c r="AQ386" s="444">
        <v>45558</v>
      </c>
      <c r="AR386" s="51" t="s">
        <v>218</v>
      </c>
      <c r="AS386" s="51" t="s">
        <v>218</v>
      </c>
      <c r="AT386" s="51" t="s">
        <v>218</v>
      </c>
      <c r="AU386" s="6">
        <f t="shared" si="16"/>
        <v>45678</v>
      </c>
      <c r="AV386" s="28">
        <f t="shared" si="17"/>
        <v>46408</v>
      </c>
      <c r="BI386" s="12"/>
    </row>
    <row r="387" spans="1:61" s="11" customFormat="1" ht="16.350000000000001" customHeight="1">
      <c r="A387" s="472"/>
      <c r="B387" s="21"/>
      <c r="C387" s="448" t="b">
        <v>0</v>
      </c>
      <c r="D387" s="449" t="s">
        <v>619</v>
      </c>
      <c r="E387" s="449" t="s">
        <v>129</v>
      </c>
      <c r="F387" s="445" t="s">
        <v>24</v>
      </c>
      <c r="G387" s="445" t="s">
        <v>18</v>
      </c>
      <c r="H387" s="444">
        <v>45504</v>
      </c>
      <c r="I387" s="444" t="s">
        <v>567</v>
      </c>
      <c r="J387" s="444" t="str">
        <f t="shared" ref="J387:J399" ca="1" si="19">IF($C$1&lt;=AQ387,("EN EJECUCIÓN"),("EJECUTADO"))</f>
        <v>EJECUTADO</v>
      </c>
      <c r="K387" s="445" t="s">
        <v>2400</v>
      </c>
      <c r="L387" s="445" t="s">
        <v>525</v>
      </c>
      <c r="M387" s="445" t="s">
        <v>2434</v>
      </c>
      <c r="N387" s="450">
        <v>39585081</v>
      </c>
      <c r="O387" s="483">
        <v>11526666</v>
      </c>
      <c r="P387" s="452">
        <v>20240492</v>
      </c>
      <c r="Q387" s="453">
        <v>51620000</v>
      </c>
      <c r="R387" s="454">
        <v>45497</v>
      </c>
      <c r="S387" s="444">
        <v>45505</v>
      </c>
      <c r="T387" s="444">
        <v>45558</v>
      </c>
      <c r="U387" s="452">
        <v>20240648</v>
      </c>
      <c r="V387" s="455">
        <v>11526666</v>
      </c>
      <c r="W387" s="444">
        <v>45504</v>
      </c>
      <c r="X387" s="65" t="s">
        <v>51</v>
      </c>
      <c r="Y387" s="5" t="s">
        <v>94</v>
      </c>
      <c r="Z387" s="61" t="s">
        <v>53</v>
      </c>
      <c r="AA387" s="69" t="s">
        <v>2435</v>
      </c>
      <c r="AB387" s="69"/>
      <c r="AC387" s="70"/>
      <c r="AD387" s="91" t="s">
        <v>2436</v>
      </c>
      <c r="AE387" s="51" t="s">
        <v>218</v>
      </c>
      <c r="AF387" s="51" t="s">
        <v>218</v>
      </c>
      <c r="AG387" s="51" t="s">
        <v>218</v>
      </c>
      <c r="AH387" s="51" t="s">
        <v>218</v>
      </c>
      <c r="AI387" s="51" t="s">
        <v>218</v>
      </c>
      <c r="AJ387" s="51" t="s">
        <v>218</v>
      </c>
      <c r="AK387" s="51" t="s">
        <v>218</v>
      </c>
      <c r="AL387" s="51" t="s">
        <v>218</v>
      </c>
      <c r="AM387" s="51" t="s">
        <v>218</v>
      </c>
      <c r="AN387" s="51" t="s">
        <v>218</v>
      </c>
      <c r="AO387" s="51" t="s">
        <v>218</v>
      </c>
      <c r="AP387" s="51" t="s">
        <v>218</v>
      </c>
      <c r="AQ387" s="444">
        <v>45558</v>
      </c>
      <c r="AR387" s="51" t="s">
        <v>218</v>
      </c>
      <c r="AS387" s="51" t="s">
        <v>218</v>
      </c>
      <c r="AT387" s="51" t="s">
        <v>218</v>
      </c>
      <c r="AU387" s="6">
        <f t="shared" ref="AU387:AU403" si="20">+AQ387+4*30</f>
        <v>45678</v>
      </c>
      <c r="AV387" s="28">
        <f t="shared" ref="AV387:AV403" si="21">+AU387+(2*365)</f>
        <v>46408</v>
      </c>
      <c r="BI387" s="12"/>
    </row>
    <row r="388" spans="1:61" s="22" customFormat="1" ht="16.350000000000001" hidden="1" customHeight="1">
      <c r="A388" s="488"/>
      <c r="B388" s="21"/>
      <c r="C388" s="448" t="b">
        <v>1</v>
      </c>
      <c r="D388" s="449" t="s">
        <v>620</v>
      </c>
      <c r="E388" s="449" t="s">
        <v>591</v>
      </c>
      <c r="F388" s="445" t="s">
        <v>24</v>
      </c>
      <c r="G388" s="445" t="s">
        <v>3</v>
      </c>
      <c r="H388" s="444">
        <v>45510</v>
      </c>
      <c r="I388" s="444" t="s">
        <v>621</v>
      </c>
      <c r="J388" s="444" t="str">
        <f t="shared" ca="1" si="19"/>
        <v>EJECUTADO</v>
      </c>
      <c r="K388" s="445" t="s">
        <v>2437</v>
      </c>
      <c r="L388" s="445" t="s">
        <v>525</v>
      </c>
      <c r="M388" s="445" t="s">
        <v>2438</v>
      </c>
      <c r="N388" s="450">
        <v>1073177955</v>
      </c>
      <c r="O388" s="483">
        <v>2500000</v>
      </c>
      <c r="P388" s="452">
        <v>20240506</v>
      </c>
      <c r="Q388" s="453">
        <v>2500000</v>
      </c>
      <c r="R388" s="454">
        <v>45505</v>
      </c>
      <c r="S388" s="444">
        <v>45510</v>
      </c>
      <c r="T388" s="444">
        <v>45534</v>
      </c>
      <c r="U388" s="452">
        <v>20240656</v>
      </c>
      <c r="V388" s="455">
        <v>2500000</v>
      </c>
      <c r="W388" s="444">
        <v>45510</v>
      </c>
      <c r="X388" s="63" t="s">
        <v>51</v>
      </c>
      <c r="Y388" s="6" t="s">
        <v>130</v>
      </c>
      <c r="Z388" s="6" t="s">
        <v>53</v>
      </c>
      <c r="AA388" s="6" t="s">
        <v>2439</v>
      </c>
      <c r="AB388" s="6" t="s">
        <v>1405</v>
      </c>
      <c r="AC388" s="6">
        <v>45510</v>
      </c>
      <c r="AD388" s="56" t="s">
        <v>2440</v>
      </c>
      <c r="AE388" s="51" t="s">
        <v>218</v>
      </c>
      <c r="AF388" s="51" t="s">
        <v>218</v>
      </c>
      <c r="AG388" s="51" t="s">
        <v>218</v>
      </c>
      <c r="AH388" s="51" t="s">
        <v>218</v>
      </c>
      <c r="AI388" s="51" t="s">
        <v>218</v>
      </c>
      <c r="AJ388" s="51" t="s">
        <v>218</v>
      </c>
      <c r="AK388" s="51" t="s">
        <v>218</v>
      </c>
      <c r="AL388" s="51" t="s">
        <v>218</v>
      </c>
      <c r="AM388" s="51" t="s">
        <v>218</v>
      </c>
      <c r="AN388" s="51" t="s">
        <v>218</v>
      </c>
      <c r="AO388" s="51" t="s">
        <v>218</v>
      </c>
      <c r="AP388" s="51" t="s">
        <v>218</v>
      </c>
      <c r="AQ388" s="444">
        <v>45534</v>
      </c>
      <c r="AR388" s="51" t="s">
        <v>218</v>
      </c>
      <c r="AS388" s="51" t="s">
        <v>218</v>
      </c>
      <c r="AT388" s="51" t="s">
        <v>218</v>
      </c>
      <c r="AU388" s="6">
        <f t="shared" si="20"/>
        <v>45654</v>
      </c>
      <c r="AV388" s="28">
        <f t="shared" si="21"/>
        <v>46384</v>
      </c>
    </row>
    <row r="389" spans="1:61" s="22" customFormat="1" ht="16.350000000000001" hidden="1" customHeight="1">
      <c r="A389" s="488"/>
      <c r="B389" s="21"/>
      <c r="C389" s="448" t="b">
        <v>1</v>
      </c>
      <c r="D389" s="449" t="s">
        <v>622</v>
      </c>
      <c r="E389" s="449" t="s">
        <v>591</v>
      </c>
      <c r="F389" s="445" t="s">
        <v>24</v>
      </c>
      <c r="G389" s="445" t="s">
        <v>18</v>
      </c>
      <c r="H389" s="444">
        <v>45512</v>
      </c>
      <c r="I389" s="444" t="s">
        <v>621</v>
      </c>
      <c r="J389" s="444" t="str">
        <f t="shared" ca="1" si="19"/>
        <v>EJECUTADO</v>
      </c>
      <c r="K389" s="445" t="s">
        <v>2441</v>
      </c>
      <c r="L389" s="445" t="s">
        <v>525</v>
      </c>
      <c r="M389" s="445" t="s">
        <v>1405</v>
      </c>
      <c r="N389" s="450">
        <v>1030673108</v>
      </c>
      <c r="O389" s="483">
        <v>15510000</v>
      </c>
      <c r="P389" s="452">
        <v>20240505</v>
      </c>
      <c r="Q389" s="453">
        <v>15510000</v>
      </c>
      <c r="R389" s="454">
        <v>45505</v>
      </c>
      <c r="S389" s="444">
        <v>45512</v>
      </c>
      <c r="T389" s="444">
        <v>45611</v>
      </c>
      <c r="U389" s="452">
        <v>20240658</v>
      </c>
      <c r="V389" s="455">
        <v>15100000</v>
      </c>
      <c r="W389" s="444">
        <v>45512</v>
      </c>
      <c r="X389" s="63" t="s">
        <v>51</v>
      </c>
      <c r="Y389" s="6" t="s">
        <v>130</v>
      </c>
      <c r="Z389" s="6" t="s">
        <v>53</v>
      </c>
      <c r="AA389" s="6" t="s">
        <v>2442</v>
      </c>
      <c r="AB389" s="6" t="s">
        <v>2051</v>
      </c>
      <c r="AC389" s="6">
        <v>45512</v>
      </c>
      <c r="AD389" s="56" t="s">
        <v>2443</v>
      </c>
      <c r="AE389" s="51" t="s">
        <v>218</v>
      </c>
      <c r="AF389" s="51" t="s">
        <v>218</v>
      </c>
      <c r="AG389" s="51" t="s">
        <v>218</v>
      </c>
      <c r="AH389" s="51" t="s">
        <v>218</v>
      </c>
      <c r="AI389" s="51" t="s">
        <v>218</v>
      </c>
      <c r="AJ389" s="51" t="s">
        <v>218</v>
      </c>
      <c r="AK389" s="51" t="s">
        <v>218</v>
      </c>
      <c r="AL389" s="51" t="s">
        <v>218</v>
      </c>
      <c r="AM389" s="51" t="s">
        <v>218</v>
      </c>
      <c r="AN389" s="51" t="s">
        <v>218</v>
      </c>
      <c r="AO389" s="51" t="s">
        <v>218</v>
      </c>
      <c r="AP389" s="51" t="s">
        <v>218</v>
      </c>
      <c r="AQ389" s="444">
        <v>45611</v>
      </c>
      <c r="AR389" s="51" t="s">
        <v>218</v>
      </c>
      <c r="AS389" s="51" t="s">
        <v>218</v>
      </c>
      <c r="AT389" s="51" t="s">
        <v>218</v>
      </c>
      <c r="AU389" s="6">
        <f t="shared" si="20"/>
        <v>45731</v>
      </c>
      <c r="AV389" s="28">
        <f t="shared" si="21"/>
        <v>46461</v>
      </c>
    </row>
    <row r="390" spans="1:61" s="22" customFormat="1" ht="16.350000000000001" customHeight="1">
      <c r="A390" s="488"/>
      <c r="B390" s="21"/>
      <c r="C390" s="448" t="b">
        <v>1</v>
      </c>
      <c r="D390" s="449" t="s">
        <v>623</v>
      </c>
      <c r="E390" s="449" t="s">
        <v>129</v>
      </c>
      <c r="F390" s="445" t="s">
        <v>24</v>
      </c>
      <c r="G390" s="445" t="s">
        <v>3</v>
      </c>
      <c r="H390" s="444">
        <v>45513</v>
      </c>
      <c r="I390" s="444" t="s">
        <v>621</v>
      </c>
      <c r="J390" s="444" t="str">
        <f t="shared" ca="1" si="19"/>
        <v>EJECUTADO</v>
      </c>
      <c r="K390" s="445" t="s">
        <v>2444</v>
      </c>
      <c r="L390" s="445" t="s">
        <v>525</v>
      </c>
      <c r="M390" s="445" t="s">
        <v>2445</v>
      </c>
      <c r="N390" s="450">
        <v>51694403</v>
      </c>
      <c r="O390" s="483">
        <v>4950000</v>
      </c>
      <c r="P390" s="452">
        <v>20240503</v>
      </c>
      <c r="Q390" s="453">
        <v>5390000</v>
      </c>
      <c r="R390" s="454">
        <v>45534</v>
      </c>
      <c r="S390" s="444">
        <v>45513</v>
      </c>
      <c r="T390" s="444">
        <v>45558</v>
      </c>
      <c r="U390" s="452">
        <v>20240671</v>
      </c>
      <c r="V390" s="455">
        <v>4950000</v>
      </c>
      <c r="W390" s="444">
        <v>45516</v>
      </c>
      <c r="X390" s="63" t="s">
        <v>51</v>
      </c>
      <c r="Y390" s="6" t="s">
        <v>130</v>
      </c>
      <c r="Z390" s="6" t="s">
        <v>53</v>
      </c>
      <c r="AA390" s="6" t="s">
        <v>2446</v>
      </c>
      <c r="AB390" s="6" t="s">
        <v>1568</v>
      </c>
      <c r="AC390" s="6">
        <v>45517</v>
      </c>
      <c r="AD390" s="56" t="s">
        <v>2447</v>
      </c>
      <c r="AE390" s="51" t="s">
        <v>218</v>
      </c>
      <c r="AF390" s="51" t="s">
        <v>218</v>
      </c>
      <c r="AG390" s="51" t="s">
        <v>218</v>
      </c>
      <c r="AH390" s="51" t="s">
        <v>218</v>
      </c>
      <c r="AI390" s="51" t="s">
        <v>218</v>
      </c>
      <c r="AJ390" s="51" t="s">
        <v>218</v>
      </c>
      <c r="AK390" s="51" t="s">
        <v>218</v>
      </c>
      <c r="AL390" s="51" t="s">
        <v>218</v>
      </c>
      <c r="AM390" s="51" t="s">
        <v>218</v>
      </c>
      <c r="AN390" s="51" t="s">
        <v>218</v>
      </c>
      <c r="AO390" s="51" t="s">
        <v>218</v>
      </c>
      <c r="AP390" s="51" t="s">
        <v>218</v>
      </c>
      <c r="AQ390" s="444">
        <v>45558</v>
      </c>
      <c r="AR390" s="51" t="s">
        <v>218</v>
      </c>
      <c r="AS390" s="51" t="s">
        <v>218</v>
      </c>
      <c r="AT390" s="51" t="s">
        <v>218</v>
      </c>
      <c r="AU390" s="6">
        <f t="shared" si="20"/>
        <v>45678</v>
      </c>
      <c r="AV390" s="28">
        <f t="shared" si="21"/>
        <v>46408</v>
      </c>
    </row>
    <row r="391" spans="1:61" s="22" customFormat="1" ht="16.350000000000001" customHeight="1">
      <c r="A391" s="488"/>
      <c r="B391" s="21"/>
      <c r="C391" s="448" t="b">
        <v>1</v>
      </c>
      <c r="D391" s="449" t="s">
        <v>624</v>
      </c>
      <c r="E391" s="449" t="s">
        <v>129</v>
      </c>
      <c r="F391" s="445" t="s">
        <v>24</v>
      </c>
      <c r="G391" s="445" t="s">
        <v>3</v>
      </c>
      <c r="H391" s="444">
        <v>45513</v>
      </c>
      <c r="I391" s="444" t="s">
        <v>621</v>
      </c>
      <c r="J391" s="444" t="str">
        <f t="shared" ca="1" si="19"/>
        <v>EJECUTADO</v>
      </c>
      <c r="K391" s="445" t="s">
        <v>2448</v>
      </c>
      <c r="L391" s="445" t="s">
        <v>525</v>
      </c>
      <c r="M391" s="445" t="s">
        <v>2449</v>
      </c>
      <c r="N391" s="450">
        <v>1003777581</v>
      </c>
      <c r="O391" s="483">
        <v>4950000</v>
      </c>
      <c r="P391" s="452">
        <v>20240504</v>
      </c>
      <c r="Q391" s="453">
        <v>5930000</v>
      </c>
      <c r="R391" s="454">
        <v>45503</v>
      </c>
      <c r="S391" s="444">
        <v>45517</v>
      </c>
      <c r="T391" s="444">
        <v>45558</v>
      </c>
      <c r="U391" s="452">
        <v>20240660</v>
      </c>
      <c r="V391" s="455">
        <v>4950000</v>
      </c>
      <c r="W391" s="444">
        <v>45513</v>
      </c>
      <c r="X391" s="63" t="s">
        <v>51</v>
      </c>
      <c r="Y391" s="6" t="s">
        <v>130</v>
      </c>
      <c r="Z391" s="6" t="s">
        <v>53</v>
      </c>
      <c r="AA391" s="6" t="s">
        <v>2450</v>
      </c>
      <c r="AB391" s="6" t="s">
        <v>1568</v>
      </c>
      <c r="AC391" s="6">
        <v>45517</v>
      </c>
      <c r="AD391" s="56" t="s">
        <v>2451</v>
      </c>
      <c r="AE391" s="51" t="s">
        <v>218</v>
      </c>
      <c r="AF391" s="51" t="s">
        <v>218</v>
      </c>
      <c r="AG391" s="51" t="s">
        <v>218</v>
      </c>
      <c r="AH391" s="51" t="s">
        <v>218</v>
      </c>
      <c r="AI391" s="51" t="s">
        <v>218</v>
      </c>
      <c r="AJ391" s="51" t="s">
        <v>218</v>
      </c>
      <c r="AK391" s="51" t="s">
        <v>218</v>
      </c>
      <c r="AL391" s="51" t="s">
        <v>218</v>
      </c>
      <c r="AM391" s="51" t="s">
        <v>218</v>
      </c>
      <c r="AN391" s="51" t="s">
        <v>218</v>
      </c>
      <c r="AO391" s="51" t="s">
        <v>218</v>
      </c>
      <c r="AP391" s="51" t="s">
        <v>218</v>
      </c>
      <c r="AQ391" s="444">
        <v>45558</v>
      </c>
      <c r="AR391" s="51" t="s">
        <v>218</v>
      </c>
      <c r="AS391" s="51" t="s">
        <v>218</v>
      </c>
      <c r="AT391" s="51" t="s">
        <v>218</v>
      </c>
      <c r="AU391" s="6">
        <f t="shared" si="20"/>
        <v>45678</v>
      </c>
      <c r="AV391" s="28">
        <f t="shared" si="21"/>
        <v>46408</v>
      </c>
    </row>
    <row r="392" spans="1:61" s="76" customFormat="1" ht="16.350000000000001" customHeight="1">
      <c r="A392" s="489"/>
      <c r="B392" s="102"/>
      <c r="C392" s="474" t="b">
        <v>1</v>
      </c>
      <c r="D392" s="490" t="s">
        <v>625</v>
      </c>
      <c r="E392" s="490" t="s">
        <v>129</v>
      </c>
      <c r="F392" s="476" t="s">
        <v>24</v>
      </c>
      <c r="G392" s="476" t="s">
        <v>18</v>
      </c>
      <c r="H392" s="475">
        <v>45513</v>
      </c>
      <c r="I392" s="475" t="s">
        <v>621</v>
      </c>
      <c r="J392" s="475" t="str">
        <f t="shared" ca="1" si="19"/>
        <v>EJECUTADO</v>
      </c>
      <c r="K392" s="476" t="s">
        <v>2452</v>
      </c>
      <c r="L392" s="445" t="s">
        <v>525</v>
      </c>
      <c r="M392" s="476" t="s">
        <v>2453</v>
      </c>
      <c r="N392" s="477">
        <v>3181775</v>
      </c>
      <c r="O392" s="483">
        <v>15000000</v>
      </c>
      <c r="P392" s="452">
        <v>20240493</v>
      </c>
      <c r="Q392" s="480">
        <v>63900000</v>
      </c>
      <c r="R392" s="481">
        <v>45497</v>
      </c>
      <c r="S392" s="475">
        <v>45513</v>
      </c>
      <c r="T392" s="475">
        <v>45548</v>
      </c>
      <c r="U392" s="479">
        <v>20240669</v>
      </c>
      <c r="V392" s="482">
        <v>6270000</v>
      </c>
      <c r="W392" s="475">
        <v>45150</v>
      </c>
      <c r="X392" s="64" t="s">
        <v>51</v>
      </c>
      <c r="Y392" s="32" t="s">
        <v>130</v>
      </c>
      <c r="Z392" s="32" t="s">
        <v>53</v>
      </c>
      <c r="AA392" s="32" t="s">
        <v>2454</v>
      </c>
      <c r="AB392" s="32" t="s">
        <v>1568</v>
      </c>
      <c r="AC392" s="32">
        <v>45518</v>
      </c>
      <c r="AD392" s="92" t="s">
        <v>2455</v>
      </c>
      <c r="AE392" s="58" t="s">
        <v>218</v>
      </c>
      <c r="AF392" s="58" t="s">
        <v>218</v>
      </c>
      <c r="AG392" s="58" t="s">
        <v>218</v>
      </c>
      <c r="AH392" s="58" t="s">
        <v>218</v>
      </c>
      <c r="AI392" s="58" t="s">
        <v>218</v>
      </c>
      <c r="AJ392" s="58" t="s">
        <v>218</v>
      </c>
      <c r="AK392" s="58" t="s">
        <v>218</v>
      </c>
      <c r="AL392" s="58" t="s">
        <v>218</v>
      </c>
      <c r="AM392" s="58" t="s">
        <v>218</v>
      </c>
      <c r="AN392" s="58" t="s">
        <v>218</v>
      </c>
      <c r="AO392" s="58" t="s">
        <v>218</v>
      </c>
      <c r="AP392" s="58" t="s">
        <v>218</v>
      </c>
      <c r="AQ392" s="475">
        <v>45548</v>
      </c>
      <c r="AR392" s="58" t="s">
        <v>218</v>
      </c>
      <c r="AS392" s="58" t="s">
        <v>218</v>
      </c>
      <c r="AT392" s="58" t="s">
        <v>218</v>
      </c>
      <c r="AU392" s="32">
        <f t="shared" si="20"/>
        <v>45668</v>
      </c>
      <c r="AV392" s="33">
        <f t="shared" si="21"/>
        <v>46398</v>
      </c>
    </row>
    <row r="393" spans="1:61" s="22" customFormat="1" ht="16.350000000000001" hidden="1" customHeight="1">
      <c r="A393" s="488"/>
      <c r="B393" s="21"/>
      <c r="C393" s="448" t="b">
        <v>1</v>
      </c>
      <c r="D393" s="449" t="s">
        <v>626</v>
      </c>
      <c r="E393" s="449" t="s">
        <v>74</v>
      </c>
      <c r="F393" s="445" t="s">
        <v>24</v>
      </c>
      <c r="G393" s="445" t="s">
        <v>18</v>
      </c>
      <c r="H393" s="444">
        <v>45513</v>
      </c>
      <c r="I393" s="444" t="s">
        <v>621</v>
      </c>
      <c r="J393" s="444" t="str">
        <f t="shared" ca="1" si="19"/>
        <v>EJECUTADO</v>
      </c>
      <c r="K393" s="445" t="s">
        <v>2456</v>
      </c>
      <c r="L393" s="445" t="s">
        <v>525</v>
      </c>
      <c r="M393" s="445" t="s">
        <v>979</v>
      </c>
      <c r="N393" s="450">
        <v>1093775306</v>
      </c>
      <c r="O393" s="483">
        <v>23833333.329999998</v>
      </c>
      <c r="P393" s="452">
        <v>20240522</v>
      </c>
      <c r="Q393" s="453">
        <v>23833333</v>
      </c>
      <c r="R393" s="454">
        <v>45512</v>
      </c>
      <c r="S393" s="444">
        <v>45513</v>
      </c>
      <c r="T393" s="444">
        <v>45656</v>
      </c>
      <c r="U393" s="452">
        <v>20240662</v>
      </c>
      <c r="V393" s="455">
        <v>23833333</v>
      </c>
      <c r="W393" s="444">
        <v>45513</v>
      </c>
      <c r="X393" s="63" t="s">
        <v>75</v>
      </c>
      <c r="Y393" s="6" t="s">
        <v>265</v>
      </c>
      <c r="Z393" s="6" t="s">
        <v>53</v>
      </c>
      <c r="AA393" s="6" t="s">
        <v>2457</v>
      </c>
      <c r="AB393" s="6" t="s">
        <v>887</v>
      </c>
      <c r="AC393" s="6">
        <v>45513</v>
      </c>
      <c r="AD393" s="56" t="s">
        <v>2458</v>
      </c>
      <c r="AE393" s="51" t="s">
        <v>218</v>
      </c>
      <c r="AF393" s="51" t="s">
        <v>218</v>
      </c>
      <c r="AG393" s="51" t="s">
        <v>218</v>
      </c>
      <c r="AH393" s="51" t="s">
        <v>218</v>
      </c>
      <c r="AI393" s="51" t="s">
        <v>218</v>
      </c>
      <c r="AJ393" s="51" t="s">
        <v>218</v>
      </c>
      <c r="AK393" s="51" t="s">
        <v>218</v>
      </c>
      <c r="AL393" s="51" t="s">
        <v>218</v>
      </c>
      <c r="AM393" s="51" t="s">
        <v>218</v>
      </c>
      <c r="AN393" s="51" t="s">
        <v>218</v>
      </c>
      <c r="AO393" s="51" t="s">
        <v>218</v>
      </c>
      <c r="AP393" s="51" t="s">
        <v>218</v>
      </c>
      <c r="AQ393" s="444">
        <v>45656</v>
      </c>
      <c r="AR393" s="51" t="s">
        <v>218</v>
      </c>
      <c r="AS393" s="51" t="s">
        <v>218</v>
      </c>
      <c r="AT393" s="51" t="s">
        <v>218</v>
      </c>
      <c r="AU393" s="6">
        <f t="shared" si="20"/>
        <v>45776</v>
      </c>
      <c r="AV393" s="28">
        <f t="shared" si="21"/>
        <v>46506</v>
      </c>
    </row>
    <row r="394" spans="1:61" s="22" customFormat="1" ht="16.350000000000001" hidden="1" customHeight="1">
      <c r="A394" s="488"/>
      <c r="B394" s="21"/>
      <c r="C394" s="448" t="b">
        <v>1</v>
      </c>
      <c r="D394" s="449" t="s">
        <v>627</v>
      </c>
      <c r="E394" s="449" t="s">
        <v>74</v>
      </c>
      <c r="F394" s="445" t="s">
        <v>24</v>
      </c>
      <c r="G394" s="445" t="s">
        <v>18</v>
      </c>
      <c r="H394" s="444">
        <v>45513</v>
      </c>
      <c r="I394" s="444" t="s">
        <v>621</v>
      </c>
      <c r="J394" s="444" t="str">
        <f t="shared" ca="1" si="19"/>
        <v>EJECUTADO</v>
      </c>
      <c r="K394" s="445" t="s">
        <v>2459</v>
      </c>
      <c r="L394" s="445" t="s">
        <v>525</v>
      </c>
      <c r="M394" s="445" t="s">
        <v>922</v>
      </c>
      <c r="N394" s="450">
        <v>1030676640</v>
      </c>
      <c r="O394" s="483">
        <v>21450000</v>
      </c>
      <c r="P394" s="452">
        <v>20240520</v>
      </c>
      <c r="Q394" s="453">
        <v>21450000</v>
      </c>
      <c r="R394" s="454">
        <v>45509</v>
      </c>
      <c r="S394" s="444">
        <v>45513</v>
      </c>
      <c r="T394" s="444">
        <v>45656</v>
      </c>
      <c r="U394" s="452">
        <v>20240663</v>
      </c>
      <c r="V394" s="455">
        <v>21450000</v>
      </c>
      <c r="W394" s="444">
        <v>45513</v>
      </c>
      <c r="X394" s="63" t="s">
        <v>75</v>
      </c>
      <c r="Y394" s="6" t="s">
        <v>265</v>
      </c>
      <c r="Z394" s="6" t="s">
        <v>53</v>
      </c>
      <c r="AA394" s="6" t="s">
        <v>2460</v>
      </c>
      <c r="AB394" s="6" t="s">
        <v>887</v>
      </c>
      <c r="AC394" s="6">
        <v>45513</v>
      </c>
      <c r="AD394" s="56" t="s">
        <v>2461</v>
      </c>
      <c r="AE394" s="51" t="s">
        <v>218</v>
      </c>
      <c r="AF394" s="51" t="s">
        <v>218</v>
      </c>
      <c r="AG394" s="51" t="s">
        <v>218</v>
      </c>
      <c r="AH394" s="51" t="s">
        <v>218</v>
      </c>
      <c r="AI394" s="51" t="s">
        <v>218</v>
      </c>
      <c r="AJ394" s="51" t="s">
        <v>218</v>
      </c>
      <c r="AK394" s="51" t="s">
        <v>218</v>
      </c>
      <c r="AL394" s="51" t="s">
        <v>218</v>
      </c>
      <c r="AM394" s="51" t="s">
        <v>218</v>
      </c>
      <c r="AN394" s="51" t="s">
        <v>218</v>
      </c>
      <c r="AO394" s="51" t="s">
        <v>218</v>
      </c>
      <c r="AP394" s="51" t="s">
        <v>218</v>
      </c>
      <c r="AQ394" s="444">
        <v>45656</v>
      </c>
      <c r="AR394" s="51" t="s">
        <v>218</v>
      </c>
      <c r="AS394" s="51" t="s">
        <v>218</v>
      </c>
      <c r="AT394" s="51" t="s">
        <v>218</v>
      </c>
      <c r="AU394" s="6">
        <f t="shared" si="20"/>
        <v>45776</v>
      </c>
      <c r="AV394" s="28">
        <f t="shared" si="21"/>
        <v>46506</v>
      </c>
    </row>
    <row r="395" spans="1:61" s="22" customFormat="1" ht="16.350000000000001" customHeight="1">
      <c r="A395" s="488"/>
      <c r="B395" s="21"/>
      <c r="C395" s="448" t="b">
        <v>1</v>
      </c>
      <c r="D395" s="449" t="s">
        <v>628</v>
      </c>
      <c r="E395" s="449" t="s">
        <v>129</v>
      </c>
      <c r="F395" s="445" t="s">
        <v>24</v>
      </c>
      <c r="G395" s="445" t="s">
        <v>18</v>
      </c>
      <c r="H395" s="444">
        <v>45513</v>
      </c>
      <c r="I395" s="444" t="s">
        <v>621</v>
      </c>
      <c r="J395" s="444" t="str">
        <f t="shared" ca="1" si="19"/>
        <v>EJECUTADO</v>
      </c>
      <c r="K395" s="445" t="s">
        <v>2462</v>
      </c>
      <c r="L395" s="445" t="s">
        <v>525</v>
      </c>
      <c r="M395" s="445" t="s">
        <v>2463</v>
      </c>
      <c r="N395" s="450">
        <v>79941036</v>
      </c>
      <c r="O395" s="483">
        <v>13500000</v>
      </c>
      <c r="P395" s="452">
        <v>20240493</v>
      </c>
      <c r="Q395" s="453">
        <v>63900000</v>
      </c>
      <c r="R395" s="454">
        <v>45497</v>
      </c>
      <c r="S395" s="444">
        <v>45518</v>
      </c>
      <c r="T395" s="444">
        <v>45548</v>
      </c>
      <c r="U395" s="452">
        <v>20240670</v>
      </c>
      <c r="V395" s="455">
        <v>13500000</v>
      </c>
      <c r="W395" s="444">
        <v>45516</v>
      </c>
      <c r="X395" s="63" t="s">
        <v>51</v>
      </c>
      <c r="Y395" s="6" t="s">
        <v>629</v>
      </c>
      <c r="Z395" s="6" t="s">
        <v>53</v>
      </c>
      <c r="AA395" s="6" t="s">
        <v>2464</v>
      </c>
      <c r="AB395" s="6" t="s">
        <v>1568</v>
      </c>
      <c r="AC395" s="6">
        <v>45518</v>
      </c>
      <c r="AD395" s="56" t="s">
        <v>2465</v>
      </c>
      <c r="AE395" s="51" t="s">
        <v>218</v>
      </c>
      <c r="AF395" s="51" t="s">
        <v>218</v>
      </c>
      <c r="AG395" s="51" t="s">
        <v>218</v>
      </c>
      <c r="AH395" s="51" t="s">
        <v>218</v>
      </c>
      <c r="AI395" s="51" t="s">
        <v>218</v>
      </c>
      <c r="AJ395" s="51" t="s">
        <v>218</v>
      </c>
      <c r="AK395" s="51" t="s">
        <v>218</v>
      </c>
      <c r="AL395" s="51" t="s">
        <v>218</v>
      </c>
      <c r="AM395" s="51" t="s">
        <v>218</v>
      </c>
      <c r="AN395" s="51" t="s">
        <v>218</v>
      </c>
      <c r="AO395" s="51" t="s">
        <v>218</v>
      </c>
      <c r="AP395" s="51" t="s">
        <v>218</v>
      </c>
      <c r="AQ395" s="444">
        <v>45548</v>
      </c>
      <c r="AR395" s="51" t="s">
        <v>218</v>
      </c>
      <c r="AS395" s="51" t="s">
        <v>218</v>
      </c>
      <c r="AT395" s="51" t="s">
        <v>218</v>
      </c>
      <c r="AU395" s="6">
        <f t="shared" si="20"/>
        <v>45668</v>
      </c>
      <c r="AV395" s="28">
        <f t="shared" si="21"/>
        <v>46398</v>
      </c>
    </row>
    <row r="396" spans="1:61" s="22" customFormat="1" ht="16.350000000000001" customHeight="1">
      <c r="A396" s="488"/>
      <c r="B396" s="21"/>
      <c r="C396" s="448" t="b">
        <v>1</v>
      </c>
      <c r="D396" s="449" t="s">
        <v>630</v>
      </c>
      <c r="E396" s="449" t="s">
        <v>129</v>
      </c>
      <c r="F396" s="445" t="s">
        <v>24</v>
      </c>
      <c r="G396" s="445" t="s">
        <v>18</v>
      </c>
      <c r="H396" s="444">
        <v>45513</v>
      </c>
      <c r="I396" s="444" t="s">
        <v>621</v>
      </c>
      <c r="J396" s="444" t="str">
        <f t="shared" ca="1" si="19"/>
        <v>EJECUTADO</v>
      </c>
      <c r="K396" s="445" t="s">
        <v>2462</v>
      </c>
      <c r="L396" s="445" t="s">
        <v>525</v>
      </c>
      <c r="M396" s="445" t="s">
        <v>2466</v>
      </c>
      <c r="N396" s="450">
        <v>1070606492</v>
      </c>
      <c r="O396" s="483">
        <v>15000000</v>
      </c>
      <c r="P396" s="452">
        <v>20240493</v>
      </c>
      <c r="Q396" s="453">
        <v>63900000</v>
      </c>
      <c r="R396" s="454">
        <v>45497</v>
      </c>
      <c r="S396" s="444">
        <v>45513</v>
      </c>
      <c r="T396" s="444">
        <v>45544</v>
      </c>
      <c r="U396" s="452">
        <v>20240664</v>
      </c>
      <c r="V396" s="455">
        <v>15000000</v>
      </c>
      <c r="W396" s="444">
        <v>45513</v>
      </c>
      <c r="X396" s="63" t="s">
        <v>51</v>
      </c>
      <c r="Y396" s="6" t="s">
        <v>130</v>
      </c>
      <c r="Z396" s="6" t="s">
        <v>53</v>
      </c>
      <c r="AA396" s="6" t="s">
        <v>2467</v>
      </c>
      <c r="AB396" s="6" t="s">
        <v>1568</v>
      </c>
      <c r="AC396" s="6">
        <v>45518</v>
      </c>
      <c r="AD396" s="91" t="s">
        <v>2468</v>
      </c>
      <c r="AE396" s="51" t="s">
        <v>218</v>
      </c>
      <c r="AF396" s="51" t="s">
        <v>218</v>
      </c>
      <c r="AG396" s="51" t="s">
        <v>218</v>
      </c>
      <c r="AH396" s="51" t="s">
        <v>218</v>
      </c>
      <c r="AI396" s="51" t="s">
        <v>218</v>
      </c>
      <c r="AJ396" s="51" t="s">
        <v>218</v>
      </c>
      <c r="AK396" s="51" t="s">
        <v>218</v>
      </c>
      <c r="AL396" s="51" t="s">
        <v>218</v>
      </c>
      <c r="AM396" s="51" t="s">
        <v>218</v>
      </c>
      <c r="AN396" s="51" t="s">
        <v>218</v>
      </c>
      <c r="AO396" s="51" t="s">
        <v>218</v>
      </c>
      <c r="AP396" s="51" t="s">
        <v>218</v>
      </c>
      <c r="AQ396" s="444">
        <v>45544</v>
      </c>
      <c r="AR396" s="51" t="s">
        <v>218</v>
      </c>
      <c r="AS396" s="51" t="s">
        <v>218</v>
      </c>
      <c r="AT396" s="51" t="s">
        <v>218</v>
      </c>
      <c r="AU396" s="6">
        <f t="shared" si="20"/>
        <v>45664</v>
      </c>
      <c r="AV396" s="28">
        <f t="shared" si="21"/>
        <v>46394</v>
      </c>
    </row>
    <row r="397" spans="1:61" s="22" customFormat="1" ht="16.350000000000001" customHeight="1">
      <c r="A397" s="488"/>
      <c r="B397" s="21"/>
      <c r="C397" s="448" t="b">
        <v>1</v>
      </c>
      <c r="D397" s="449" t="s">
        <v>631</v>
      </c>
      <c r="E397" s="449" t="s">
        <v>129</v>
      </c>
      <c r="F397" s="445" t="s">
        <v>24</v>
      </c>
      <c r="G397" s="445" t="s">
        <v>18</v>
      </c>
      <c r="H397" s="444">
        <v>45513</v>
      </c>
      <c r="I397" s="444" t="s">
        <v>621</v>
      </c>
      <c r="J397" s="444" t="str">
        <f t="shared" ca="1" si="19"/>
        <v>EJECUTADO</v>
      </c>
      <c r="K397" s="445" t="s">
        <v>2462</v>
      </c>
      <c r="L397" s="445" t="s">
        <v>525</v>
      </c>
      <c r="M397" s="445" t="s">
        <v>2469</v>
      </c>
      <c r="N397" s="450">
        <v>1020723904</v>
      </c>
      <c r="O397" s="483">
        <v>15000000</v>
      </c>
      <c r="P397" s="452">
        <v>20240493</v>
      </c>
      <c r="Q397" s="453">
        <v>63900000</v>
      </c>
      <c r="R397" s="454">
        <v>45497</v>
      </c>
      <c r="S397" s="444">
        <v>45518</v>
      </c>
      <c r="T397" s="475">
        <v>45548</v>
      </c>
      <c r="U397" s="452">
        <v>20240665</v>
      </c>
      <c r="V397" s="455">
        <v>15000000</v>
      </c>
      <c r="W397" s="444">
        <v>45513</v>
      </c>
      <c r="X397" s="63" t="s">
        <v>51</v>
      </c>
      <c r="Y397" s="6" t="s">
        <v>130</v>
      </c>
      <c r="Z397" s="6" t="s">
        <v>53</v>
      </c>
      <c r="AA397" s="6" t="s">
        <v>2470</v>
      </c>
      <c r="AB397" s="6" t="s">
        <v>1568</v>
      </c>
      <c r="AC397" s="6">
        <v>45518</v>
      </c>
      <c r="AD397" s="56" t="s">
        <v>2471</v>
      </c>
      <c r="AE397" s="51" t="s">
        <v>218</v>
      </c>
      <c r="AF397" s="51" t="s">
        <v>218</v>
      </c>
      <c r="AG397" s="51" t="s">
        <v>218</v>
      </c>
      <c r="AH397" s="51" t="s">
        <v>218</v>
      </c>
      <c r="AI397" s="51" t="s">
        <v>218</v>
      </c>
      <c r="AJ397" s="51" t="s">
        <v>218</v>
      </c>
      <c r="AK397" s="51" t="s">
        <v>218</v>
      </c>
      <c r="AL397" s="51" t="s">
        <v>218</v>
      </c>
      <c r="AM397" s="51" t="s">
        <v>218</v>
      </c>
      <c r="AN397" s="51" t="s">
        <v>218</v>
      </c>
      <c r="AO397" s="51" t="s">
        <v>218</v>
      </c>
      <c r="AP397" s="51" t="s">
        <v>218</v>
      </c>
      <c r="AQ397" s="444">
        <v>45544</v>
      </c>
      <c r="AR397" s="51" t="s">
        <v>218</v>
      </c>
      <c r="AS397" s="51" t="s">
        <v>218</v>
      </c>
      <c r="AT397" s="51" t="s">
        <v>218</v>
      </c>
      <c r="AU397" s="6">
        <f t="shared" si="20"/>
        <v>45664</v>
      </c>
      <c r="AV397" s="28">
        <f t="shared" si="21"/>
        <v>46394</v>
      </c>
    </row>
    <row r="398" spans="1:61" s="22" customFormat="1" ht="16.350000000000001" customHeight="1">
      <c r="A398" s="488"/>
      <c r="B398" s="21"/>
      <c r="C398" s="448" t="b">
        <v>1</v>
      </c>
      <c r="D398" s="449" t="s">
        <v>632</v>
      </c>
      <c r="E398" s="449" t="s">
        <v>546</v>
      </c>
      <c r="F398" s="445" t="s">
        <v>24</v>
      </c>
      <c r="G398" s="445" t="s">
        <v>2</v>
      </c>
      <c r="H398" s="444">
        <v>45516</v>
      </c>
      <c r="I398" s="444" t="s">
        <v>621</v>
      </c>
      <c r="J398" s="444" t="str">
        <f t="shared" ca="1" si="19"/>
        <v>EJECUTADO</v>
      </c>
      <c r="K398" s="445" t="s">
        <v>2472</v>
      </c>
      <c r="L398" s="445" t="s">
        <v>50</v>
      </c>
      <c r="M398" s="445" t="s">
        <v>2473</v>
      </c>
      <c r="N398" s="450" t="s">
        <v>2474</v>
      </c>
      <c r="O398" s="483">
        <v>6270000</v>
      </c>
      <c r="P398" s="452">
        <v>20240479</v>
      </c>
      <c r="Q398" s="453">
        <v>8000000</v>
      </c>
      <c r="R398" s="491">
        <v>45490</v>
      </c>
      <c r="S398" s="492">
        <v>45518</v>
      </c>
      <c r="T398" s="444">
        <v>45548</v>
      </c>
      <c r="U398" s="452">
        <v>20240669</v>
      </c>
      <c r="V398" s="455">
        <v>6270000</v>
      </c>
      <c r="W398" s="444">
        <v>45516</v>
      </c>
      <c r="X398" s="63" t="s">
        <v>51</v>
      </c>
      <c r="Y398" s="6" t="s">
        <v>130</v>
      </c>
      <c r="Z398" s="6" t="s">
        <v>53</v>
      </c>
      <c r="AA398" s="6" t="s">
        <v>2475</v>
      </c>
      <c r="AB398" s="6" t="s">
        <v>887</v>
      </c>
      <c r="AC398" s="6">
        <v>45518</v>
      </c>
      <c r="AD398" s="56" t="s">
        <v>2476</v>
      </c>
      <c r="AE398" s="51" t="s">
        <v>218</v>
      </c>
      <c r="AF398" s="51" t="s">
        <v>218</v>
      </c>
      <c r="AG398" s="51" t="s">
        <v>218</v>
      </c>
      <c r="AH398" s="51" t="s">
        <v>218</v>
      </c>
      <c r="AI398" s="51" t="s">
        <v>218</v>
      </c>
      <c r="AJ398" s="51" t="s">
        <v>218</v>
      </c>
      <c r="AK398" s="51" t="s">
        <v>218</v>
      </c>
      <c r="AL398" s="51" t="s">
        <v>218</v>
      </c>
      <c r="AM398" s="51" t="s">
        <v>218</v>
      </c>
      <c r="AN398" s="51" t="s">
        <v>218</v>
      </c>
      <c r="AO398" s="51" t="s">
        <v>218</v>
      </c>
      <c r="AP398" s="51" t="s">
        <v>218</v>
      </c>
      <c r="AQ398" s="444">
        <v>45548</v>
      </c>
      <c r="AR398" s="51" t="s">
        <v>218</v>
      </c>
      <c r="AS398" s="51" t="s">
        <v>218</v>
      </c>
      <c r="AT398" s="51" t="s">
        <v>218</v>
      </c>
      <c r="AU398" s="6">
        <f t="shared" si="20"/>
        <v>45668</v>
      </c>
      <c r="AV398" s="28">
        <f t="shared" si="21"/>
        <v>46398</v>
      </c>
    </row>
    <row r="399" spans="1:61" s="22" customFormat="1" ht="16.350000000000001" hidden="1" customHeight="1">
      <c r="A399" s="488"/>
      <c r="B399" s="21"/>
      <c r="C399" s="448" t="b">
        <v>1</v>
      </c>
      <c r="D399" s="449" t="s">
        <v>633</v>
      </c>
      <c r="E399" s="449" t="s">
        <v>74</v>
      </c>
      <c r="F399" s="445" t="s">
        <v>24</v>
      </c>
      <c r="G399" s="445" t="s">
        <v>3</v>
      </c>
      <c r="H399" s="444">
        <v>45519</v>
      </c>
      <c r="I399" s="444" t="s">
        <v>621</v>
      </c>
      <c r="J399" s="493" t="str">
        <f t="shared" ca="1" si="19"/>
        <v>EJECUTADO</v>
      </c>
      <c r="K399" s="445" t="s">
        <v>2477</v>
      </c>
      <c r="L399" s="445" t="s">
        <v>525</v>
      </c>
      <c r="M399" s="445" t="s">
        <v>2478</v>
      </c>
      <c r="N399" s="450">
        <v>1098612710</v>
      </c>
      <c r="O399" s="483">
        <v>8000000</v>
      </c>
      <c r="P399" s="452">
        <v>20240521</v>
      </c>
      <c r="Q399" s="453">
        <v>8000000</v>
      </c>
      <c r="R399" s="114">
        <v>45509</v>
      </c>
      <c r="S399" s="67">
        <v>45519</v>
      </c>
      <c r="T399" s="444">
        <v>45579</v>
      </c>
      <c r="U399" s="452">
        <v>20240689</v>
      </c>
      <c r="V399" s="455">
        <v>8000000</v>
      </c>
      <c r="W399" s="444">
        <v>45427</v>
      </c>
      <c r="X399" s="63" t="s">
        <v>51</v>
      </c>
      <c r="Y399" s="6" t="s">
        <v>634</v>
      </c>
      <c r="Z399" s="6" t="s">
        <v>53</v>
      </c>
      <c r="AA399" s="6" t="s">
        <v>2479</v>
      </c>
      <c r="AB399" s="6" t="s">
        <v>948</v>
      </c>
      <c r="AC399" s="6">
        <v>45519</v>
      </c>
      <c r="AD399" s="56" t="s">
        <v>2480</v>
      </c>
      <c r="AE399" s="51" t="s">
        <v>218</v>
      </c>
      <c r="AF399" s="51" t="s">
        <v>218</v>
      </c>
      <c r="AG399" s="51" t="s">
        <v>218</v>
      </c>
      <c r="AH399" s="51" t="s">
        <v>218</v>
      </c>
      <c r="AI399" s="51" t="s">
        <v>218</v>
      </c>
      <c r="AJ399" s="51" t="s">
        <v>218</v>
      </c>
      <c r="AK399" s="51" t="s">
        <v>218</v>
      </c>
      <c r="AL399" s="51" t="s">
        <v>218</v>
      </c>
      <c r="AM399" s="51" t="s">
        <v>218</v>
      </c>
      <c r="AN399" s="51" t="s">
        <v>218</v>
      </c>
      <c r="AO399" s="51" t="s">
        <v>218</v>
      </c>
      <c r="AP399" s="51" t="s">
        <v>218</v>
      </c>
      <c r="AQ399" s="494">
        <v>45579</v>
      </c>
      <c r="AR399" s="51" t="s">
        <v>218</v>
      </c>
      <c r="AS399" s="51" t="s">
        <v>218</v>
      </c>
      <c r="AT399" s="51" t="s">
        <v>218</v>
      </c>
      <c r="AU399" s="6">
        <f t="shared" si="20"/>
        <v>45699</v>
      </c>
      <c r="AV399" s="28">
        <f t="shared" si="21"/>
        <v>46429</v>
      </c>
    </row>
    <row r="400" spans="1:61" s="76" customFormat="1" ht="16.350000000000001" hidden="1" customHeight="1">
      <c r="A400" s="489"/>
      <c r="B400" s="102"/>
      <c r="C400" s="474" t="b">
        <v>1</v>
      </c>
      <c r="D400" s="490" t="s">
        <v>635</v>
      </c>
      <c r="E400" s="490" t="s">
        <v>74</v>
      </c>
      <c r="F400" s="476" t="s">
        <v>24</v>
      </c>
      <c r="G400" s="476" t="s">
        <v>18</v>
      </c>
      <c r="H400" s="475">
        <v>45524</v>
      </c>
      <c r="I400" s="475" t="s">
        <v>621</v>
      </c>
      <c r="J400" s="495" t="str">
        <f ca="1">IF($C$1&lt;=AQ400,("EN EJECUCIÓN"),("EJECUTADO"))</f>
        <v>EJECUTADO</v>
      </c>
      <c r="K400" s="476" t="s">
        <v>2179</v>
      </c>
      <c r="L400" s="445" t="s">
        <v>525</v>
      </c>
      <c r="M400" s="476" t="s">
        <v>2481</v>
      </c>
      <c r="N400" s="477">
        <v>80089098</v>
      </c>
      <c r="O400" s="483">
        <v>24000000</v>
      </c>
      <c r="P400" s="452">
        <v>20240531</v>
      </c>
      <c r="Q400" s="480">
        <v>24000000</v>
      </c>
      <c r="R400" s="115">
        <v>45518</v>
      </c>
      <c r="S400" s="75">
        <v>45525</v>
      </c>
      <c r="T400" s="475">
        <v>45585</v>
      </c>
      <c r="U400" s="479">
        <v>20240699</v>
      </c>
      <c r="V400" s="482">
        <v>24000000</v>
      </c>
      <c r="W400" s="475">
        <v>45524</v>
      </c>
      <c r="X400" s="63" t="s">
        <v>51</v>
      </c>
      <c r="Y400" s="63" t="s">
        <v>634</v>
      </c>
      <c r="Z400" s="6" t="s">
        <v>53</v>
      </c>
      <c r="AA400" s="6" t="s">
        <v>2482</v>
      </c>
      <c r="AB400" s="6" t="s">
        <v>1322</v>
      </c>
      <c r="AC400" s="6">
        <v>45525</v>
      </c>
      <c r="AD400" s="92" t="s">
        <v>2483</v>
      </c>
      <c r="AE400" s="58" t="s">
        <v>218</v>
      </c>
      <c r="AF400" s="58" t="s">
        <v>218</v>
      </c>
      <c r="AG400" s="58" t="s">
        <v>218</v>
      </c>
      <c r="AH400" s="58" t="s">
        <v>218</v>
      </c>
      <c r="AI400" s="58" t="s">
        <v>218</v>
      </c>
      <c r="AJ400" s="58" t="s">
        <v>218</v>
      </c>
      <c r="AK400" s="58" t="s">
        <v>218</v>
      </c>
      <c r="AL400" s="58" t="s">
        <v>218</v>
      </c>
      <c r="AM400" s="58" t="s">
        <v>218</v>
      </c>
      <c r="AN400" s="58" t="s">
        <v>218</v>
      </c>
      <c r="AO400" s="58" t="s">
        <v>218</v>
      </c>
      <c r="AP400" s="58" t="s">
        <v>218</v>
      </c>
      <c r="AQ400" s="496">
        <v>45584</v>
      </c>
      <c r="AR400" s="58" t="s">
        <v>218</v>
      </c>
      <c r="AS400" s="58" t="s">
        <v>218</v>
      </c>
      <c r="AT400" s="58" t="s">
        <v>218</v>
      </c>
      <c r="AU400" s="32">
        <f t="shared" si="20"/>
        <v>45704</v>
      </c>
      <c r="AV400" s="33">
        <f t="shared" si="21"/>
        <v>46434</v>
      </c>
    </row>
    <row r="401" spans="1:48" s="22" customFormat="1" ht="16.350000000000001" hidden="1" customHeight="1">
      <c r="A401" s="488"/>
      <c r="C401" s="448" t="b">
        <v>0</v>
      </c>
      <c r="D401" s="449" t="s">
        <v>636</v>
      </c>
      <c r="E401" s="449" t="s">
        <v>593</v>
      </c>
      <c r="F401" s="445" t="s">
        <v>24</v>
      </c>
      <c r="G401" s="445" t="s">
        <v>13</v>
      </c>
      <c r="H401" s="444" t="s">
        <v>2484</v>
      </c>
      <c r="I401" s="444" t="s">
        <v>621</v>
      </c>
      <c r="J401" s="493" t="str">
        <f ca="1">IF($C$1&lt;=AQ401,("EN EJECUCIÓN"),("EJECUTADO"))</f>
        <v>EJECUTADO</v>
      </c>
      <c r="K401" s="476" t="s">
        <v>2485</v>
      </c>
      <c r="L401" s="445" t="s">
        <v>50</v>
      </c>
      <c r="M401" s="445" t="s">
        <v>2486</v>
      </c>
      <c r="N401" s="450">
        <v>860014923</v>
      </c>
      <c r="O401" s="483">
        <v>476000000</v>
      </c>
      <c r="P401" s="452">
        <v>20240528</v>
      </c>
      <c r="Q401" s="453">
        <v>476000000</v>
      </c>
      <c r="R401" s="114">
        <v>45516</v>
      </c>
      <c r="S401" s="75">
        <v>45527</v>
      </c>
      <c r="T401" s="475">
        <v>45657</v>
      </c>
      <c r="U401" s="479">
        <v>20240703</v>
      </c>
      <c r="V401" s="455">
        <v>476000000</v>
      </c>
      <c r="W401" s="444">
        <v>45526</v>
      </c>
      <c r="X401" s="63" t="s">
        <v>51</v>
      </c>
      <c r="Y401" s="63" t="s">
        <v>130</v>
      </c>
      <c r="Z401" s="6" t="s">
        <v>53</v>
      </c>
      <c r="AA401" s="6" t="s">
        <v>2487</v>
      </c>
      <c r="AB401" s="6" t="s">
        <v>1139</v>
      </c>
      <c r="AC401" s="6">
        <v>45527</v>
      </c>
      <c r="AD401" s="91" t="s">
        <v>2488</v>
      </c>
      <c r="AE401" s="51" t="s">
        <v>218</v>
      </c>
      <c r="AF401" s="51" t="s">
        <v>218</v>
      </c>
      <c r="AG401" s="51" t="s">
        <v>218</v>
      </c>
      <c r="AH401" s="51" t="s">
        <v>218</v>
      </c>
      <c r="AI401" s="51" t="s">
        <v>218</v>
      </c>
      <c r="AJ401" s="51" t="s">
        <v>218</v>
      </c>
      <c r="AK401" s="51" t="s">
        <v>218</v>
      </c>
      <c r="AL401" s="51" t="s">
        <v>218</v>
      </c>
      <c r="AM401" s="51" t="s">
        <v>218</v>
      </c>
      <c r="AN401" s="51" t="s">
        <v>218</v>
      </c>
      <c r="AO401" s="51" t="s">
        <v>218</v>
      </c>
      <c r="AP401" s="51" t="s">
        <v>218</v>
      </c>
      <c r="AQ401" s="497">
        <v>45657</v>
      </c>
      <c r="AR401" s="51" t="s">
        <v>218</v>
      </c>
      <c r="AS401" s="51" t="s">
        <v>218</v>
      </c>
      <c r="AT401" s="51" t="s">
        <v>218</v>
      </c>
      <c r="AU401" s="6">
        <f t="shared" si="20"/>
        <v>45777</v>
      </c>
      <c r="AV401" s="28">
        <f t="shared" si="21"/>
        <v>46507</v>
      </c>
    </row>
    <row r="402" spans="1:48" s="22" customFormat="1" ht="16.350000000000001" hidden="1" customHeight="1">
      <c r="A402" s="488"/>
      <c r="C402" s="448" t="b">
        <v>1</v>
      </c>
      <c r="D402" s="449" t="s">
        <v>637</v>
      </c>
      <c r="E402" s="449" t="s">
        <v>2489</v>
      </c>
      <c r="F402" s="449" t="s">
        <v>24</v>
      </c>
      <c r="G402" s="449" t="s">
        <v>2490</v>
      </c>
      <c r="H402" s="444">
        <v>45527</v>
      </c>
      <c r="I402" s="449" t="s">
        <v>621</v>
      </c>
      <c r="J402" s="493" t="str">
        <f t="shared" ref="J402:J456" ca="1" si="22">IF($C$1&lt;=AQ402,("EN EJECUCIÓN"),("EJECUTADO"))</f>
        <v>EJECUTADO</v>
      </c>
      <c r="K402" s="476" t="s">
        <v>2491</v>
      </c>
      <c r="L402" s="445" t="s">
        <v>525</v>
      </c>
      <c r="M402" s="445" t="s">
        <v>2492</v>
      </c>
      <c r="N402" s="450">
        <v>1003479785</v>
      </c>
      <c r="O402" s="483">
        <v>10000000</v>
      </c>
      <c r="P402" s="452">
        <v>20240543</v>
      </c>
      <c r="Q402" s="453">
        <v>10000000</v>
      </c>
      <c r="R402" s="114">
        <v>45525</v>
      </c>
      <c r="S402" s="444">
        <v>45527</v>
      </c>
      <c r="T402" s="67">
        <v>45627</v>
      </c>
      <c r="U402" s="479">
        <v>20240704</v>
      </c>
      <c r="V402" s="455">
        <v>10000000</v>
      </c>
      <c r="W402" s="444">
        <v>45527</v>
      </c>
      <c r="X402" s="63" t="s">
        <v>239</v>
      </c>
      <c r="Y402" s="63" t="s">
        <v>634</v>
      </c>
      <c r="Z402" s="6" t="s">
        <v>53</v>
      </c>
      <c r="AA402" s="6" t="s">
        <v>2493</v>
      </c>
      <c r="AB402" s="6" t="s">
        <v>1322</v>
      </c>
      <c r="AC402" s="6">
        <v>45527</v>
      </c>
      <c r="AD402" s="56" t="s">
        <v>2494</v>
      </c>
      <c r="AE402" s="51" t="s">
        <v>218</v>
      </c>
      <c r="AF402" s="51" t="s">
        <v>218</v>
      </c>
      <c r="AG402" s="51" t="s">
        <v>218</v>
      </c>
      <c r="AH402" s="51" t="s">
        <v>218</v>
      </c>
      <c r="AI402" s="51" t="s">
        <v>218</v>
      </c>
      <c r="AJ402" s="51" t="s">
        <v>218</v>
      </c>
      <c r="AK402" s="22" t="s">
        <v>218</v>
      </c>
      <c r="AL402" s="51" t="s">
        <v>218</v>
      </c>
      <c r="AM402" s="51" t="s">
        <v>218</v>
      </c>
      <c r="AN402" s="51" t="s">
        <v>218</v>
      </c>
      <c r="AO402" s="51" t="s">
        <v>218</v>
      </c>
      <c r="AP402" s="51" t="s">
        <v>218</v>
      </c>
      <c r="AQ402" s="494">
        <v>45627</v>
      </c>
      <c r="AR402" s="51" t="s">
        <v>218</v>
      </c>
      <c r="AS402" s="51" t="s">
        <v>218</v>
      </c>
      <c r="AT402" s="51" t="s">
        <v>218</v>
      </c>
      <c r="AU402" s="6">
        <f t="shared" si="20"/>
        <v>45747</v>
      </c>
      <c r="AV402" s="28">
        <f t="shared" si="21"/>
        <v>46477</v>
      </c>
    </row>
    <row r="403" spans="1:48" s="22" customFormat="1" ht="16.350000000000001" customHeight="1">
      <c r="A403" s="488"/>
      <c r="C403" s="448" t="b">
        <v>1</v>
      </c>
      <c r="D403" s="449" t="s">
        <v>638</v>
      </c>
      <c r="E403" s="449" t="s">
        <v>639</v>
      </c>
      <c r="F403" s="449" t="s">
        <v>24</v>
      </c>
      <c r="G403" s="449" t="s">
        <v>10</v>
      </c>
      <c r="H403" s="444">
        <v>45528</v>
      </c>
      <c r="I403" s="449" t="s">
        <v>621</v>
      </c>
      <c r="J403" s="493" t="str">
        <f t="shared" ca="1" si="22"/>
        <v>EJECUTADO</v>
      </c>
      <c r="K403" s="476" t="s">
        <v>2495</v>
      </c>
      <c r="L403" s="22" t="s">
        <v>50</v>
      </c>
      <c r="M403" s="445" t="s">
        <v>2496</v>
      </c>
      <c r="N403" s="450" t="s">
        <v>2497</v>
      </c>
      <c r="O403" s="483">
        <v>35992000</v>
      </c>
      <c r="P403" s="452">
        <v>20240545</v>
      </c>
      <c r="Q403" s="453">
        <v>36000000</v>
      </c>
      <c r="R403" s="114">
        <v>45526</v>
      </c>
      <c r="S403" s="444">
        <v>45528</v>
      </c>
      <c r="T403" s="67">
        <v>45555</v>
      </c>
      <c r="U403" s="479">
        <v>20240705</v>
      </c>
      <c r="V403" s="455">
        <v>35992000</v>
      </c>
      <c r="W403" s="444">
        <v>45528</v>
      </c>
      <c r="X403" s="63" t="s">
        <v>239</v>
      </c>
      <c r="Y403" s="63" t="s">
        <v>130</v>
      </c>
      <c r="Z403" s="6" t="s">
        <v>53</v>
      </c>
      <c r="AA403" s="6" t="s">
        <v>2498</v>
      </c>
      <c r="AB403" s="6" t="s">
        <v>2182</v>
      </c>
      <c r="AC403" s="6">
        <v>45528</v>
      </c>
      <c r="AD403" s="91" t="s">
        <v>2499</v>
      </c>
      <c r="AE403" s="51" t="s">
        <v>218</v>
      </c>
      <c r="AF403" s="51" t="s">
        <v>218</v>
      </c>
      <c r="AG403" s="51" t="s">
        <v>218</v>
      </c>
      <c r="AH403" s="51" t="s">
        <v>218</v>
      </c>
      <c r="AI403" s="51" t="s">
        <v>218</v>
      </c>
      <c r="AJ403" s="51" t="s">
        <v>218</v>
      </c>
      <c r="AK403" s="51" t="s">
        <v>218</v>
      </c>
      <c r="AL403" s="51" t="s">
        <v>218</v>
      </c>
      <c r="AM403" s="51" t="s">
        <v>218</v>
      </c>
      <c r="AN403" s="51" t="s">
        <v>218</v>
      </c>
      <c r="AO403" s="51" t="s">
        <v>218</v>
      </c>
      <c r="AP403" s="51" t="s">
        <v>218</v>
      </c>
      <c r="AQ403" s="494">
        <v>45555</v>
      </c>
      <c r="AR403" s="58" t="s">
        <v>218</v>
      </c>
      <c r="AS403" s="58" t="s">
        <v>218</v>
      </c>
      <c r="AT403" s="58" t="s">
        <v>218</v>
      </c>
      <c r="AU403" s="6">
        <f t="shared" si="20"/>
        <v>45675</v>
      </c>
      <c r="AV403" s="28">
        <f t="shared" si="21"/>
        <v>46405</v>
      </c>
    </row>
    <row r="404" spans="1:48" s="22" customFormat="1" ht="16.350000000000001" hidden="1" customHeight="1">
      <c r="A404" s="488"/>
      <c r="C404" s="448" t="b">
        <v>0</v>
      </c>
      <c r="D404" s="449" t="s">
        <v>640</v>
      </c>
      <c r="E404" s="449" t="s">
        <v>641</v>
      </c>
      <c r="F404" s="449" t="s">
        <v>24</v>
      </c>
      <c r="G404" s="449" t="s">
        <v>10</v>
      </c>
      <c r="H404" s="444">
        <v>45530</v>
      </c>
      <c r="I404" s="449" t="s">
        <v>621</v>
      </c>
      <c r="J404" s="493" t="str">
        <f t="shared" ca="1" si="22"/>
        <v>EJECUTADO</v>
      </c>
      <c r="K404" s="476" t="s">
        <v>2500</v>
      </c>
      <c r="L404" s="22" t="s">
        <v>50</v>
      </c>
      <c r="M404" s="445" t="s">
        <v>2501</v>
      </c>
      <c r="N404" s="450" t="s">
        <v>2502</v>
      </c>
      <c r="O404" s="483">
        <v>89128440</v>
      </c>
      <c r="P404" s="452">
        <v>20240537</v>
      </c>
      <c r="Q404" s="453">
        <v>89128440</v>
      </c>
      <c r="R404" s="114">
        <v>45525</v>
      </c>
      <c r="S404" s="444">
        <v>45532</v>
      </c>
      <c r="T404" s="67">
        <v>45622</v>
      </c>
      <c r="U404" s="479">
        <v>20240707</v>
      </c>
      <c r="V404" s="455">
        <v>89128440</v>
      </c>
      <c r="W404" s="444">
        <v>45530</v>
      </c>
      <c r="X404" s="63" t="s">
        <v>239</v>
      </c>
      <c r="Y404" s="63" t="s">
        <v>634</v>
      </c>
      <c r="Z404" s="6" t="s">
        <v>53</v>
      </c>
      <c r="AA404" s="6" t="s">
        <v>2503</v>
      </c>
      <c r="AB404" s="6" t="s">
        <v>1139</v>
      </c>
      <c r="AC404" s="24">
        <v>45533</v>
      </c>
      <c r="AD404" s="91" t="s">
        <v>2504</v>
      </c>
      <c r="AE404" s="51" t="s">
        <v>218</v>
      </c>
      <c r="AF404" s="51" t="s">
        <v>218</v>
      </c>
      <c r="AG404" s="51" t="s">
        <v>218</v>
      </c>
      <c r="AH404" s="51" t="s">
        <v>218</v>
      </c>
      <c r="AI404" s="51" t="s">
        <v>218</v>
      </c>
      <c r="AJ404" s="51" t="s">
        <v>218</v>
      </c>
      <c r="AK404" s="51" t="s">
        <v>218</v>
      </c>
      <c r="AL404" s="51" t="s">
        <v>218</v>
      </c>
      <c r="AM404" s="51" t="s">
        <v>218</v>
      </c>
      <c r="AN404" s="51" t="s">
        <v>218</v>
      </c>
      <c r="AO404" s="51" t="s">
        <v>218</v>
      </c>
      <c r="AP404" s="51" t="s">
        <v>218</v>
      </c>
      <c r="AQ404" s="494">
        <v>45622</v>
      </c>
      <c r="AR404" s="58" t="s">
        <v>218</v>
      </c>
      <c r="AS404" s="58" t="s">
        <v>218</v>
      </c>
      <c r="AT404" s="58" t="s">
        <v>218</v>
      </c>
      <c r="AU404" s="6">
        <f>+AQ404+4*30</f>
        <v>45742</v>
      </c>
      <c r="AV404" s="28">
        <f>+AU404+(2*365)</f>
        <v>46472</v>
      </c>
    </row>
    <row r="405" spans="1:48" s="22" customFormat="1" ht="16.350000000000001" hidden="1" customHeight="1">
      <c r="A405" s="488"/>
      <c r="C405" s="448" t="b">
        <v>0</v>
      </c>
      <c r="D405" s="449" t="s">
        <v>642</v>
      </c>
      <c r="E405" s="449" t="s">
        <v>74</v>
      </c>
      <c r="F405" s="449" t="s">
        <v>24</v>
      </c>
      <c r="G405" s="449" t="s">
        <v>2505</v>
      </c>
      <c r="H405" s="444">
        <v>45531</v>
      </c>
      <c r="I405" s="449" t="s">
        <v>621</v>
      </c>
      <c r="J405" s="493" t="str">
        <f t="shared" ca="1" si="22"/>
        <v>EJECUTADO</v>
      </c>
      <c r="K405" s="476" t="s">
        <v>2506</v>
      </c>
      <c r="L405" s="445" t="s">
        <v>525</v>
      </c>
      <c r="M405" s="445" t="s">
        <v>2507</v>
      </c>
      <c r="N405" s="450">
        <v>52084916</v>
      </c>
      <c r="O405" s="483">
        <v>18750000</v>
      </c>
      <c r="P405" s="452">
        <v>20240544</v>
      </c>
      <c r="Q405" s="453">
        <v>18750000</v>
      </c>
      <c r="R405" s="114">
        <v>45525</v>
      </c>
      <c r="S405" s="444">
        <v>45532</v>
      </c>
      <c r="T405" s="67">
        <v>45657</v>
      </c>
      <c r="U405" s="479">
        <v>20240708</v>
      </c>
      <c r="V405" s="455">
        <v>18750000</v>
      </c>
      <c r="W405" s="444">
        <v>45531</v>
      </c>
      <c r="X405" s="63" t="s">
        <v>239</v>
      </c>
      <c r="Y405" s="63" t="s">
        <v>634</v>
      </c>
      <c r="Z405" s="6" t="s">
        <v>53</v>
      </c>
      <c r="AA405" s="6" t="s">
        <v>2508</v>
      </c>
      <c r="AB405" s="6" t="s">
        <v>1139</v>
      </c>
      <c r="AC405" s="6">
        <v>45532</v>
      </c>
      <c r="AD405" s="56" t="s">
        <v>2509</v>
      </c>
      <c r="AE405" s="51" t="s">
        <v>218</v>
      </c>
      <c r="AF405" s="51" t="s">
        <v>218</v>
      </c>
      <c r="AG405" s="51" t="s">
        <v>218</v>
      </c>
      <c r="AH405" s="51" t="s">
        <v>218</v>
      </c>
      <c r="AI405" s="51" t="s">
        <v>218</v>
      </c>
      <c r="AJ405" s="51" t="s">
        <v>218</v>
      </c>
      <c r="AK405" s="51" t="s">
        <v>218</v>
      </c>
      <c r="AL405" s="51" t="s">
        <v>218</v>
      </c>
      <c r="AM405" s="51" t="s">
        <v>218</v>
      </c>
      <c r="AN405" s="51" t="s">
        <v>218</v>
      </c>
      <c r="AO405" s="51" t="s">
        <v>218</v>
      </c>
      <c r="AP405" s="51" t="s">
        <v>218</v>
      </c>
      <c r="AQ405" s="494">
        <v>45657</v>
      </c>
      <c r="AR405" s="58" t="s">
        <v>218</v>
      </c>
      <c r="AS405" s="58" t="s">
        <v>218</v>
      </c>
      <c r="AT405" s="58" t="s">
        <v>218</v>
      </c>
      <c r="AU405" s="6">
        <f>+AQ405+4*30</f>
        <v>45777</v>
      </c>
      <c r="AV405" s="28">
        <f>+AU405+(2*365)</f>
        <v>46507</v>
      </c>
    </row>
    <row r="406" spans="1:48" s="22" customFormat="1" ht="16.350000000000001" hidden="1" customHeight="1">
      <c r="A406" s="488"/>
      <c r="C406" s="448" t="b">
        <v>0</v>
      </c>
      <c r="D406" s="449" t="s">
        <v>643</v>
      </c>
      <c r="E406" s="449" t="s">
        <v>74</v>
      </c>
      <c r="F406" s="449" t="s">
        <v>24</v>
      </c>
      <c r="G406" s="449" t="s">
        <v>18</v>
      </c>
      <c r="H406" s="444">
        <v>45532</v>
      </c>
      <c r="I406" s="449" t="s">
        <v>621</v>
      </c>
      <c r="J406" s="493" t="str">
        <f t="shared" ca="1" si="22"/>
        <v>EJECUTADO</v>
      </c>
      <c r="K406" s="476" t="s">
        <v>2510</v>
      </c>
      <c r="L406" s="445" t="s">
        <v>525</v>
      </c>
      <c r="M406" s="445" t="s">
        <v>1016</v>
      </c>
      <c r="N406" s="450">
        <v>46682256</v>
      </c>
      <c r="O406" s="483">
        <v>33000000</v>
      </c>
      <c r="P406" s="452">
        <v>20240524</v>
      </c>
      <c r="Q406" s="453">
        <v>36063000</v>
      </c>
      <c r="R406" s="114">
        <v>45512</v>
      </c>
      <c r="S406" s="444">
        <v>45532</v>
      </c>
      <c r="T406" s="67">
        <v>45623</v>
      </c>
      <c r="U406" s="479">
        <v>20240710</v>
      </c>
      <c r="V406" s="455">
        <v>33000000</v>
      </c>
      <c r="W406" s="444">
        <v>45532</v>
      </c>
      <c r="X406" s="63" t="s">
        <v>239</v>
      </c>
      <c r="Y406" s="63" t="s">
        <v>634</v>
      </c>
      <c r="Z406" s="6" t="s">
        <v>53</v>
      </c>
      <c r="AA406" s="6" t="s">
        <v>2511</v>
      </c>
      <c r="AB406" s="6" t="s">
        <v>1399</v>
      </c>
      <c r="AC406" s="6">
        <v>45532</v>
      </c>
      <c r="AD406" s="91" t="s">
        <v>2512</v>
      </c>
      <c r="AE406" s="51" t="s">
        <v>218</v>
      </c>
      <c r="AF406" s="51" t="s">
        <v>218</v>
      </c>
      <c r="AG406" s="51" t="s">
        <v>218</v>
      </c>
      <c r="AH406" s="51" t="s">
        <v>218</v>
      </c>
      <c r="AI406" s="51" t="s">
        <v>218</v>
      </c>
      <c r="AJ406" s="51" t="s">
        <v>218</v>
      </c>
      <c r="AK406" s="51" t="s">
        <v>218</v>
      </c>
      <c r="AL406" s="51" t="s">
        <v>218</v>
      </c>
      <c r="AM406" s="51" t="s">
        <v>218</v>
      </c>
      <c r="AN406" s="51" t="s">
        <v>218</v>
      </c>
      <c r="AO406" s="51" t="s">
        <v>218</v>
      </c>
      <c r="AP406" s="51" t="s">
        <v>218</v>
      </c>
      <c r="AQ406" s="494">
        <v>45623</v>
      </c>
      <c r="AR406" s="58" t="s">
        <v>218</v>
      </c>
      <c r="AS406" s="58" t="s">
        <v>218</v>
      </c>
      <c r="AT406" s="58" t="s">
        <v>218</v>
      </c>
      <c r="AU406" s="6">
        <f>+AQ406+4*30</f>
        <v>45743</v>
      </c>
      <c r="AV406" s="28">
        <f>+AU406+(2*365)</f>
        <v>46473</v>
      </c>
    </row>
    <row r="407" spans="1:48" s="22" customFormat="1" ht="16.350000000000001" hidden="1" customHeight="1">
      <c r="A407" s="488"/>
      <c r="C407" s="448" t="b">
        <v>0</v>
      </c>
      <c r="D407" s="449" t="s">
        <v>644</v>
      </c>
      <c r="E407" s="449" t="s">
        <v>593</v>
      </c>
      <c r="F407" s="449" t="s">
        <v>24</v>
      </c>
      <c r="G407" s="449" t="s">
        <v>18</v>
      </c>
      <c r="H407" s="444">
        <v>45532</v>
      </c>
      <c r="I407" s="449" t="s">
        <v>621</v>
      </c>
      <c r="J407" s="493" t="str">
        <f t="shared" ca="1" si="22"/>
        <v>EJECUTADO</v>
      </c>
      <c r="K407" s="476" t="s">
        <v>2513</v>
      </c>
      <c r="L407" s="445" t="s">
        <v>525</v>
      </c>
      <c r="M407" s="445" t="s">
        <v>2514</v>
      </c>
      <c r="N407" s="450">
        <v>39708039</v>
      </c>
      <c r="O407" s="483">
        <v>20333333</v>
      </c>
      <c r="P407" s="452">
        <v>20240540</v>
      </c>
      <c r="Q407" s="455">
        <v>21666666.670000002</v>
      </c>
      <c r="R407" s="114">
        <v>45525</v>
      </c>
      <c r="S407" s="444">
        <v>45533</v>
      </c>
      <c r="T407" s="67">
        <v>45657</v>
      </c>
      <c r="U407" s="479">
        <v>20240712</v>
      </c>
      <c r="V407" s="455">
        <v>20333333</v>
      </c>
      <c r="W407" s="444">
        <v>45533</v>
      </c>
      <c r="X407" s="63" t="s">
        <v>239</v>
      </c>
      <c r="Y407" s="63" t="s">
        <v>645</v>
      </c>
      <c r="Z407" s="6" t="s">
        <v>53</v>
      </c>
      <c r="AA407" s="6" t="s">
        <v>2515</v>
      </c>
      <c r="AB407" s="6" t="s">
        <v>1139</v>
      </c>
      <c r="AC407" s="6">
        <v>45533</v>
      </c>
      <c r="AD407" s="56" t="s">
        <v>2516</v>
      </c>
      <c r="AE407" s="51" t="s">
        <v>218</v>
      </c>
      <c r="AF407" s="51" t="s">
        <v>218</v>
      </c>
      <c r="AG407" s="51" t="s">
        <v>218</v>
      </c>
      <c r="AH407" s="51" t="s">
        <v>218</v>
      </c>
      <c r="AI407" s="51" t="s">
        <v>218</v>
      </c>
      <c r="AJ407" s="51" t="s">
        <v>218</v>
      </c>
      <c r="AK407" s="51" t="s">
        <v>218</v>
      </c>
      <c r="AL407" s="51" t="s">
        <v>218</v>
      </c>
      <c r="AM407" s="51" t="s">
        <v>218</v>
      </c>
      <c r="AN407" s="51" t="s">
        <v>218</v>
      </c>
      <c r="AO407" s="51" t="s">
        <v>218</v>
      </c>
      <c r="AP407" s="51" t="s">
        <v>218</v>
      </c>
      <c r="AQ407" s="494">
        <v>45657</v>
      </c>
      <c r="AR407" s="58" t="s">
        <v>218</v>
      </c>
      <c r="AS407" s="58" t="s">
        <v>218</v>
      </c>
      <c r="AT407" s="58" t="s">
        <v>218</v>
      </c>
      <c r="AU407" s="6">
        <f t="shared" ref="AU407:AU465" si="23">+AQ407+4*30</f>
        <v>45777</v>
      </c>
      <c r="AV407" s="28">
        <f t="shared" ref="AV407:AV465" si="24">+AU407+(2*365)</f>
        <v>46507</v>
      </c>
    </row>
    <row r="408" spans="1:48" s="22" customFormat="1" ht="16.350000000000001" hidden="1" customHeight="1">
      <c r="A408" s="488"/>
      <c r="C408" s="448" t="b">
        <v>1</v>
      </c>
      <c r="D408" s="449" t="s">
        <v>646</v>
      </c>
      <c r="E408" s="449" t="s">
        <v>74</v>
      </c>
      <c r="F408" s="449" t="s">
        <v>24</v>
      </c>
      <c r="G408" s="449" t="s">
        <v>2505</v>
      </c>
      <c r="H408" s="444">
        <v>45533</v>
      </c>
      <c r="I408" s="449" t="s">
        <v>621</v>
      </c>
      <c r="J408" s="493" t="str">
        <f t="shared" ca="1" si="22"/>
        <v>EJECUTADO</v>
      </c>
      <c r="K408" s="476" t="s">
        <v>2517</v>
      </c>
      <c r="L408" s="445" t="s">
        <v>525</v>
      </c>
      <c r="M408" s="445" t="s">
        <v>1312</v>
      </c>
      <c r="N408" s="450">
        <v>82392560</v>
      </c>
      <c r="O408" s="483">
        <v>29113030</v>
      </c>
      <c r="P408" s="452">
        <v>20240548</v>
      </c>
      <c r="Q408" s="455">
        <v>30542900</v>
      </c>
      <c r="R408" s="114">
        <v>45526</v>
      </c>
      <c r="S408" s="444">
        <v>45533</v>
      </c>
      <c r="T408" s="67">
        <v>45657</v>
      </c>
      <c r="U408" s="479">
        <v>20240713</v>
      </c>
      <c r="V408" s="455">
        <v>29113030</v>
      </c>
      <c r="W408" s="444">
        <v>45533</v>
      </c>
      <c r="X408" s="63" t="s">
        <v>239</v>
      </c>
      <c r="Y408" s="63" t="s">
        <v>634</v>
      </c>
      <c r="Z408" s="6" t="s">
        <v>53</v>
      </c>
      <c r="AA408" s="6" t="s">
        <v>2518</v>
      </c>
      <c r="AB408" s="6" t="s">
        <v>2182</v>
      </c>
      <c r="AC408" s="6">
        <v>45533</v>
      </c>
      <c r="AD408" s="56" t="s">
        <v>2519</v>
      </c>
      <c r="AE408" s="51" t="s">
        <v>218</v>
      </c>
      <c r="AF408" s="51" t="s">
        <v>218</v>
      </c>
      <c r="AG408" s="51" t="s">
        <v>218</v>
      </c>
      <c r="AH408" s="51" t="s">
        <v>218</v>
      </c>
      <c r="AI408" s="51" t="s">
        <v>218</v>
      </c>
      <c r="AJ408" s="51" t="s">
        <v>218</v>
      </c>
      <c r="AK408" s="51" t="s">
        <v>218</v>
      </c>
      <c r="AL408" s="51" t="s">
        <v>218</v>
      </c>
      <c r="AM408" s="51" t="s">
        <v>218</v>
      </c>
      <c r="AN408" s="51" t="s">
        <v>218</v>
      </c>
      <c r="AO408" s="51" t="s">
        <v>218</v>
      </c>
      <c r="AP408" s="51" t="s">
        <v>218</v>
      </c>
      <c r="AQ408" s="494">
        <v>45657</v>
      </c>
      <c r="AR408" s="58" t="s">
        <v>218</v>
      </c>
      <c r="AS408" s="58" t="s">
        <v>218</v>
      </c>
      <c r="AT408" s="58" t="s">
        <v>218</v>
      </c>
      <c r="AU408" s="6">
        <f t="shared" si="23"/>
        <v>45777</v>
      </c>
      <c r="AV408" s="28">
        <f t="shared" si="24"/>
        <v>46507</v>
      </c>
    </row>
    <row r="409" spans="1:48" s="22" customFormat="1" ht="16.350000000000001" hidden="1" customHeight="1">
      <c r="A409" s="488"/>
      <c r="C409" s="448" t="b">
        <v>1</v>
      </c>
      <c r="D409" s="449" t="s">
        <v>647</v>
      </c>
      <c r="E409" s="449" t="s">
        <v>74</v>
      </c>
      <c r="F409" s="449" t="s">
        <v>24</v>
      </c>
      <c r="G409" s="449" t="s">
        <v>18</v>
      </c>
      <c r="H409" s="444">
        <v>45533</v>
      </c>
      <c r="I409" s="449" t="s">
        <v>621</v>
      </c>
      <c r="J409" s="493" t="str">
        <f t="shared" ca="1" si="22"/>
        <v>EJECUTADO</v>
      </c>
      <c r="K409" s="476" t="s">
        <v>1311</v>
      </c>
      <c r="L409" s="445" t="s">
        <v>525</v>
      </c>
      <c r="M409" s="445" t="s">
        <v>2520</v>
      </c>
      <c r="N409" s="450">
        <v>1018492976</v>
      </c>
      <c r="O409" s="483">
        <v>4918000</v>
      </c>
      <c r="P409" s="452">
        <v>20240546</v>
      </c>
      <c r="Q409" s="455">
        <v>4918000</v>
      </c>
      <c r="R409" s="114">
        <v>45526</v>
      </c>
      <c r="S409" s="444">
        <v>45533</v>
      </c>
      <c r="T409" s="67">
        <v>45563</v>
      </c>
      <c r="U409" s="479">
        <v>20240714</v>
      </c>
      <c r="V409" s="455">
        <v>4918000</v>
      </c>
      <c r="W409" s="444">
        <v>45533</v>
      </c>
      <c r="X409" s="63" t="s">
        <v>239</v>
      </c>
      <c r="Y409" s="63" t="s">
        <v>634</v>
      </c>
      <c r="Z409" s="6" t="s">
        <v>53</v>
      </c>
      <c r="AA409" s="6" t="s">
        <v>2521</v>
      </c>
      <c r="AB409" s="6" t="s">
        <v>1322</v>
      </c>
      <c r="AC409" s="6">
        <v>45533</v>
      </c>
      <c r="AD409" s="56" t="s">
        <v>2522</v>
      </c>
      <c r="AE409" s="51" t="s">
        <v>218</v>
      </c>
      <c r="AF409" s="51" t="s">
        <v>218</v>
      </c>
      <c r="AG409" s="51" t="s">
        <v>218</v>
      </c>
      <c r="AH409" s="51" t="s">
        <v>218</v>
      </c>
      <c r="AI409" s="51" t="s">
        <v>218</v>
      </c>
      <c r="AJ409" s="51" t="s">
        <v>218</v>
      </c>
      <c r="AK409" s="51" t="s">
        <v>218</v>
      </c>
      <c r="AL409" s="51" t="s">
        <v>218</v>
      </c>
      <c r="AM409" s="51" t="s">
        <v>218</v>
      </c>
      <c r="AN409" s="51" t="s">
        <v>218</v>
      </c>
      <c r="AO409" s="51" t="s">
        <v>218</v>
      </c>
      <c r="AP409" s="51" t="s">
        <v>218</v>
      </c>
      <c r="AQ409" s="494">
        <v>45624</v>
      </c>
      <c r="AR409" s="58" t="s">
        <v>218</v>
      </c>
      <c r="AS409" s="58" t="s">
        <v>218</v>
      </c>
      <c r="AT409" s="58" t="s">
        <v>218</v>
      </c>
      <c r="AU409" s="6">
        <f t="shared" si="23"/>
        <v>45744</v>
      </c>
      <c r="AV409" s="28">
        <f t="shared" si="24"/>
        <v>46474</v>
      </c>
    </row>
    <row r="410" spans="1:48" s="22" customFormat="1" ht="16.350000000000001" hidden="1" customHeight="1">
      <c r="A410" s="488"/>
      <c r="C410" s="448" t="b">
        <v>1</v>
      </c>
      <c r="D410" s="449" t="s">
        <v>648</v>
      </c>
      <c r="E410" s="449" t="s">
        <v>649</v>
      </c>
      <c r="F410" s="449" t="s">
        <v>24</v>
      </c>
      <c r="G410" s="449" t="s">
        <v>13</v>
      </c>
      <c r="H410" s="444">
        <v>45534</v>
      </c>
      <c r="I410" s="449" t="s">
        <v>621</v>
      </c>
      <c r="J410" s="493" t="str">
        <f t="shared" ca="1" si="22"/>
        <v>EJECUTADO</v>
      </c>
      <c r="K410" s="476" t="s">
        <v>2523</v>
      </c>
      <c r="L410" s="445" t="s">
        <v>50</v>
      </c>
      <c r="M410" s="445" t="s">
        <v>2524</v>
      </c>
      <c r="N410" s="450" t="s">
        <v>2525</v>
      </c>
      <c r="O410" s="483">
        <v>750000000</v>
      </c>
      <c r="P410" s="452">
        <v>20240542</v>
      </c>
      <c r="Q410" s="455">
        <v>750000000</v>
      </c>
      <c r="R410" s="114">
        <v>45525</v>
      </c>
      <c r="S410" s="444">
        <v>45538</v>
      </c>
      <c r="T410" s="67">
        <v>45636</v>
      </c>
      <c r="U410" s="479">
        <v>20240715</v>
      </c>
      <c r="V410" s="455">
        <v>750000000</v>
      </c>
      <c r="W410" s="444">
        <v>45534</v>
      </c>
      <c r="X410" s="63" t="s">
        <v>239</v>
      </c>
      <c r="Y410" s="6" t="s">
        <v>130</v>
      </c>
      <c r="Z410" s="6" t="s">
        <v>53</v>
      </c>
      <c r="AA410" s="6" t="s">
        <v>2526</v>
      </c>
      <c r="AB410" s="6" t="s">
        <v>887</v>
      </c>
      <c r="AC410" s="6">
        <v>45538</v>
      </c>
      <c r="AD410" s="56" t="s">
        <v>2527</v>
      </c>
      <c r="AE410" s="51" t="s">
        <v>218</v>
      </c>
      <c r="AF410" s="51" t="s">
        <v>218</v>
      </c>
      <c r="AG410" s="51" t="s">
        <v>218</v>
      </c>
      <c r="AH410" s="51" t="s">
        <v>218</v>
      </c>
      <c r="AI410" s="51" t="s">
        <v>218</v>
      </c>
      <c r="AJ410" s="51" t="s">
        <v>218</v>
      </c>
      <c r="AK410" s="51" t="s">
        <v>218</v>
      </c>
      <c r="AL410" s="51" t="s">
        <v>218</v>
      </c>
      <c r="AM410" s="51" t="s">
        <v>218</v>
      </c>
      <c r="AN410" s="51" t="s">
        <v>218</v>
      </c>
      <c r="AO410" s="51" t="s">
        <v>218</v>
      </c>
      <c r="AP410" s="51" t="s">
        <v>218</v>
      </c>
      <c r="AQ410" s="494">
        <v>45636</v>
      </c>
      <c r="AR410" s="58" t="s">
        <v>218</v>
      </c>
      <c r="AS410" s="58" t="s">
        <v>218</v>
      </c>
      <c r="AT410" s="58" t="s">
        <v>218</v>
      </c>
      <c r="AU410" s="6">
        <f t="shared" si="23"/>
        <v>45756</v>
      </c>
      <c r="AV410" s="28">
        <f t="shared" si="24"/>
        <v>46486</v>
      </c>
    </row>
    <row r="411" spans="1:48" s="22" customFormat="1" ht="16.350000000000001" hidden="1" customHeight="1">
      <c r="A411" s="488"/>
      <c r="B411" s="22" t="s">
        <v>2528</v>
      </c>
      <c r="C411" s="448"/>
      <c r="D411" s="449" t="s">
        <v>650</v>
      </c>
      <c r="E411" s="449" t="s">
        <v>593</v>
      </c>
      <c r="F411" s="449" t="s">
        <v>24</v>
      </c>
      <c r="G411" s="449" t="s">
        <v>13</v>
      </c>
      <c r="H411" s="444">
        <v>45538</v>
      </c>
      <c r="I411" s="449" t="s">
        <v>651</v>
      </c>
      <c r="J411" s="493" t="str">
        <f t="shared" ca="1" si="22"/>
        <v>EJECUTADO</v>
      </c>
      <c r="K411" s="476" t="s">
        <v>2529</v>
      </c>
      <c r="L411" s="445" t="s">
        <v>50</v>
      </c>
      <c r="M411" s="445" t="s">
        <v>2530</v>
      </c>
      <c r="N411" s="450" t="s">
        <v>2531</v>
      </c>
      <c r="O411" s="483">
        <v>200000000</v>
      </c>
      <c r="P411" s="452">
        <v>20240539</v>
      </c>
      <c r="Q411" s="455">
        <v>200000000</v>
      </c>
      <c r="R411" s="114">
        <v>45525</v>
      </c>
      <c r="S411" s="444"/>
      <c r="T411" s="67"/>
      <c r="U411" s="479">
        <v>20240733</v>
      </c>
      <c r="V411" s="455">
        <v>200000000</v>
      </c>
      <c r="W411" s="444">
        <v>45541</v>
      </c>
      <c r="X411" s="63" t="s">
        <v>239</v>
      </c>
      <c r="Y411" s="6" t="s">
        <v>130</v>
      </c>
      <c r="Z411" s="6" t="s">
        <v>53</v>
      </c>
      <c r="AA411" s="6" t="s">
        <v>2532</v>
      </c>
      <c r="AB411" s="6" t="s">
        <v>1139</v>
      </c>
      <c r="AC411" s="6">
        <v>45541</v>
      </c>
      <c r="AD411" s="56" t="s">
        <v>2533</v>
      </c>
      <c r="AE411" s="51" t="s">
        <v>218</v>
      </c>
      <c r="AF411" s="51" t="s">
        <v>218</v>
      </c>
      <c r="AG411" s="51" t="s">
        <v>218</v>
      </c>
      <c r="AH411" s="51" t="s">
        <v>218</v>
      </c>
      <c r="AI411" s="51" t="s">
        <v>218</v>
      </c>
      <c r="AJ411" s="51" t="s">
        <v>218</v>
      </c>
      <c r="AK411" s="51" t="s">
        <v>218</v>
      </c>
      <c r="AL411" s="51" t="s">
        <v>218</v>
      </c>
      <c r="AM411" s="51" t="s">
        <v>218</v>
      </c>
      <c r="AN411" s="51" t="s">
        <v>218</v>
      </c>
      <c r="AO411" s="51" t="s">
        <v>218</v>
      </c>
      <c r="AP411" s="51" t="s">
        <v>218</v>
      </c>
      <c r="AQ411" s="494">
        <v>45657</v>
      </c>
      <c r="AR411" s="58" t="s">
        <v>218</v>
      </c>
      <c r="AS411" s="58" t="s">
        <v>218</v>
      </c>
      <c r="AT411" s="58" t="s">
        <v>218</v>
      </c>
      <c r="AU411" s="6">
        <f t="shared" si="23"/>
        <v>45777</v>
      </c>
      <c r="AV411" s="28">
        <f t="shared" si="24"/>
        <v>46507</v>
      </c>
    </row>
    <row r="412" spans="1:48" s="22" customFormat="1" ht="16.350000000000001" hidden="1" customHeight="1">
      <c r="A412" s="488"/>
      <c r="C412" s="448" t="b">
        <v>1</v>
      </c>
      <c r="D412" s="449" t="s">
        <v>652</v>
      </c>
      <c r="E412" s="449" t="s">
        <v>74</v>
      </c>
      <c r="F412" s="449" t="s">
        <v>24</v>
      </c>
      <c r="G412" s="449" t="s">
        <v>18</v>
      </c>
      <c r="H412" s="444">
        <v>45539</v>
      </c>
      <c r="I412" s="449" t="s">
        <v>651</v>
      </c>
      <c r="J412" s="493" t="str">
        <f t="shared" ca="1" si="22"/>
        <v>EJECUTADO</v>
      </c>
      <c r="K412" s="476" t="s">
        <v>2534</v>
      </c>
      <c r="L412" s="445" t="s">
        <v>525</v>
      </c>
      <c r="M412" s="445" t="s">
        <v>1053</v>
      </c>
      <c r="N412" s="450">
        <v>1001058608</v>
      </c>
      <c r="O412" s="483">
        <v>4918000</v>
      </c>
      <c r="P412" s="452">
        <v>20240549</v>
      </c>
      <c r="Q412" s="483">
        <v>4918000</v>
      </c>
      <c r="R412" s="114">
        <v>45526</v>
      </c>
      <c r="S412" s="444">
        <v>45539</v>
      </c>
      <c r="T412" s="67">
        <v>45568</v>
      </c>
      <c r="U412" s="479">
        <v>20240719</v>
      </c>
      <c r="V412" s="455">
        <v>4918000</v>
      </c>
      <c r="W412" s="444">
        <v>45539</v>
      </c>
      <c r="X412" s="63" t="s">
        <v>239</v>
      </c>
      <c r="Y412" s="6" t="s">
        <v>634</v>
      </c>
      <c r="Z412" s="6" t="s">
        <v>53</v>
      </c>
      <c r="AA412" s="6" t="s">
        <v>2535</v>
      </c>
      <c r="AB412" s="6" t="s">
        <v>1848</v>
      </c>
      <c r="AC412" s="6">
        <v>45539</v>
      </c>
      <c r="AD412" s="93" t="s">
        <v>2536</v>
      </c>
      <c r="AE412" s="51" t="s">
        <v>218</v>
      </c>
      <c r="AF412" s="51" t="s">
        <v>218</v>
      </c>
      <c r="AG412" s="51" t="s">
        <v>218</v>
      </c>
      <c r="AH412" s="51" t="s">
        <v>218</v>
      </c>
      <c r="AI412" s="51" t="s">
        <v>218</v>
      </c>
      <c r="AJ412" s="51" t="s">
        <v>218</v>
      </c>
      <c r="AK412" s="51" t="s">
        <v>218</v>
      </c>
      <c r="AL412" s="51" t="s">
        <v>218</v>
      </c>
      <c r="AM412" s="51" t="s">
        <v>218</v>
      </c>
      <c r="AN412" s="51" t="s">
        <v>218</v>
      </c>
      <c r="AO412" s="51" t="s">
        <v>218</v>
      </c>
      <c r="AP412" s="51" t="s">
        <v>218</v>
      </c>
      <c r="AQ412" s="494"/>
      <c r="AR412" s="58" t="s">
        <v>218</v>
      </c>
      <c r="AS412" s="58" t="s">
        <v>218</v>
      </c>
      <c r="AT412" s="58" t="s">
        <v>218</v>
      </c>
      <c r="AU412" s="6">
        <f t="shared" si="23"/>
        <v>120</v>
      </c>
      <c r="AV412" s="28">
        <f t="shared" si="24"/>
        <v>850</v>
      </c>
    </row>
    <row r="413" spans="1:48" s="22" customFormat="1" ht="16.350000000000001" hidden="1" customHeight="1">
      <c r="A413" s="488"/>
      <c r="B413" s="22" t="s">
        <v>2528</v>
      </c>
      <c r="C413" s="448"/>
      <c r="D413" s="449" t="s">
        <v>653</v>
      </c>
      <c r="E413" s="449" t="s">
        <v>593</v>
      </c>
      <c r="F413" s="449" t="s">
        <v>24</v>
      </c>
      <c r="G413" s="449" t="s">
        <v>13</v>
      </c>
      <c r="H413" s="444">
        <v>45539</v>
      </c>
      <c r="I413" s="449" t="s">
        <v>651</v>
      </c>
      <c r="J413" s="493" t="str">
        <f t="shared" ca="1" si="22"/>
        <v>EJECUTADO</v>
      </c>
      <c r="K413" s="476" t="s">
        <v>2537</v>
      </c>
      <c r="L413" s="445" t="s">
        <v>50</v>
      </c>
      <c r="M413" s="445" t="s">
        <v>2538</v>
      </c>
      <c r="N413" s="450" t="s">
        <v>2539</v>
      </c>
      <c r="O413" s="483">
        <v>142800000</v>
      </c>
      <c r="P413" s="452">
        <v>20240555</v>
      </c>
      <c r="Q413" s="483">
        <v>142800000</v>
      </c>
      <c r="R413" s="114">
        <v>45530</v>
      </c>
      <c r="S413" s="444"/>
      <c r="T413" s="67">
        <v>45657</v>
      </c>
      <c r="U413" s="479">
        <v>20240721</v>
      </c>
      <c r="V413" s="455">
        <v>142800000</v>
      </c>
      <c r="W413" s="444">
        <v>45540</v>
      </c>
      <c r="X413" s="63" t="s">
        <v>239</v>
      </c>
      <c r="Y413" s="6" t="s">
        <v>654</v>
      </c>
      <c r="Z413" s="6" t="s">
        <v>53</v>
      </c>
      <c r="AA413" s="6" t="s">
        <v>2540</v>
      </c>
      <c r="AB413" s="6" t="s">
        <v>1139</v>
      </c>
      <c r="AC413" s="6">
        <v>45541</v>
      </c>
      <c r="AD413" s="56" t="s">
        <v>2541</v>
      </c>
      <c r="AE413" s="51" t="s">
        <v>218</v>
      </c>
      <c r="AF413" s="51" t="s">
        <v>218</v>
      </c>
      <c r="AG413" s="51" t="s">
        <v>218</v>
      </c>
      <c r="AH413" s="51" t="s">
        <v>218</v>
      </c>
      <c r="AI413" s="51" t="s">
        <v>218</v>
      </c>
      <c r="AJ413" s="51" t="s">
        <v>218</v>
      </c>
      <c r="AK413" s="51" t="s">
        <v>218</v>
      </c>
      <c r="AL413" s="51" t="s">
        <v>218</v>
      </c>
      <c r="AM413" s="51" t="s">
        <v>218</v>
      </c>
      <c r="AN413" s="51" t="s">
        <v>218</v>
      </c>
      <c r="AO413" s="51" t="s">
        <v>218</v>
      </c>
      <c r="AP413" s="51" t="s">
        <v>218</v>
      </c>
      <c r="AQ413" s="494">
        <v>45657</v>
      </c>
      <c r="AR413" s="58" t="s">
        <v>218</v>
      </c>
      <c r="AS413" s="58" t="s">
        <v>218</v>
      </c>
      <c r="AT413" s="58" t="s">
        <v>218</v>
      </c>
      <c r="AU413" s="6">
        <f t="shared" si="23"/>
        <v>45777</v>
      </c>
      <c r="AV413" s="28">
        <f t="shared" si="24"/>
        <v>46507</v>
      </c>
    </row>
    <row r="414" spans="1:48" s="22" customFormat="1" ht="16.350000000000001" hidden="1" customHeight="1">
      <c r="A414" s="488"/>
      <c r="C414" s="448" t="b">
        <v>1</v>
      </c>
      <c r="D414" s="449" t="s">
        <v>655</v>
      </c>
      <c r="E414" s="449" t="s">
        <v>656</v>
      </c>
      <c r="F414" s="449" t="s">
        <v>27</v>
      </c>
      <c r="G414" s="449" t="s">
        <v>13</v>
      </c>
      <c r="H414" s="444">
        <v>45540</v>
      </c>
      <c r="I414" s="449" t="s">
        <v>651</v>
      </c>
      <c r="J414" s="493" t="str">
        <f t="shared" ca="1" si="22"/>
        <v>EJECUTADO</v>
      </c>
      <c r="K414" s="476" t="s">
        <v>2542</v>
      </c>
      <c r="L414" s="445" t="s">
        <v>50</v>
      </c>
      <c r="M414" s="445" t="s">
        <v>2543</v>
      </c>
      <c r="N414" s="450" t="s">
        <v>2544</v>
      </c>
      <c r="O414" s="483">
        <v>99321461</v>
      </c>
      <c r="P414" s="452">
        <v>20240439</v>
      </c>
      <c r="Q414" s="455">
        <v>149998423</v>
      </c>
      <c r="R414" s="114">
        <v>45468</v>
      </c>
      <c r="S414" s="444">
        <v>45551</v>
      </c>
      <c r="T414" s="67">
        <v>45731</v>
      </c>
      <c r="U414" s="479">
        <v>20240746</v>
      </c>
      <c r="V414" s="455">
        <v>99321461</v>
      </c>
      <c r="W414" s="444">
        <v>45545</v>
      </c>
      <c r="X414" s="63" t="s">
        <v>271</v>
      </c>
      <c r="Y414" s="6" t="s">
        <v>116</v>
      </c>
      <c r="Z414" s="6" t="s">
        <v>53</v>
      </c>
      <c r="AA414" s="6" t="s">
        <v>2545</v>
      </c>
      <c r="AB414" s="6" t="s">
        <v>2546</v>
      </c>
      <c r="AC414" s="6">
        <v>45541</v>
      </c>
      <c r="AD414" s="94" t="s">
        <v>2547</v>
      </c>
      <c r="AE414" s="51" t="s">
        <v>218</v>
      </c>
      <c r="AF414" s="51" t="s">
        <v>218</v>
      </c>
      <c r="AG414" s="51" t="s">
        <v>218</v>
      </c>
      <c r="AH414" s="51" t="s">
        <v>218</v>
      </c>
      <c r="AI414" s="51" t="s">
        <v>218</v>
      </c>
      <c r="AJ414" s="51" t="s">
        <v>218</v>
      </c>
      <c r="AK414" s="51" t="s">
        <v>218</v>
      </c>
      <c r="AL414" s="51" t="s">
        <v>218</v>
      </c>
      <c r="AM414" s="51" t="s">
        <v>218</v>
      </c>
      <c r="AN414" s="51" t="s">
        <v>218</v>
      </c>
      <c r="AO414" s="51" t="s">
        <v>218</v>
      </c>
      <c r="AP414" s="51" t="s">
        <v>218</v>
      </c>
      <c r="AQ414" s="494">
        <v>45731</v>
      </c>
      <c r="AR414" s="58" t="s">
        <v>218</v>
      </c>
      <c r="AS414" s="58" t="s">
        <v>218</v>
      </c>
      <c r="AT414" s="58" t="s">
        <v>218</v>
      </c>
      <c r="AU414" s="6">
        <f t="shared" si="23"/>
        <v>45851</v>
      </c>
      <c r="AV414" s="28">
        <f t="shared" si="24"/>
        <v>46581</v>
      </c>
    </row>
    <row r="415" spans="1:48" s="22" customFormat="1" ht="16.350000000000001" hidden="1" customHeight="1">
      <c r="A415" s="488"/>
      <c r="C415" s="448" t="b">
        <v>1</v>
      </c>
      <c r="D415" s="449" t="s">
        <v>657</v>
      </c>
      <c r="E415" s="449" t="s">
        <v>74</v>
      </c>
      <c r="F415" s="449" t="s">
        <v>24</v>
      </c>
      <c r="G415" s="449" t="s">
        <v>18</v>
      </c>
      <c r="H415" s="444">
        <v>45540</v>
      </c>
      <c r="I415" s="449" t="s">
        <v>651</v>
      </c>
      <c r="J415" s="493" t="str">
        <f t="shared" ca="1" si="22"/>
        <v>EJECUTADO</v>
      </c>
      <c r="K415" s="476" t="s">
        <v>1311</v>
      </c>
      <c r="L415" s="445" t="s">
        <v>525</v>
      </c>
      <c r="M415" s="445" t="s">
        <v>1051</v>
      </c>
      <c r="N415" s="450">
        <v>1018506693</v>
      </c>
      <c r="O415" s="483">
        <v>4918000</v>
      </c>
      <c r="P415" s="452">
        <v>20240550</v>
      </c>
      <c r="Q415" s="483">
        <v>4918000</v>
      </c>
      <c r="R415" s="114">
        <v>45526</v>
      </c>
      <c r="S415" s="444">
        <v>45540</v>
      </c>
      <c r="T415" s="67">
        <v>45569</v>
      </c>
      <c r="U415" s="479">
        <v>20240723</v>
      </c>
      <c r="V415" s="455">
        <v>4918000</v>
      </c>
      <c r="W415" s="444">
        <v>45540</v>
      </c>
      <c r="X415" s="63" t="s">
        <v>239</v>
      </c>
      <c r="Y415" s="6" t="s">
        <v>634</v>
      </c>
      <c r="Z415" s="6" t="s">
        <v>53</v>
      </c>
      <c r="AA415" s="6" t="s">
        <v>2548</v>
      </c>
      <c r="AB415" s="6" t="s">
        <v>1848</v>
      </c>
      <c r="AC415" s="6">
        <v>45540</v>
      </c>
      <c r="AD415" s="93" t="s">
        <v>2549</v>
      </c>
      <c r="AE415" s="51" t="s">
        <v>218</v>
      </c>
      <c r="AF415" s="51" t="s">
        <v>218</v>
      </c>
      <c r="AG415" s="51" t="s">
        <v>218</v>
      </c>
      <c r="AH415" s="51" t="s">
        <v>218</v>
      </c>
      <c r="AI415" s="51" t="s">
        <v>218</v>
      </c>
      <c r="AJ415" s="51" t="s">
        <v>218</v>
      </c>
      <c r="AK415" s="51" t="s">
        <v>218</v>
      </c>
      <c r="AL415" s="51" t="s">
        <v>218</v>
      </c>
      <c r="AM415" s="51" t="s">
        <v>218</v>
      </c>
      <c r="AN415" s="51" t="s">
        <v>218</v>
      </c>
      <c r="AO415" s="51" t="s">
        <v>218</v>
      </c>
      <c r="AP415" s="51" t="s">
        <v>218</v>
      </c>
      <c r="AQ415" s="494"/>
      <c r="AR415" s="58" t="s">
        <v>218</v>
      </c>
      <c r="AS415" s="58" t="s">
        <v>218</v>
      </c>
      <c r="AT415" s="58" t="s">
        <v>218</v>
      </c>
      <c r="AU415" s="6">
        <f t="shared" si="23"/>
        <v>120</v>
      </c>
      <c r="AV415" s="28">
        <f t="shared" si="24"/>
        <v>850</v>
      </c>
    </row>
    <row r="416" spans="1:48" s="22" customFormat="1" ht="16.350000000000001" hidden="1" customHeight="1">
      <c r="A416" s="488"/>
      <c r="C416" s="448" t="b">
        <v>1</v>
      </c>
      <c r="D416" s="449" t="s">
        <v>658</v>
      </c>
      <c r="E416" s="449" t="s">
        <v>659</v>
      </c>
      <c r="F416" s="449" t="s">
        <v>29</v>
      </c>
      <c r="G416" s="449" t="s">
        <v>19</v>
      </c>
      <c r="H416" s="444">
        <v>45540</v>
      </c>
      <c r="I416" s="449" t="s">
        <v>651</v>
      </c>
      <c r="J416" s="493" t="str">
        <f t="shared" ca="1" si="22"/>
        <v>EJECUTADO</v>
      </c>
      <c r="K416" s="476" t="s">
        <v>2550</v>
      </c>
      <c r="L416" s="445" t="s">
        <v>50</v>
      </c>
      <c r="M416" s="445" t="s">
        <v>2551</v>
      </c>
      <c r="N416" s="450">
        <v>901676835</v>
      </c>
      <c r="O416" s="483">
        <v>23516475.109999999</v>
      </c>
      <c r="P416" s="452">
        <v>20240502</v>
      </c>
      <c r="Q416" s="455">
        <v>26032000</v>
      </c>
      <c r="R416" s="114">
        <v>45503</v>
      </c>
      <c r="S416" s="444"/>
      <c r="T416" s="67"/>
      <c r="U416" s="479">
        <v>20240724</v>
      </c>
      <c r="V416" s="455">
        <v>23516475.109999999</v>
      </c>
      <c r="W416" s="444">
        <v>45540</v>
      </c>
      <c r="X416" s="63" t="s">
        <v>271</v>
      </c>
      <c r="Y416" s="6" t="s">
        <v>660</v>
      </c>
      <c r="Z416" s="6" t="s">
        <v>53</v>
      </c>
      <c r="AA416" s="6" t="s">
        <v>2552</v>
      </c>
      <c r="AB416" s="6" t="s">
        <v>1322</v>
      </c>
      <c r="AC416" s="6">
        <v>45544</v>
      </c>
      <c r="AD416" s="56" t="s">
        <v>2553</v>
      </c>
      <c r="AE416" s="51" t="s">
        <v>218</v>
      </c>
      <c r="AF416" s="51" t="s">
        <v>218</v>
      </c>
      <c r="AG416" s="51" t="s">
        <v>218</v>
      </c>
      <c r="AH416" s="51" t="s">
        <v>218</v>
      </c>
      <c r="AI416" s="51" t="s">
        <v>218</v>
      </c>
      <c r="AJ416" s="51" t="s">
        <v>218</v>
      </c>
      <c r="AK416" s="51" t="s">
        <v>218</v>
      </c>
      <c r="AL416" s="51" t="s">
        <v>218</v>
      </c>
      <c r="AM416" s="51" t="s">
        <v>218</v>
      </c>
      <c r="AN416" s="51" t="s">
        <v>218</v>
      </c>
      <c r="AO416" s="51" t="s">
        <v>218</v>
      </c>
      <c r="AP416" s="51" t="s">
        <v>218</v>
      </c>
      <c r="AQ416" s="494"/>
      <c r="AR416" s="58"/>
      <c r="AS416" s="58"/>
      <c r="AT416" s="58"/>
      <c r="AU416" s="6">
        <f t="shared" si="23"/>
        <v>120</v>
      </c>
      <c r="AV416" s="28">
        <f t="shared" si="24"/>
        <v>850</v>
      </c>
    </row>
    <row r="417" spans="1:48" s="22" customFormat="1" ht="16.350000000000001" hidden="1" customHeight="1">
      <c r="A417" s="488"/>
      <c r="B417" s="22" t="s">
        <v>2554</v>
      </c>
      <c r="C417" s="448" t="b">
        <v>1</v>
      </c>
      <c r="D417" s="449" t="s">
        <v>661</v>
      </c>
      <c r="E417" s="449" t="s">
        <v>593</v>
      </c>
      <c r="F417" s="449" t="s">
        <v>24</v>
      </c>
      <c r="G417" s="449" t="s">
        <v>13</v>
      </c>
      <c r="H417" s="444">
        <v>45541</v>
      </c>
      <c r="I417" s="449" t="s">
        <v>651</v>
      </c>
      <c r="J417" s="493" t="str">
        <f t="shared" ca="1" si="22"/>
        <v>EJECUTADO</v>
      </c>
      <c r="K417" s="476" t="s">
        <v>2555</v>
      </c>
      <c r="L417" s="445" t="s">
        <v>50</v>
      </c>
      <c r="M417" s="445" t="s">
        <v>2556</v>
      </c>
      <c r="N417" s="450" t="s">
        <v>2557</v>
      </c>
      <c r="O417" s="483">
        <v>59500000</v>
      </c>
      <c r="P417" s="452">
        <v>20240565</v>
      </c>
      <c r="Q417" s="455">
        <v>59500000</v>
      </c>
      <c r="R417" s="114">
        <v>45533</v>
      </c>
      <c r="S417" s="444">
        <v>45541</v>
      </c>
      <c r="T417" s="67">
        <v>45657</v>
      </c>
      <c r="U417" s="479">
        <v>20240735</v>
      </c>
      <c r="V417" s="455">
        <v>59500000</v>
      </c>
      <c r="W417" s="444">
        <v>45541</v>
      </c>
      <c r="X417" s="63" t="s">
        <v>239</v>
      </c>
      <c r="Y417" s="6" t="s">
        <v>130</v>
      </c>
      <c r="Z417" s="6" t="s">
        <v>53</v>
      </c>
      <c r="AA417" s="6" t="s">
        <v>2558</v>
      </c>
      <c r="AB417" s="6" t="s">
        <v>1139</v>
      </c>
      <c r="AC417" s="6">
        <v>45541</v>
      </c>
      <c r="AD417" s="83" t="s">
        <v>2559</v>
      </c>
      <c r="AE417" s="51" t="s">
        <v>218</v>
      </c>
      <c r="AF417" s="51" t="s">
        <v>218</v>
      </c>
      <c r="AG417" s="51" t="s">
        <v>218</v>
      </c>
      <c r="AH417" s="51" t="s">
        <v>218</v>
      </c>
      <c r="AI417" s="51" t="s">
        <v>218</v>
      </c>
      <c r="AJ417" s="51" t="s">
        <v>218</v>
      </c>
      <c r="AK417" s="51" t="s">
        <v>218</v>
      </c>
      <c r="AL417" s="51" t="s">
        <v>218</v>
      </c>
      <c r="AM417" s="51" t="s">
        <v>218</v>
      </c>
      <c r="AN417" s="51" t="s">
        <v>218</v>
      </c>
      <c r="AO417" s="51" t="s">
        <v>218</v>
      </c>
      <c r="AP417" s="51" t="s">
        <v>218</v>
      </c>
      <c r="AQ417" s="494">
        <v>45657</v>
      </c>
      <c r="AR417" s="58" t="s">
        <v>218</v>
      </c>
      <c r="AS417" s="58" t="s">
        <v>218</v>
      </c>
      <c r="AT417" s="58" t="s">
        <v>218</v>
      </c>
      <c r="AU417" s="6">
        <f t="shared" si="23"/>
        <v>45777</v>
      </c>
      <c r="AV417" s="28">
        <f t="shared" si="24"/>
        <v>46507</v>
      </c>
    </row>
    <row r="418" spans="1:48" s="22" customFormat="1" ht="16.350000000000001" hidden="1" customHeight="1">
      <c r="A418" s="488"/>
      <c r="B418" s="22" t="s">
        <v>2560</v>
      </c>
      <c r="C418" s="448" t="b">
        <v>1</v>
      </c>
      <c r="D418" s="449" t="s">
        <v>662</v>
      </c>
      <c r="E418" s="449" t="s">
        <v>506</v>
      </c>
      <c r="F418" s="449" t="s">
        <v>24</v>
      </c>
      <c r="G418" s="449" t="s">
        <v>13</v>
      </c>
      <c r="H418" s="444">
        <v>45541</v>
      </c>
      <c r="I418" s="449" t="s">
        <v>651</v>
      </c>
      <c r="J418" s="493" t="str">
        <f t="shared" ca="1" si="22"/>
        <v>EJECUTADO</v>
      </c>
      <c r="K418" s="476" t="s">
        <v>2561</v>
      </c>
      <c r="L418" s="445" t="s">
        <v>50</v>
      </c>
      <c r="M418" s="445" t="s">
        <v>2562</v>
      </c>
      <c r="N418" s="450" t="s">
        <v>2563</v>
      </c>
      <c r="O418" s="483">
        <v>57740000</v>
      </c>
      <c r="P418" s="452">
        <v>20240507</v>
      </c>
      <c r="Q418" s="483">
        <v>57740000</v>
      </c>
      <c r="R418" s="114">
        <v>45509</v>
      </c>
      <c r="S418" s="444"/>
      <c r="T418" s="67">
        <v>45657</v>
      </c>
      <c r="U418" s="479">
        <v>20240736</v>
      </c>
      <c r="V418" s="455">
        <v>57740000</v>
      </c>
      <c r="W418" s="444">
        <v>45541</v>
      </c>
      <c r="X418" s="63" t="s">
        <v>239</v>
      </c>
      <c r="Y418" s="6" t="s">
        <v>130</v>
      </c>
      <c r="Z418" s="6" t="s">
        <v>53</v>
      </c>
      <c r="AA418" s="6" t="s">
        <v>2564</v>
      </c>
      <c r="AB418" s="22" t="s">
        <v>1139</v>
      </c>
      <c r="AC418" s="6">
        <v>45546</v>
      </c>
      <c r="AD418" s="83" t="s">
        <v>2565</v>
      </c>
      <c r="AE418" s="51" t="s">
        <v>218</v>
      </c>
      <c r="AF418" s="51" t="s">
        <v>218</v>
      </c>
      <c r="AG418" s="51" t="s">
        <v>218</v>
      </c>
      <c r="AH418" s="51" t="s">
        <v>218</v>
      </c>
      <c r="AI418" s="51" t="s">
        <v>218</v>
      </c>
      <c r="AJ418" s="51" t="s">
        <v>218</v>
      </c>
      <c r="AK418" s="51" t="s">
        <v>218</v>
      </c>
      <c r="AL418" s="51" t="s">
        <v>218</v>
      </c>
      <c r="AM418" s="51" t="s">
        <v>218</v>
      </c>
      <c r="AN418" s="51" t="s">
        <v>218</v>
      </c>
      <c r="AO418" s="51" t="s">
        <v>218</v>
      </c>
      <c r="AP418" s="51" t="s">
        <v>218</v>
      </c>
      <c r="AQ418" s="494">
        <v>45657</v>
      </c>
      <c r="AR418" s="58" t="s">
        <v>218</v>
      </c>
      <c r="AS418" s="58" t="s">
        <v>218</v>
      </c>
      <c r="AT418" s="58" t="s">
        <v>218</v>
      </c>
      <c r="AU418" s="6">
        <f t="shared" si="23"/>
        <v>45777</v>
      </c>
      <c r="AV418" s="28">
        <f t="shared" si="24"/>
        <v>46507</v>
      </c>
    </row>
    <row r="419" spans="1:48" s="22" customFormat="1" ht="16.350000000000001" hidden="1" customHeight="1">
      <c r="A419" s="488"/>
      <c r="B419" s="22" t="s">
        <v>2554</v>
      </c>
      <c r="C419" s="448" t="b">
        <v>1</v>
      </c>
      <c r="D419" s="449" t="s">
        <v>663</v>
      </c>
      <c r="E419" s="449" t="s">
        <v>593</v>
      </c>
      <c r="F419" s="449" t="s">
        <v>24</v>
      </c>
      <c r="G419" s="449" t="s">
        <v>13</v>
      </c>
      <c r="H419" s="444">
        <v>45541</v>
      </c>
      <c r="I419" s="449" t="s">
        <v>651</v>
      </c>
      <c r="J419" s="493" t="str">
        <f t="shared" ca="1" si="22"/>
        <v>EJECUTADO</v>
      </c>
      <c r="K419" s="476" t="s">
        <v>2566</v>
      </c>
      <c r="L419" s="445" t="s">
        <v>50</v>
      </c>
      <c r="M419" s="445" t="s">
        <v>2567</v>
      </c>
      <c r="N419" s="450" t="s">
        <v>2568</v>
      </c>
      <c r="O419" s="483">
        <v>142800000</v>
      </c>
      <c r="P419" s="452">
        <v>20240554</v>
      </c>
      <c r="Q419" s="455">
        <v>142800000</v>
      </c>
      <c r="R419" s="114">
        <v>45529</v>
      </c>
      <c r="S419" s="444">
        <v>45548</v>
      </c>
      <c r="T419" s="67">
        <v>45638</v>
      </c>
      <c r="U419" s="107">
        <v>20240759</v>
      </c>
      <c r="V419" s="455">
        <v>142800000</v>
      </c>
      <c r="W419" s="444">
        <v>45548</v>
      </c>
      <c r="X419" s="63" t="s">
        <v>239</v>
      </c>
      <c r="Y419" s="6" t="s">
        <v>130</v>
      </c>
      <c r="Z419" s="22" t="s">
        <v>53</v>
      </c>
      <c r="AA419" s="22" t="s">
        <v>2569</v>
      </c>
      <c r="AB419" s="22" t="s">
        <v>1139</v>
      </c>
      <c r="AC419" s="6">
        <v>45548</v>
      </c>
      <c r="AD419" s="56" t="s">
        <v>2570</v>
      </c>
      <c r="AE419" s="51" t="s">
        <v>218</v>
      </c>
      <c r="AF419" s="51" t="s">
        <v>218</v>
      </c>
      <c r="AG419" s="51" t="s">
        <v>218</v>
      </c>
      <c r="AH419" s="51" t="s">
        <v>218</v>
      </c>
      <c r="AI419" s="51" t="s">
        <v>218</v>
      </c>
      <c r="AJ419" s="51" t="s">
        <v>218</v>
      </c>
      <c r="AK419" s="51" t="s">
        <v>218</v>
      </c>
      <c r="AL419" s="51" t="s">
        <v>218</v>
      </c>
      <c r="AM419" s="51" t="s">
        <v>218</v>
      </c>
      <c r="AN419" s="51" t="s">
        <v>218</v>
      </c>
      <c r="AO419" s="51" t="s">
        <v>218</v>
      </c>
      <c r="AP419" s="51" t="s">
        <v>218</v>
      </c>
      <c r="AQ419" s="494">
        <v>45638</v>
      </c>
      <c r="AR419" s="58" t="s">
        <v>218</v>
      </c>
      <c r="AS419" s="58" t="s">
        <v>218</v>
      </c>
      <c r="AT419" s="58" t="s">
        <v>218</v>
      </c>
      <c r="AU419" s="6">
        <f t="shared" si="23"/>
        <v>45758</v>
      </c>
      <c r="AV419" s="28">
        <f t="shared" si="24"/>
        <v>46488</v>
      </c>
    </row>
    <row r="420" spans="1:48" s="22" customFormat="1" ht="16.350000000000001" hidden="1" customHeight="1">
      <c r="A420" s="488"/>
      <c r="B420" s="22" t="s">
        <v>2571</v>
      </c>
      <c r="C420" s="448" t="b">
        <v>1</v>
      </c>
      <c r="D420" s="449" t="s">
        <v>664</v>
      </c>
      <c r="E420" s="449" t="s">
        <v>546</v>
      </c>
      <c r="F420" s="449" t="s">
        <v>24</v>
      </c>
      <c r="G420" s="22" t="s">
        <v>19</v>
      </c>
      <c r="H420" s="444">
        <v>45541</v>
      </c>
      <c r="I420" s="449" t="s">
        <v>651</v>
      </c>
      <c r="J420" s="493" t="str">
        <f t="shared" ca="1" si="22"/>
        <v>EJECUTADO</v>
      </c>
      <c r="K420" s="449" t="s">
        <v>2572</v>
      </c>
      <c r="L420" s="445" t="s">
        <v>50</v>
      </c>
      <c r="M420" s="445" t="s">
        <v>2573</v>
      </c>
      <c r="N420" s="450" t="s">
        <v>2574</v>
      </c>
      <c r="O420" s="483">
        <v>779833375.61000001</v>
      </c>
      <c r="P420" s="452">
        <v>20240561</v>
      </c>
      <c r="Q420" s="455">
        <v>779899603</v>
      </c>
      <c r="R420" s="114">
        <v>45531</v>
      </c>
      <c r="S420" s="444"/>
      <c r="T420" s="67"/>
      <c r="U420" s="107">
        <v>20240742</v>
      </c>
      <c r="V420" s="455">
        <v>779833375.61000001</v>
      </c>
      <c r="W420" s="444">
        <v>45544</v>
      </c>
      <c r="X420" s="63" t="s">
        <v>239</v>
      </c>
      <c r="Y420" s="6" t="s">
        <v>665</v>
      </c>
      <c r="Z420" s="22" t="s">
        <v>53</v>
      </c>
      <c r="AA420" s="22" t="s">
        <v>2575</v>
      </c>
      <c r="AC420" s="6">
        <v>45546</v>
      </c>
      <c r="AD420" s="56" t="s">
        <v>2576</v>
      </c>
      <c r="AE420" s="51" t="s">
        <v>218</v>
      </c>
      <c r="AF420" s="51" t="s">
        <v>218</v>
      </c>
      <c r="AG420" s="51" t="s">
        <v>218</v>
      </c>
      <c r="AH420" s="51" t="s">
        <v>218</v>
      </c>
      <c r="AI420" s="51" t="s">
        <v>218</v>
      </c>
      <c r="AJ420" s="51" t="s">
        <v>218</v>
      </c>
      <c r="AK420" s="51" t="s">
        <v>218</v>
      </c>
      <c r="AL420" s="51" t="s">
        <v>218</v>
      </c>
      <c r="AM420" s="51" t="s">
        <v>218</v>
      </c>
      <c r="AN420" s="51" t="s">
        <v>218</v>
      </c>
      <c r="AO420" s="51" t="s">
        <v>218</v>
      </c>
      <c r="AP420" s="51" t="s">
        <v>218</v>
      </c>
      <c r="AQ420" s="494"/>
      <c r="AR420" s="58" t="s">
        <v>218</v>
      </c>
      <c r="AS420" s="58" t="s">
        <v>218</v>
      </c>
      <c r="AT420" s="58" t="s">
        <v>218</v>
      </c>
      <c r="AU420" s="6">
        <f t="shared" si="23"/>
        <v>120</v>
      </c>
      <c r="AV420" s="28">
        <f t="shared" si="24"/>
        <v>850</v>
      </c>
    </row>
    <row r="421" spans="1:48" s="22" customFormat="1" ht="16.350000000000001" hidden="1" customHeight="1">
      <c r="A421" s="488"/>
      <c r="B421" s="22" t="s">
        <v>2577</v>
      </c>
      <c r="C421" s="448" t="b">
        <v>1</v>
      </c>
      <c r="D421" s="449" t="s">
        <v>666</v>
      </c>
      <c r="E421" s="449" t="s">
        <v>74</v>
      </c>
      <c r="F421" s="449" t="s">
        <v>24</v>
      </c>
      <c r="G421" s="22" t="s">
        <v>18</v>
      </c>
      <c r="H421" s="444">
        <v>45545</v>
      </c>
      <c r="I421" s="449" t="s">
        <v>651</v>
      </c>
      <c r="J421" s="493" t="str">
        <f t="shared" ca="1" si="22"/>
        <v>EJECUTADO</v>
      </c>
      <c r="K421" s="449" t="s">
        <v>2578</v>
      </c>
      <c r="L421" s="445" t="s">
        <v>525</v>
      </c>
      <c r="M421" s="445" t="s">
        <v>1263</v>
      </c>
      <c r="N421" s="450">
        <v>1052396422</v>
      </c>
      <c r="O421" s="483">
        <v>29866667</v>
      </c>
      <c r="P421" s="452">
        <v>20240577</v>
      </c>
      <c r="Q421" s="455">
        <v>29599986</v>
      </c>
      <c r="R421" s="114">
        <v>45540</v>
      </c>
      <c r="S421" s="444"/>
      <c r="T421" s="67"/>
      <c r="U421" s="107">
        <v>20240473</v>
      </c>
      <c r="V421" s="455">
        <v>29599986</v>
      </c>
      <c r="W421" s="444">
        <v>45545</v>
      </c>
      <c r="X421" s="63" t="s">
        <v>75</v>
      </c>
      <c r="Y421" s="6" t="s">
        <v>265</v>
      </c>
      <c r="Z421" s="22" t="s">
        <v>53</v>
      </c>
      <c r="AA421" s="22" t="s">
        <v>2579</v>
      </c>
      <c r="AB421" s="22" t="s">
        <v>2352</v>
      </c>
      <c r="AC421" s="6">
        <v>45545</v>
      </c>
      <c r="AD421" s="56" t="s">
        <v>2580</v>
      </c>
      <c r="AE421" s="51" t="s">
        <v>218</v>
      </c>
      <c r="AF421" s="51" t="s">
        <v>218</v>
      </c>
      <c r="AG421" s="51" t="s">
        <v>218</v>
      </c>
      <c r="AH421" s="51" t="s">
        <v>218</v>
      </c>
      <c r="AI421" s="51" t="s">
        <v>218</v>
      </c>
      <c r="AJ421" s="51" t="s">
        <v>218</v>
      </c>
      <c r="AK421" s="51" t="s">
        <v>218</v>
      </c>
      <c r="AL421" s="51" t="s">
        <v>218</v>
      </c>
      <c r="AM421" s="51" t="s">
        <v>218</v>
      </c>
      <c r="AN421" s="51" t="s">
        <v>218</v>
      </c>
      <c r="AO421" s="51" t="s">
        <v>218</v>
      </c>
      <c r="AP421" s="51" t="s">
        <v>218</v>
      </c>
      <c r="AQ421" s="494"/>
      <c r="AR421" s="58" t="s">
        <v>218</v>
      </c>
      <c r="AS421" s="58" t="s">
        <v>218</v>
      </c>
      <c r="AT421" s="58" t="s">
        <v>218</v>
      </c>
      <c r="AU421" s="6">
        <f t="shared" si="23"/>
        <v>120</v>
      </c>
      <c r="AV421" s="28">
        <f t="shared" si="24"/>
        <v>850</v>
      </c>
    </row>
    <row r="422" spans="1:48" s="22" customFormat="1" ht="16.350000000000001" hidden="1" customHeight="1">
      <c r="A422" s="488"/>
      <c r="C422" s="448" t="b">
        <v>1</v>
      </c>
      <c r="D422" s="449" t="s">
        <v>667</v>
      </c>
      <c r="E422" s="449" t="s">
        <v>668</v>
      </c>
      <c r="F422" s="449" t="s">
        <v>27</v>
      </c>
      <c r="G422" s="22" t="s">
        <v>16</v>
      </c>
      <c r="H422" s="444">
        <v>45545</v>
      </c>
      <c r="I422" s="449" t="s">
        <v>651</v>
      </c>
      <c r="J422" s="493" t="str">
        <f t="shared" ca="1" si="22"/>
        <v>EJECUTADO</v>
      </c>
      <c r="K422" s="449" t="s">
        <v>2581</v>
      </c>
      <c r="L422" s="445" t="s">
        <v>50</v>
      </c>
      <c r="M422" s="445" t="s">
        <v>2582</v>
      </c>
      <c r="N422" s="450">
        <v>860002184</v>
      </c>
      <c r="O422" s="483">
        <v>224083246</v>
      </c>
      <c r="P422" s="452">
        <v>20240483</v>
      </c>
      <c r="Q422" s="455">
        <v>224198133</v>
      </c>
      <c r="R422" s="114">
        <v>45490</v>
      </c>
      <c r="S422" s="444">
        <v>47378</v>
      </c>
      <c r="T422" s="67">
        <v>46089</v>
      </c>
      <c r="U422" s="107">
        <v>20240747</v>
      </c>
      <c r="V422" s="483">
        <v>224083246</v>
      </c>
      <c r="W422" s="444">
        <v>45546</v>
      </c>
      <c r="X422" s="63" t="s">
        <v>271</v>
      </c>
      <c r="Y422" s="6" t="s">
        <v>116</v>
      </c>
      <c r="Z422" s="22" t="s">
        <v>59</v>
      </c>
      <c r="AA422" s="22" t="s">
        <v>218</v>
      </c>
      <c r="AB422" s="22" t="s">
        <v>218</v>
      </c>
      <c r="AC422" s="6" t="s">
        <v>218</v>
      </c>
      <c r="AD422" s="56" t="s">
        <v>2583</v>
      </c>
      <c r="AE422" s="51" t="s">
        <v>218</v>
      </c>
      <c r="AF422" s="51" t="s">
        <v>218</v>
      </c>
      <c r="AG422" s="51" t="s">
        <v>218</v>
      </c>
      <c r="AH422" s="51" t="s">
        <v>218</v>
      </c>
      <c r="AI422" s="51" t="s">
        <v>218</v>
      </c>
      <c r="AJ422" s="51" t="s">
        <v>218</v>
      </c>
      <c r="AK422" s="51" t="s">
        <v>218</v>
      </c>
      <c r="AL422" s="51" t="s">
        <v>218</v>
      </c>
      <c r="AM422" s="51" t="s">
        <v>218</v>
      </c>
      <c r="AN422" s="51" t="s">
        <v>218</v>
      </c>
      <c r="AO422" s="51" t="s">
        <v>218</v>
      </c>
      <c r="AP422" s="51" t="s">
        <v>218</v>
      </c>
      <c r="AQ422" s="494">
        <v>46089</v>
      </c>
      <c r="AR422" s="58" t="s">
        <v>218</v>
      </c>
      <c r="AS422" s="58" t="s">
        <v>218</v>
      </c>
      <c r="AT422" s="58" t="s">
        <v>218</v>
      </c>
      <c r="AU422" s="6">
        <f t="shared" si="23"/>
        <v>46209</v>
      </c>
      <c r="AV422" s="28">
        <f t="shared" si="24"/>
        <v>46939</v>
      </c>
    </row>
    <row r="423" spans="1:48" s="22" customFormat="1" ht="16.350000000000001" hidden="1" customHeight="1">
      <c r="A423" s="488"/>
      <c r="C423" s="448" t="b">
        <v>1</v>
      </c>
      <c r="D423" s="449" t="s">
        <v>669</v>
      </c>
      <c r="E423" s="449" t="s">
        <v>670</v>
      </c>
      <c r="F423" s="449" t="s">
        <v>24</v>
      </c>
      <c r="G423" s="22" t="s">
        <v>10</v>
      </c>
      <c r="H423" s="444">
        <v>45545</v>
      </c>
      <c r="I423" s="449" t="s">
        <v>651</v>
      </c>
      <c r="J423" s="493" t="str">
        <f t="shared" ca="1" si="22"/>
        <v>EJECUTADO</v>
      </c>
      <c r="K423" s="449" t="s">
        <v>2584</v>
      </c>
      <c r="L423" s="445" t="s">
        <v>50</v>
      </c>
      <c r="M423" s="445" t="s">
        <v>2585</v>
      </c>
      <c r="N423" s="450">
        <v>900636368</v>
      </c>
      <c r="O423" s="483">
        <v>45209243</v>
      </c>
      <c r="P423" s="452">
        <v>20240585</v>
      </c>
      <c r="Q423" s="455">
        <v>45220000</v>
      </c>
      <c r="R423" s="114">
        <v>45541</v>
      </c>
      <c r="S423" s="444">
        <v>45546</v>
      </c>
      <c r="T423" s="67">
        <v>45576</v>
      </c>
      <c r="U423" s="107">
        <v>20240744</v>
      </c>
      <c r="V423" s="483">
        <v>45209243</v>
      </c>
      <c r="W423" s="444">
        <v>45545</v>
      </c>
      <c r="X423" s="63" t="s">
        <v>239</v>
      </c>
      <c r="Y423" s="6" t="s">
        <v>130</v>
      </c>
      <c r="Z423" s="22" t="s">
        <v>53</v>
      </c>
      <c r="AA423" t="s">
        <v>2586</v>
      </c>
      <c r="AB423" s="22" t="s">
        <v>2182</v>
      </c>
      <c r="AC423" s="6">
        <v>45546</v>
      </c>
      <c r="AD423" s="56" t="s">
        <v>2587</v>
      </c>
      <c r="AE423" s="51" t="s">
        <v>218</v>
      </c>
      <c r="AF423" s="51" t="s">
        <v>218</v>
      </c>
      <c r="AG423" s="51" t="s">
        <v>218</v>
      </c>
      <c r="AH423" s="51" t="s">
        <v>218</v>
      </c>
      <c r="AI423" s="51" t="s">
        <v>218</v>
      </c>
      <c r="AJ423" s="51" t="s">
        <v>218</v>
      </c>
      <c r="AK423" s="51" t="s">
        <v>218</v>
      </c>
      <c r="AL423" s="51" t="s">
        <v>218</v>
      </c>
      <c r="AM423" s="51" t="s">
        <v>218</v>
      </c>
      <c r="AN423" s="51" t="s">
        <v>218</v>
      </c>
      <c r="AO423" s="51" t="s">
        <v>218</v>
      </c>
      <c r="AP423" s="51" t="s">
        <v>218</v>
      </c>
      <c r="AQ423" s="494">
        <v>45576</v>
      </c>
      <c r="AR423" s="58" t="s">
        <v>218</v>
      </c>
      <c r="AS423" s="58" t="s">
        <v>218</v>
      </c>
      <c r="AT423" s="58" t="s">
        <v>218</v>
      </c>
      <c r="AU423" s="6">
        <f t="shared" si="23"/>
        <v>45696</v>
      </c>
      <c r="AV423" s="28">
        <f t="shared" si="24"/>
        <v>46426</v>
      </c>
    </row>
    <row r="424" spans="1:48" s="22" customFormat="1" ht="16.350000000000001" hidden="1" customHeight="1">
      <c r="A424" s="488"/>
      <c r="B424" s="22" t="s">
        <v>2588</v>
      </c>
      <c r="C424" s="448" t="b">
        <v>1</v>
      </c>
      <c r="D424" s="449" t="s">
        <v>671</v>
      </c>
      <c r="E424" s="449" t="s">
        <v>74</v>
      </c>
      <c r="F424" s="449" t="s">
        <v>24</v>
      </c>
      <c r="G424" s="22" t="s">
        <v>18</v>
      </c>
      <c r="H424" s="444">
        <v>45545</v>
      </c>
      <c r="I424" s="449" t="s">
        <v>651</v>
      </c>
      <c r="J424" s="493" t="str">
        <f t="shared" ca="1" si="22"/>
        <v>EJECUTADO</v>
      </c>
      <c r="K424" s="449" t="s">
        <v>2589</v>
      </c>
      <c r="L424" s="445" t="s">
        <v>525</v>
      </c>
      <c r="M424" s="445" t="s">
        <v>1273</v>
      </c>
      <c r="N424" s="450">
        <v>80898102</v>
      </c>
      <c r="O424" s="483">
        <v>25899993</v>
      </c>
      <c r="P424" s="452">
        <v>20240578</v>
      </c>
      <c r="Q424" s="455">
        <v>28000000</v>
      </c>
      <c r="R424" s="114">
        <v>45540</v>
      </c>
      <c r="S424" s="444"/>
      <c r="T424" s="67"/>
      <c r="U424" s="107">
        <v>20240745</v>
      </c>
      <c r="V424" s="483">
        <v>25899993</v>
      </c>
      <c r="W424" s="444">
        <v>45545</v>
      </c>
      <c r="X424" s="63" t="s">
        <v>239</v>
      </c>
      <c r="Y424" s="6" t="s">
        <v>94</v>
      </c>
      <c r="Z424" s="22" t="s">
        <v>53</v>
      </c>
      <c r="AA424" s="22" t="s">
        <v>2590</v>
      </c>
      <c r="AB424" s="22" t="s">
        <v>1139</v>
      </c>
      <c r="AC424" s="6">
        <v>45545</v>
      </c>
      <c r="AD424" s="56" t="s">
        <v>2591</v>
      </c>
      <c r="AE424" s="51" t="s">
        <v>218</v>
      </c>
      <c r="AF424" s="51" t="s">
        <v>218</v>
      </c>
      <c r="AG424" s="51" t="s">
        <v>218</v>
      </c>
      <c r="AH424" s="51" t="s">
        <v>218</v>
      </c>
      <c r="AI424" s="51" t="s">
        <v>218</v>
      </c>
      <c r="AJ424" s="51" t="s">
        <v>218</v>
      </c>
      <c r="AK424" s="51" t="s">
        <v>218</v>
      </c>
      <c r="AL424" s="51" t="s">
        <v>218</v>
      </c>
      <c r="AM424" s="51" t="s">
        <v>218</v>
      </c>
      <c r="AN424" s="51" t="s">
        <v>218</v>
      </c>
      <c r="AO424" s="51" t="s">
        <v>218</v>
      </c>
      <c r="AP424" s="51" t="s">
        <v>218</v>
      </c>
      <c r="AQ424" s="494"/>
      <c r="AR424" s="58" t="s">
        <v>218</v>
      </c>
      <c r="AS424" s="58" t="s">
        <v>218</v>
      </c>
      <c r="AT424" s="58" t="s">
        <v>218</v>
      </c>
      <c r="AU424" s="6">
        <f t="shared" si="23"/>
        <v>120</v>
      </c>
      <c r="AV424" s="28">
        <f t="shared" si="24"/>
        <v>850</v>
      </c>
    </row>
    <row r="425" spans="1:48" s="22" customFormat="1" ht="16.350000000000001" hidden="1" customHeight="1">
      <c r="A425" s="488"/>
      <c r="C425" s="448" t="b">
        <v>1</v>
      </c>
      <c r="D425" s="449" t="s">
        <v>672</v>
      </c>
      <c r="E425" s="449" t="s">
        <v>74</v>
      </c>
      <c r="F425" s="449" t="s">
        <v>24</v>
      </c>
      <c r="G425" s="22" t="s">
        <v>18</v>
      </c>
      <c r="H425" s="444">
        <v>45546</v>
      </c>
      <c r="I425" s="449" t="s">
        <v>651</v>
      </c>
      <c r="J425" s="493" t="str">
        <f t="shared" ca="1" si="22"/>
        <v>EJECUTADO</v>
      </c>
      <c r="K425" s="449" t="s">
        <v>2179</v>
      </c>
      <c r="L425" s="445" t="s">
        <v>525</v>
      </c>
      <c r="M425" s="445" t="s">
        <v>2180</v>
      </c>
      <c r="N425" s="450">
        <v>74372348</v>
      </c>
      <c r="O425" s="483">
        <v>47666667</v>
      </c>
      <c r="P425" s="452">
        <v>20240575</v>
      </c>
      <c r="Q425" s="455">
        <v>476666667</v>
      </c>
      <c r="R425" s="114">
        <v>45540</v>
      </c>
      <c r="S425" s="444">
        <v>45546</v>
      </c>
      <c r="T425" s="67">
        <v>45657</v>
      </c>
      <c r="U425" s="107">
        <v>20240748</v>
      </c>
      <c r="V425" s="483">
        <v>47666667</v>
      </c>
      <c r="W425" s="444">
        <v>45546</v>
      </c>
      <c r="X425" s="63" t="s">
        <v>239</v>
      </c>
      <c r="Y425" s="6" t="s">
        <v>94</v>
      </c>
      <c r="Z425" s="22" t="s">
        <v>53</v>
      </c>
      <c r="AA425" s="22" t="s">
        <v>2592</v>
      </c>
      <c r="AB425" s="22" t="s">
        <v>1322</v>
      </c>
      <c r="AC425" s="6">
        <v>45546</v>
      </c>
      <c r="AD425" s="56" t="s">
        <v>2593</v>
      </c>
      <c r="AE425" s="51" t="s">
        <v>218</v>
      </c>
      <c r="AF425" s="51" t="s">
        <v>218</v>
      </c>
      <c r="AG425" s="51" t="s">
        <v>218</v>
      </c>
      <c r="AH425" s="51" t="s">
        <v>218</v>
      </c>
      <c r="AI425" s="51" t="s">
        <v>218</v>
      </c>
      <c r="AJ425" s="51" t="s">
        <v>218</v>
      </c>
      <c r="AK425" s="51" t="s">
        <v>218</v>
      </c>
      <c r="AL425" s="51" t="s">
        <v>218</v>
      </c>
      <c r="AM425" s="51" t="s">
        <v>218</v>
      </c>
      <c r="AN425" s="51" t="s">
        <v>218</v>
      </c>
      <c r="AO425" s="51" t="s">
        <v>218</v>
      </c>
      <c r="AP425" s="51" t="s">
        <v>218</v>
      </c>
      <c r="AQ425" s="494">
        <v>45657</v>
      </c>
      <c r="AR425" s="58" t="s">
        <v>218</v>
      </c>
      <c r="AS425" s="58" t="s">
        <v>218</v>
      </c>
      <c r="AT425" s="58" t="s">
        <v>218</v>
      </c>
      <c r="AU425" s="6">
        <f t="shared" si="23"/>
        <v>45777</v>
      </c>
      <c r="AV425" s="28">
        <f t="shared" si="24"/>
        <v>46507</v>
      </c>
    </row>
    <row r="426" spans="1:48" s="22" customFormat="1" ht="16.350000000000001" customHeight="1">
      <c r="A426" s="488"/>
      <c r="C426" s="448" t="b">
        <v>1</v>
      </c>
      <c r="D426" s="449" t="s">
        <v>673</v>
      </c>
      <c r="E426" s="449" t="s">
        <v>74</v>
      </c>
      <c r="F426" s="449" t="s">
        <v>24</v>
      </c>
      <c r="G426" s="22" t="s">
        <v>2490</v>
      </c>
      <c r="H426" s="444">
        <v>45546</v>
      </c>
      <c r="I426" s="449" t="s">
        <v>651</v>
      </c>
      <c r="J426" s="493" t="str">
        <f t="shared" ca="1" si="22"/>
        <v>EJECUTADO</v>
      </c>
      <c r="K426" s="449" t="s">
        <v>2594</v>
      </c>
      <c r="L426" s="445" t="s">
        <v>525</v>
      </c>
      <c r="M426" s="445" t="s">
        <v>2595</v>
      </c>
      <c r="N426" s="450">
        <v>79703865</v>
      </c>
      <c r="O426" s="483">
        <v>3500000</v>
      </c>
      <c r="P426" s="452">
        <v>20240564</v>
      </c>
      <c r="Q426" s="455">
        <v>3500000</v>
      </c>
      <c r="R426" s="114">
        <v>45533</v>
      </c>
      <c r="S426" s="444">
        <v>45548</v>
      </c>
      <c r="T426" s="67">
        <v>45558</v>
      </c>
      <c r="U426" s="107">
        <v>20240749</v>
      </c>
      <c r="V426" s="483">
        <v>3500000</v>
      </c>
      <c r="W426" s="444">
        <v>45546</v>
      </c>
      <c r="X426" s="63" t="s">
        <v>239</v>
      </c>
      <c r="Y426" s="6" t="s">
        <v>94</v>
      </c>
      <c r="Z426" s="22" t="s">
        <v>53</v>
      </c>
      <c r="AA426" s="22" t="s">
        <v>2575</v>
      </c>
      <c r="AC426" s="6">
        <v>45546</v>
      </c>
      <c r="AD426" s="83" t="s">
        <v>2596</v>
      </c>
      <c r="AE426" s="51" t="s">
        <v>218</v>
      </c>
      <c r="AF426" s="51" t="s">
        <v>218</v>
      </c>
      <c r="AG426" s="51" t="s">
        <v>218</v>
      </c>
      <c r="AH426" s="51" t="s">
        <v>218</v>
      </c>
      <c r="AI426" s="51" t="s">
        <v>218</v>
      </c>
      <c r="AJ426" s="51" t="s">
        <v>218</v>
      </c>
      <c r="AK426" s="51" t="s">
        <v>218</v>
      </c>
      <c r="AL426" s="51" t="s">
        <v>218</v>
      </c>
      <c r="AM426" s="51" t="s">
        <v>218</v>
      </c>
      <c r="AN426" s="51" t="s">
        <v>218</v>
      </c>
      <c r="AO426" s="51" t="s">
        <v>218</v>
      </c>
      <c r="AP426" s="51" t="s">
        <v>218</v>
      </c>
      <c r="AQ426" s="494">
        <v>45558</v>
      </c>
      <c r="AR426" s="58" t="s">
        <v>218</v>
      </c>
      <c r="AS426" s="58" t="s">
        <v>218</v>
      </c>
      <c r="AT426" s="58" t="s">
        <v>218</v>
      </c>
      <c r="AU426" s="6">
        <f t="shared" si="23"/>
        <v>45678</v>
      </c>
      <c r="AV426" s="28">
        <f t="shared" si="24"/>
        <v>46408</v>
      </c>
    </row>
    <row r="427" spans="1:48" s="22" customFormat="1" ht="16.350000000000001" customHeight="1">
      <c r="A427" s="488"/>
      <c r="C427" s="448" t="b">
        <v>1</v>
      </c>
      <c r="D427" s="449" t="s">
        <v>674</v>
      </c>
      <c r="E427" s="449" t="s">
        <v>129</v>
      </c>
      <c r="F427" s="449" t="s">
        <v>24</v>
      </c>
      <c r="G427" s="22" t="s">
        <v>2490</v>
      </c>
      <c r="H427" s="444">
        <v>45546</v>
      </c>
      <c r="I427" s="449" t="s">
        <v>651</v>
      </c>
      <c r="J427" s="493" t="str">
        <f t="shared" ca="1" si="22"/>
        <v>EJECUTADO</v>
      </c>
      <c r="K427" s="449" t="s">
        <v>2597</v>
      </c>
      <c r="L427" s="445" t="s">
        <v>525</v>
      </c>
      <c r="M427" s="445" t="s">
        <v>2598</v>
      </c>
      <c r="N427" s="450">
        <v>1069713697</v>
      </c>
      <c r="O427" s="483">
        <v>3300000</v>
      </c>
      <c r="P427" s="452">
        <v>20240562</v>
      </c>
      <c r="Q427" s="455">
        <v>3300000</v>
      </c>
      <c r="R427" s="114">
        <v>45531</v>
      </c>
      <c r="S427" s="444">
        <v>45548</v>
      </c>
      <c r="T427" s="67">
        <v>45558</v>
      </c>
      <c r="U427" s="107">
        <v>20240750</v>
      </c>
      <c r="V427" s="483">
        <v>3300000</v>
      </c>
      <c r="W427" s="444">
        <v>45546</v>
      </c>
      <c r="X427" s="63" t="s">
        <v>239</v>
      </c>
      <c r="Y427" s="6" t="s">
        <v>130</v>
      </c>
      <c r="Z427" s="22" t="s">
        <v>53</v>
      </c>
      <c r="AA427" s="22" t="s">
        <v>2599</v>
      </c>
      <c r="AB427" s="22" t="s">
        <v>1568</v>
      </c>
      <c r="AC427" s="6">
        <v>45546</v>
      </c>
      <c r="AD427" s="95" t="s">
        <v>2600</v>
      </c>
      <c r="AE427" s="51" t="s">
        <v>218</v>
      </c>
      <c r="AF427" s="51" t="s">
        <v>218</v>
      </c>
      <c r="AG427" s="51" t="s">
        <v>218</v>
      </c>
      <c r="AH427" s="51" t="s">
        <v>218</v>
      </c>
      <c r="AI427" s="51" t="s">
        <v>218</v>
      </c>
      <c r="AJ427" s="51" t="s">
        <v>218</v>
      </c>
      <c r="AK427" s="51" t="s">
        <v>218</v>
      </c>
      <c r="AL427" s="51" t="s">
        <v>218</v>
      </c>
      <c r="AM427" s="51" t="s">
        <v>218</v>
      </c>
      <c r="AN427" s="51" t="s">
        <v>218</v>
      </c>
      <c r="AO427" s="51" t="s">
        <v>218</v>
      </c>
      <c r="AP427" s="51" t="s">
        <v>218</v>
      </c>
      <c r="AQ427" s="494">
        <v>45558</v>
      </c>
      <c r="AR427" s="58" t="s">
        <v>218</v>
      </c>
      <c r="AS427" s="58" t="s">
        <v>218</v>
      </c>
      <c r="AT427" s="58" t="s">
        <v>218</v>
      </c>
      <c r="AU427" s="6">
        <f t="shared" si="23"/>
        <v>45678</v>
      </c>
      <c r="AV427" s="28">
        <f t="shared" si="24"/>
        <v>46408</v>
      </c>
    </row>
    <row r="428" spans="1:48" s="22" customFormat="1" ht="16.350000000000001" hidden="1" customHeight="1">
      <c r="A428" s="488"/>
      <c r="B428" s="22" t="s">
        <v>2601</v>
      </c>
      <c r="C428" s="448" t="b">
        <v>1</v>
      </c>
      <c r="D428" s="449" t="s">
        <v>675</v>
      </c>
      <c r="E428" s="449" t="s">
        <v>593</v>
      </c>
      <c r="F428" s="449" t="s">
        <v>24</v>
      </c>
      <c r="G428" s="449" t="s">
        <v>13</v>
      </c>
      <c r="H428" s="444">
        <v>45547</v>
      </c>
      <c r="I428" s="449" t="s">
        <v>651</v>
      </c>
      <c r="J428" s="493" t="str">
        <f t="shared" ca="1" si="22"/>
        <v>EJECUTADO</v>
      </c>
      <c r="K428" s="449" t="s">
        <v>2602</v>
      </c>
      <c r="L428" s="445" t="s">
        <v>50</v>
      </c>
      <c r="M428" s="445" t="s">
        <v>2603</v>
      </c>
      <c r="N428" s="450">
        <v>830072071</v>
      </c>
      <c r="O428" s="483">
        <v>35933320</v>
      </c>
      <c r="P428" s="452">
        <v>20240579</v>
      </c>
      <c r="Q428" s="455">
        <v>39200000</v>
      </c>
      <c r="R428" s="114">
        <v>45540</v>
      </c>
      <c r="S428" s="444">
        <v>45551</v>
      </c>
      <c r="T428" s="67">
        <v>45657</v>
      </c>
      <c r="U428" s="107">
        <v>20240755</v>
      </c>
      <c r="V428" s="483">
        <v>35933320</v>
      </c>
      <c r="W428" s="444">
        <v>45547</v>
      </c>
      <c r="X428" s="63" t="s">
        <v>239</v>
      </c>
      <c r="Y428" s="6" t="s">
        <v>130</v>
      </c>
      <c r="Z428" s="22" t="s">
        <v>53</v>
      </c>
      <c r="AA428" s="22" t="s">
        <v>2604</v>
      </c>
      <c r="AB428" s="22" t="s">
        <v>1139</v>
      </c>
      <c r="AC428" s="6">
        <v>45551</v>
      </c>
      <c r="AD428" s="95" t="s">
        <v>2605</v>
      </c>
      <c r="AE428" s="51" t="s">
        <v>218</v>
      </c>
      <c r="AF428" s="51" t="s">
        <v>218</v>
      </c>
      <c r="AG428" s="51" t="s">
        <v>218</v>
      </c>
      <c r="AH428" s="51" t="s">
        <v>218</v>
      </c>
      <c r="AI428" s="51" t="s">
        <v>218</v>
      </c>
      <c r="AJ428" s="51" t="s">
        <v>218</v>
      </c>
      <c r="AK428" s="51" t="s">
        <v>218</v>
      </c>
      <c r="AL428" s="51" t="s">
        <v>218</v>
      </c>
      <c r="AM428" s="51" t="s">
        <v>218</v>
      </c>
      <c r="AN428" s="51" t="s">
        <v>218</v>
      </c>
      <c r="AO428" s="51" t="s">
        <v>218</v>
      </c>
      <c r="AP428" s="51" t="s">
        <v>218</v>
      </c>
      <c r="AQ428" s="494">
        <v>45657</v>
      </c>
      <c r="AR428" s="58" t="s">
        <v>218</v>
      </c>
      <c r="AS428" s="58" t="s">
        <v>218</v>
      </c>
      <c r="AT428" s="58" t="s">
        <v>218</v>
      </c>
      <c r="AU428" s="6">
        <f t="shared" si="23"/>
        <v>45777</v>
      </c>
      <c r="AV428" s="28">
        <f t="shared" si="24"/>
        <v>46507</v>
      </c>
    </row>
    <row r="429" spans="1:48" s="22" customFormat="1" ht="16.350000000000001" hidden="1" customHeight="1">
      <c r="A429" s="488"/>
      <c r="B429" s="22" t="s">
        <v>2601</v>
      </c>
      <c r="C429" s="448" t="b">
        <v>1</v>
      </c>
      <c r="D429" s="449" t="s">
        <v>676</v>
      </c>
      <c r="E429" s="449" t="s">
        <v>593</v>
      </c>
      <c r="F429" s="449" t="s">
        <v>24</v>
      </c>
      <c r="G429" s="449" t="s">
        <v>13</v>
      </c>
      <c r="H429" s="444">
        <v>45547</v>
      </c>
      <c r="I429" s="449" t="s">
        <v>651</v>
      </c>
      <c r="J429" s="493" t="str">
        <f t="shared" ca="1" si="22"/>
        <v>EJECUTADO</v>
      </c>
      <c r="K429" s="449" t="s">
        <v>2606</v>
      </c>
      <c r="L429" s="445" t="s">
        <v>50</v>
      </c>
      <c r="M429" s="445" t="s">
        <v>2607</v>
      </c>
      <c r="N429" s="450">
        <v>901557038</v>
      </c>
      <c r="O429" s="483">
        <v>140000000</v>
      </c>
      <c r="P429" s="452">
        <v>20240589</v>
      </c>
      <c r="Q429" s="455">
        <v>140000000</v>
      </c>
      <c r="R429" s="114">
        <v>45541</v>
      </c>
      <c r="S429" s="444">
        <v>45551</v>
      </c>
      <c r="T429" s="67">
        <v>45626</v>
      </c>
      <c r="U429" s="107">
        <v>20240756</v>
      </c>
      <c r="V429" s="483">
        <v>140000000</v>
      </c>
      <c r="W429" s="444">
        <v>45547</v>
      </c>
      <c r="X429" s="63" t="s">
        <v>239</v>
      </c>
      <c r="Y429" s="6" t="s">
        <v>130</v>
      </c>
      <c r="Z429" s="22" t="s">
        <v>53</v>
      </c>
      <c r="AA429" s="22" t="s">
        <v>2608</v>
      </c>
      <c r="AB429" s="22" t="s">
        <v>1139</v>
      </c>
      <c r="AC429" s="6">
        <v>45551</v>
      </c>
      <c r="AD429" s="95" t="s">
        <v>2609</v>
      </c>
      <c r="AE429" s="51" t="s">
        <v>218</v>
      </c>
      <c r="AF429" s="51" t="s">
        <v>218</v>
      </c>
      <c r="AG429" s="51" t="s">
        <v>218</v>
      </c>
      <c r="AH429" s="51" t="s">
        <v>218</v>
      </c>
      <c r="AI429" s="51" t="s">
        <v>218</v>
      </c>
      <c r="AJ429" s="51" t="s">
        <v>218</v>
      </c>
      <c r="AK429" s="51" t="s">
        <v>218</v>
      </c>
      <c r="AL429" s="51" t="s">
        <v>218</v>
      </c>
      <c r="AM429" s="51" t="s">
        <v>218</v>
      </c>
      <c r="AN429" s="51" t="s">
        <v>218</v>
      </c>
      <c r="AO429" s="51" t="s">
        <v>218</v>
      </c>
      <c r="AP429" s="51" t="s">
        <v>218</v>
      </c>
      <c r="AQ429" s="494">
        <v>45626</v>
      </c>
      <c r="AR429" s="58" t="s">
        <v>218</v>
      </c>
      <c r="AS429" s="58" t="s">
        <v>218</v>
      </c>
      <c r="AT429" s="58" t="s">
        <v>218</v>
      </c>
      <c r="AU429" s="6">
        <f t="shared" si="23"/>
        <v>45746</v>
      </c>
      <c r="AV429" s="28">
        <f t="shared" si="24"/>
        <v>46476</v>
      </c>
    </row>
    <row r="430" spans="1:48" s="22" customFormat="1" ht="16.350000000000001" hidden="1" customHeight="1">
      <c r="A430" s="488"/>
      <c r="C430" s="448" t="b">
        <v>1</v>
      </c>
      <c r="D430" s="449" t="s">
        <v>677</v>
      </c>
      <c r="E430" s="449" t="s">
        <v>593</v>
      </c>
      <c r="F430" s="449" t="s">
        <v>24</v>
      </c>
      <c r="G430" s="22" t="s">
        <v>13</v>
      </c>
      <c r="H430" s="444">
        <v>45548</v>
      </c>
      <c r="I430" s="449" t="s">
        <v>651</v>
      </c>
      <c r="J430" s="493" t="str">
        <f t="shared" ca="1" si="22"/>
        <v>EJECUTADO</v>
      </c>
      <c r="K430" s="449" t="s">
        <v>2610</v>
      </c>
      <c r="L430" s="445" t="s">
        <v>50</v>
      </c>
      <c r="M430" s="445" t="s">
        <v>2611</v>
      </c>
      <c r="N430" s="450">
        <v>900654047</v>
      </c>
      <c r="O430" s="483">
        <v>142800000</v>
      </c>
      <c r="P430" s="452">
        <v>20240582</v>
      </c>
      <c r="Q430" s="455">
        <v>142800000</v>
      </c>
      <c r="R430" s="114">
        <v>45540</v>
      </c>
      <c r="S430" s="444">
        <v>45552</v>
      </c>
      <c r="T430" s="67">
        <v>45657</v>
      </c>
      <c r="U430" s="107">
        <v>20240763</v>
      </c>
      <c r="V430" s="483">
        <v>142800000</v>
      </c>
      <c r="W430" s="444">
        <v>45548</v>
      </c>
      <c r="X430" s="63" t="s">
        <v>239</v>
      </c>
      <c r="Y430" s="6" t="s">
        <v>130</v>
      </c>
      <c r="Z430" s="22" t="s">
        <v>53</v>
      </c>
      <c r="AA430" s="22" t="s">
        <v>2612</v>
      </c>
      <c r="AB430" s="22" t="s">
        <v>2613</v>
      </c>
      <c r="AC430" s="6">
        <v>45552</v>
      </c>
      <c r="AD430" s="94" t="s">
        <v>2614</v>
      </c>
      <c r="AE430" s="51" t="s">
        <v>218</v>
      </c>
      <c r="AF430" s="51" t="s">
        <v>218</v>
      </c>
      <c r="AG430" s="51" t="s">
        <v>218</v>
      </c>
      <c r="AH430" s="51" t="s">
        <v>218</v>
      </c>
      <c r="AI430" s="51" t="s">
        <v>218</v>
      </c>
      <c r="AJ430" s="51" t="s">
        <v>218</v>
      </c>
      <c r="AK430" s="51" t="s">
        <v>218</v>
      </c>
      <c r="AL430" s="51" t="s">
        <v>218</v>
      </c>
      <c r="AM430" s="51" t="s">
        <v>218</v>
      </c>
      <c r="AN430" s="51" t="s">
        <v>218</v>
      </c>
      <c r="AO430" s="51" t="s">
        <v>218</v>
      </c>
      <c r="AP430" s="51" t="s">
        <v>218</v>
      </c>
      <c r="AQ430" s="494">
        <v>45657</v>
      </c>
      <c r="AR430" s="58" t="s">
        <v>218</v>
      </c>
      <c r="AS430" s="58" t="s">
        <v>218</v>
      </c>
      <c r="AT430" s="58" t="s">
        <v>218</v>
      </c>
      <c r="AU430" s="6">
        <f t="shared" si="23"/>
        <v>45777</v>
      </c>
      <c r="AV430" s="28">
        <f t="shared" si="24"/>
        <v>46507</v>
      </c>
    </row>
    <row r="431" spans="1:48" s="22" customFormat="1" ht="16.350000000000001" hidden="1" customHeight="1">
      <c r="A431" s="488"/>
      <c r="B431" s="22" t="s">
        <v>2615</v>
      </c>
      <c r="C431" s="448" t="b">
        <v>1</v>
      </c>
      <c r="D431" s="449" t="s">
        <v>678</v>
      </c>
      <c r="E431" s="449" t="s">
        <v>74</v>
      </c>
      <c r="F431" s="449" t="s">
        <v>24</v>
      </c>
      <c r="G431" s="22" t="s">
        <v>2490</v>
      </c>
      <c r="H431" s="444">
        <v>45548</v>
      </c>
      <c r="I431" s="449" t="s">
        <v>651</v>
      </c>
      <c r="J431" s="493" t="str">
        <f t="shared" ca="1" si="22"/>
        <v>EJECUTADO</v>
      </c>
      <c r="K431" s="449" t="s">
        <v>2616</v>
      </c>
      <c r="L431" s="445" t="s">
        <v>525</v>
      </c>
      <c r="M431" s="445" t="s">
        <v>1094</v>
      </c>
      <c r="N431" s="450">
        <v>1014184767</v>
      </c>
      <c r="O431" s="483">
        <v>14170000</v>
      </c>
      <c r="P431" s="452">
        <v>20240559</v>
      </c>
      <c r="Q431" s="455">
        <v>15990000</v>
      </c>
      <c r="R431" s="114">
        <v>45530</v>
      </c>
      <c r="S431" s="444"/>
      <c r="T431" s="67"/>
      <c r="U431" s="107">
        <v>20240757</v>
      </c>
      <c r="V431" s="483">
        <v>14170000</v>
      </c>
      <c r="W431" s="444">
        <v>45548</v>
      </c>
      <c r="X431" s="63" t="s">
        <v>239</v>
      </c>
      <c r="Y431" s="6" t="s">
        <v>94</v>
      </c>
      <c r="Z431" s="22" t="s">
        <v>53</v>
      </c>
      <c r="AA431" s="22" t="s">
        <v>2617</v>
      </c>
      <c r="AB431" s="22" t="s">
        <v>1848</v>
      </c>
      <c r="AC431" s="6">
        <v>45548</v>
      </c>
      <c r="AD431" s="56" t="s">
        <v>2618</v>
      </c>
      <c r="AE431" s="51" t="s">
        <v>218</v>
      </c>
      <c r="AF431" s="51" t="s">
        <v>218</v>
      </c>
      <c r="AG431" s="51" t="s">
        <v>218</v>
      </c>
      <c r="AH431" s="51" t="s">
        <v>218</v>
      </c>
      <c r="AI431" s="51" t="s">
        <v>218</v>
      </c>
      <c r="AJ431" s="51" t="s">
        <v>218</v>
      </c>
      <c r="AK431" s="51" t="s">
        <v>218</v>
      </c>
      <c r="AL431" s="51" t="s">
        <v>218</v>
      </c>
      <c r="AM431" s="51" t="s">
        <v>218</v>
      </c>
      <c r="AN431" s="51" t="s">
        <v>218</v>
      </c>
      <c r="AO431" s="51" t="s">
        <v>218</v>
      </c>
      <c r="AP431" s="51" t="s">
        <v>218</v>
      </c>
      <c r="AQ431" s="494"/>
      <c r="AR431" s="58" t="s">
        <v>218</v>
      </c>
      <c r="AS431" s="58" t="s">
        <v>218</v>
      </c>
      <c r="AT431" s="58" t="s">
        <v>218</v>
      </c>
      <c r="AU431" s="6">
        <f t="shared" si="23"/>
        <v>120</v>
      </c>
      <c r="AV431" s="28">
        <f t="shared" si="24"/>
        <v>850</v>
      </c>
    </row>
    <row r="432" spans="1:48" s="22" customFormat="1" ht="16.350000000000001" hidden="1" customHeight="1">
      <c r="A432" s="488"/>
      <c r="C432" s="448" t="b">
        <v>1</v>
      </c>
      <c r="D432" s="449" t="s">
        <v>679</v>
      </c>
      <c r="E432" s="449" t="s">
        <v>593</v>
      </c>
      <c r="F432" s="449" t="s">
        <v>24</v>
      </c>
      <c r="G432" s="22" t="s">
        <v>13</v>
      </c>
      <c r="H432" s="444">
        <v>45548</v>
      </c>
      <c r="I432" s="449" t="s">
        <v>651</v>
      </c>
      <c r="J432" s="493" t="str">
        <f t="shared" ca="1" si="22"/>
        <v>EJECUTADO</v>
      </c>
      <c r="K432" s="449" t="s">
        <v>2619</v>
      </c>
      <c r="L432" s="445" t="s">
        <v>50</v>
      </c>
      <c r="M432" s="445" t="s">
        <v>2620</v>
      </c>
      <c r="N432" s="450">
        <v>900994434</v>
      </c>
      <c r="O432" s="483">
        <v>52800000</v>
      </c>
      <c r="P432" s="452">
        <v>20240588</v>
      </c>
      <c r="Q432" s="455">
        <v>52800000</v>
      </c>
      <c r="R432" s="114">
        <v>45541</v>
      </c>
      <c r="S432" s="444">
        <v>45548</v>
      </c>
      <c r="T432" s="67">
        <v>45657</v>
      </c>
      <c r="U432" s="107">
        <v>20240760</v>
      </c>
      <c r="V432" s="483">
        <v>52800000</v>
      </c>
      <c r="W432" s="444">
        <v>45548</v>
      </c>
      <c r="X432" s="63" t="s">
        <v>239</v>
      </c>
      <c r="Y432" s="6" t="s">
        <v>522</v>
      </c>
      <c r="Z432" s="22" t="s">
        <v>53</v>
      </c>
      <c r="AA432" s="22" t="s">
        <v>2621</v>
      </c>
      <c r="AB432" s="22" t="s">
        <v>1322</v>
      </c>
      <c r="AC432" s="6">
        <v>45548</v>
      </c>
      <c r="AD432" s="56" t="s">
        <v>2622</v>
      </c>
      <c r="AE432" s="51" t="s">
        <v>218</v>
      </c>
      <c r="AF432" s="51" t="s">
        <v>218</v>
      </c>
      <c r="AG432" s="51" t="s">
        <v>218</v>
      </c>
      <c r="AH432" s="51" t="s">
        <v>218</v>
      </c>
      <c r="AI432" s="51" t="s">
        <v>218</v>
      </c>
      <c r="AJ432" s="51" t="s">
        <v>218</v>
      </c>
      <c r="AK432" s="51" t="s">
        <v>218</v>
      </c>
      <c r="AL432" s="51" t="s">
        <v>218</v>
      </c>
      <c r="AM432" s="51" t="s">
        <v>218</v>
      </c>
      <c r="AN432" s="51" t="s">
        <v>218</v>
      </c>
      <c r="AO432" s="51" t="s">
        <v>218</v>
      </c>
      <c r="AP432" s="51" t="s">
        <v>218</v>
      </c>
      <c r="AQ432" s="494">
        <v>45657</v>
      </c>
      <c r="AR432" s="58" t="s">
        <v>218</v>
      </c>
      <c r="AS432" s="58" t="s">
        <v>218</v>
      </c>
      <c r="AT432" s="58" t="s">
        <v>218</v>
      </c>
      <c r="AU432" s="6">
        <f t="shared" si="23"/>
        <v>45777</v>
      </c>
      <c r="AV432" s="28">
        <f t="shared" si="24"/>
        <v>46507</v>
      </c>
    </row>
    <row r="433" spans="1:48" s="22" customFormat="1" ht="16.350000000000001" customHeight="1">
      <c r="A433" s="488"/>
      <c r="C433" s="448" t="b">
        <v>1</v>
      </c>
      <c r="D433" s="449" t="s">
        <v>680</v>
      </c>
      <c r="E433" s="449" t="s">
        <v>129</v>
      </c>
      <c r="F433" s="449" t="s">
        <v>24</v>
      </c>
      <c r="G433" s="22" t="s">
        <v>2623</v>
      </c>
      <c r="H433" s="444">
        <v>45548</v>
      </c>
      <c r="I433" s="449" t="s">
        <v>651</v>
      </c>
      <c r="J433" s="493" t="str">
        <f t="shared" ca="1" si="22"/>
        <v>EJECUTADO</v>
      </c>
      <c r="K433" s="449" t="s">
        <v>2624</v>
      </c>
      <c r="L433" s="445" t="s">
        <v>525</v>
      </c>
      <c r="M433" s="445" t="s">
        <v>2625</v>
      </c>
      <c r="N433" s="450">
        <v>1013692626</v>
      </c>
      <c r="O433" s="483">
        <v>8300000</v>
      </c>
      <c r="P433" s="452">
        <v>20240593</v>
      </c>
      <c r="Q433" s="455">
        <v>8300000</v>
      </c>
      <c r="R433" s="114">
        <v>45545</v>
      </c>
      <c r="S433" s="444">
        <v>45548</v>
      </c>
      <c r="T433" s="67">
        <v>45558</v>
      </c>
      <c r="U433" s="107">
        <v>20240758</v>
      </c>
      <c r="V433" s="483">
        <v>8300000</v>
      </c>
      <c r="W433" s="444">
        <v>45548</v>
      </c>
      <c r="X433" s="63" t="s">
        <v>239</v>
      </c>
      <c r="Y433" s="6" t="s">
        <v>130</v>
      </c>
      <c r="Z433" s="22" t="s">
        <v>53</v>
      </c>
      <c r="AA433" s="22" t="s">
        <v>2626</v>
      </c>
      <c r="AB433" s="22" t="s">
        <v>1239</v>
      </c>
      <c r="AC433" s="6">
        <v>45548</v>
      </c>
      <c r="AD433" s="56" t="s">
        <v>2627</v>
      </c>
      <c r="AE433" s="51" t="s">
        <v>218</v>
      </c>
      <c r="AF433" s="51" t="s">
        <v>218</v>
      </c>
      <c r="AG433" s="51" t="s">
        <v>218</v>
      </c>
      <c r="AH433" s="51" t="s">
        <v>218</v>
      </c>
      <c r="AI433" s="51" t="s">
        <v>218</v>
      </c>
      <c r="AJ433" s="51" t="s">
        <v>218</v>
      </c>
      <c r="AK433" s="51" t="s">
        <v>218</v>
      </c>
      <c r="AL433" s="51" t="s">
        <v>218</v>
      </c>
      <c r="AM433" s="51" t="s">
        <v>218</v>
      </c>
      <c r="AN433" s="51" t="s">
        <v>218</v>
      </c>
      <c r="AO433" s="51" t="s">
        <v>218</v>
      </c>
      <c r="AP433" s="51" t="s">
        <v>218</v>
      </c>
      <c r="AQ433" s="494">
        <v>45558</v>
      </c>
      <c r="AR433" s="58" t="s">
        <v>218</v>
      </c>
      <c r="AS433" s="58" t="s">
        <v>218</v>
      </c>
      <c r="AT433" s="58" t="s">
        <v>218</v>
      </c>
      <c r="AU433" s="6">
        <f t="shared" si="23"/>
        <v>45678</v>
      </c>
      <c r="AV433" s="28">
        <f t="shared" si="24"/>
        <v>46408</v>
      </c>
    </row>
    <row r="434" spans="1:48" s="22" customFormat="1" ht="16.350000000000001" hidden="1" customHeight="1">
      <c r="A434" s="488"/>
      <c r="B434" s="22" t="s">
        <v>2615</v>
      </c>
      <c r="C434" s="448" t="b">
        <v>1</v>
      </c>
      <c r="D434" s="449" t="s">
        <v>681</v>
      </c>
      <c r="E434" s="449" t="s">
        <v>641</v>
      </c>
      <c r="F434" s="449" t="s">
        <v>24</v>
      </c>
      <c r="G434" s="22" t="s">
        <v>19</v>
      </c>
      <c r="H434" s="444">
        <v>45551</v>
      </c>
      <c r="I434" s="449" t="s">
        <v>651</v>
      </c>
      <c r="J434" s="493" t="str">
        <f t="shared" ca="1" si="22"/>
        <v>EJECUTADO</v>
      </c>
      <c r="K434" s="449" t="s">
        <v>2628</v>
      </c>
      <c r="L434" s="445" t="s">
        <v>50</v>
      </c>
      <c r="M434" s="445" t="s">
        <v>2629</v>
      </c>
      <c r="N434" s="450">
        <v>900964822</v>
      </c>
      <c r="O434" s="483">
        <v>15321101</v>
      </c>
      <c r="P434" s="452">
        <v>20240568</v>
      </c>
      <c r="Q434" s="455">
        <v>15321101</v>
      </c>
      <c r="R434" s="114">
        <v>45539</v>
      </c>
      <c r="S434" s="444"/>
      <c r="T434" s="67"/>
      <c r="U434" s="107">
        <v>20240764</v>
      </c>
      <c r="V434" s="483">
        <v>15321101</v>
      </c>
      <c r="W434" s="444">
        <v>45551</v>
      </c>
      <c r="X434" s="63" t="s">
        <v>239</v>
      </c>
      <c r="Y434" s="6" t="s">
        <v>130</v>
      </c>
      <c r="Z434" s="22" t="s">
        <v>53</v>
      </c>
      <c r="AA434" s="22" t="s">
        <v>2630</v>
      </c>
      <c r="AB434" s="22" t="s">
        <v>1139</v>
      </c>
      <c r="AC434" s="6">
        <v>45553</v>
      </c>
      <c r="AD434" s="56" t="s">
        <v>2631</v>
      </c>
      <c r="AE434" s="51" t="s">
        <v>218</v>
      </c>
      <c r="AF434" s="51" t="s">
        <v>218</v>
      </c>
      <c r="AG434" s="51" t="s">
        <v>218</v>
      </c>
      <c r="AH434" s="51" t="s">
        <v>218</v>
      </c>
      <c r="AI434" s="51" t="s">
        <v>218</v>
      </c>
      <c r="AJ434" s="51" t="s">
        <v>218</v>
      </c>
      <c r="AK434" s="51" t="s">
        <v>218</v>
      </c>
      <c r="AL434" s="51" t="s">
        <v>218</v>
      </c>
      <c r="AM434" s="51" t="s">
        <v>218</v>
      </c>
      <c r="AN434" s="51" t="s">
        <v>218</v>
      </c>
      <c r="AO434" s="51" t="s">
        <v>218</v>
      </c>
      <c r="AP434" s="51" t="s">
        <v>218</v>
      </c>
      <c r="AQ434" s="494"/>
      <c r="AR434" s="58" t="s">
        <v>218</v>
      </c>
      <c r="AS434" s="58" t="s">
        <v>218</v>
      </c>
      <c r="AT434" s="58" t="s">
        <v>218</v>
      </c>
      <c r="AU434" s="6">
        <f t="shared" si="23"/>
        <v>120</v>
      </c>
      <c r="AV434" s="28">
        <f t="shared" si="24"/>
        <v>850</v>
      </c>
    </row>
    <row r="435" spans="1:48" s="22" customFormat="1" ht="16.350000000000001" hidden="1" customHeight="1">
      <c r="A435" s="488"/>
      <c r="C435" s="448" t="b">
        <v>1</v>
      </c>
      <c r="D435" s="449" t="s">
        <v>682</v>
      </c>
      <c r="E435" s="449" t="s">
        <v>74</v>
      </c>
      <c r="F435" s="449" t="s">
        <v>24</v>
      </c>
      <c r="G435" s="22" t="s">
        <v>18</v>
      </c>
      <c r="H435" s="444">
        <v>45551</v>
      </c>
      <c r="I435" s="449" t="s">
        <v>651</v>
      </c>
      <c r="J435" s="493" t="str">
        <f t="shared" ca="1" si="22"/>
        <v>EJECUTADO</v>
      </c>
      <c r="K435" s="449" t="s">
        <v>2632</v>
      </c>
      <c r="L435" s="445" t="s">
        <v>525</v>
      </c>
      <c r="M435" s="445" t="s">
        <v>2633</v>
      </c>
      <c r="N435" s="450">
        <v>1070708846</v>
      </c>
      <c r="O435" s="483">
        <v>14098266.699999999</v>
      </c>
      <c r="P435" s="452">
        <v>20240600</v>
      </c>
      <c r="Q435" s="455">
        <v>14098266.699999999</v>
      </c>
      <c r="R435" s="114">
        <v>45548</v>
      </c>
      <c r="S435" s="444">
        <v>45551</v>
      </c>
      <c r="T435" s="67">
        <v>45637</v>
      </c>
      <c r="U435" s="107">
        <v>20240765</v>
      </c>
      <c r="V435" s="483">
        <v>14098266.699999999</v>
      </c>
      <c r="W435" s="444">
        <v>45551</v>
      </c>
      <c r="X435" s="63" t="s">
        <v>239</v>
      </c>
      <c r="Y435" s="6" t="s">
        <v>94</v>
      </c>
      <c r="Z435" s="22" t="s">
        <v>53</v>
      </c>
      <c r="AA435" s="22" t="s">
        <v>2634</v>
      </c>
      <c r="AB435" s="22" t="s">
        <v>1207</v>
      </c>
      <c r="AC435" s="6">
        <v>45185</v>
      </c>
      <c r="AD435" s="56" t="s">
        <v>2635</v>
      </c>
      <c r="AE435" s="51" t="s">
        <v>218</v>
      </c>
      <c r="AF435" s="51" t="s">
        <v>218</v>
      </c>
      <c r="AG435" s="51" t="s">
        <v>218</v>
      </c>
      <c r="AH435" s="51" t="s">
        <v>218</v>
      </c>
      <c r="AI435" s="51" t="s">
        <v>218</v>
      </c>
      <c r="AJ435" s="51" t="s">
        <v>218</v>
      </c>
      <c r="AK435" s="51" t="s">
        <v>218</v>
      </c>
      <c r="AL435" s="51" t="s">
        <v>218</v>
      </c>
      <c r="AM435" s="51" t="s">
        <v>218</v>
      </c>
      <c r="AN435" s="51" t="s">
        <v>218</v>
      </c>
      <c r="AO435" s="51" t="s">
        <v>218</v>
      </c>
      <c r="AP435" s="51" t="s">
        <v>218</v>
      </c>
      <c r="AQ435" s="494">
        <v>45637</v>
      </c>
      <c r="AR435" s="58" t="s">
        <v>218</v>
      </c>
      <c r="AS435" s="58" t="s">
        <v>218</v>
      </c>
      <c r="AT435" s="58" t="s">
        <v>218</v>
      </c>
      <c r="AU435" s="6">
        <f t="shared" si="23"/>
        <v>45757</v>
      </c>
      <c r="AV435" s="28">
        <f t="shared" si="24"/>
        <v>46487</v>
      </c>
    </row>
    <row r="436" spans="1:48" s="22" customFormat="1" ht="16.350000000000001" hidden="1" customHeight="1">
      <c r="A436" s="488"/>
      <c r="C436" s="448" t="b">
        <v>1</v>
      </c>
      <c r="D436" s="449" t="s">
        <v>683</v>
      </c>
      <c r="E436" s="449" t="s">
        <v>74</v>
      </c>
      <c r="F436" s="449" t="s">
        <v>24</v>
      </c>
      <c r="G436" s="22" t="s">
        <v>18</v>
      </c>
      <c r="H436" s="444">
        <v>45551</v>
      </c>
      <c r="I436" s="449" t="s">
        <v>651</v>
      </c>
      <c r="J436" s="493" t="str">
        <f t="shared" ca="1" si="22"/>
        <v>EJECUTADO</v>
      </c>
      <c r="K436" s="449" t="s">
        <v>2636</v>
      </c>
      <c r="L436" s="445" t="s">
        <v>525</v>
      </c>
      <c r="M436" s="445" t="s">
        <v>2637</v>
      </c>
      <c r="N436" s="450">
        <v>52716134</v>
      </c>
      <c r="O436" s="483">
        <v>17500000</v>
      </c>
      <c r="P436" s="452">
        <v>20240599</v>
      </c>
      <c r="Q436" s="455">
        <v>17500000</v>
      </c>
      <c r="R436" s="114">
        <v>45548</v>
      </c>
      <c r="S436" s="444">
        <v>45551</v>
      </c>
      <c r="T436" s="67">
        <v>45657</v>
      </c>
      <c r="U436" s="107">
        <v>20240766</v>
      </c>
      <c r="V436" s="483">
        <v>17500000</v>
      </c>
      <c r="W436" s="444">
        <v>45551</v>
      </c>
      <c r="X436" s="63" t="s">
        <v>271</v>
      </c>
      <c r="Y436" s="6" t="s">
        <v>116</v>
      </c>
      <c r="Z436" s="22" t="s">
        <v>53</v>
      </c>
      <c r="AA436" s="22" t="s">
        <v>2638</v>
      </c>
      <c r="AB436" s="22" t="s">
        <v>1322</v>
      </c>
      <c r="AC436" s="6">
        <v>45551</v>
      </c>
      <c r="AD436" s="56" t="s">
        <v>2639</v>
      </c>
      <c r="AE436" s="51" t="s">
        <v>218</v>
      </c>
      <c r="AF436" s="51" t="s">
        <v>218</v>
      </c>
      <c r="AG436" s="51" t="s">
        <v>218</v>
      </c>
      <c r="AH436" s="51" t="s">
        <v>218</v>
      </c>
      <c r="AI436" s="51" t="s">
        <v>218</v>
      </c>
      <c r="AJ436" s="51" t="s">
        <v>218</v>
      </c>
      <c r="AK436" s="51" t="s">
        <v>218</v>
      </c>
      <c r="AL436" s="51" t="s">
        <v>218</v>
      </c>
      <c r="AM436" s="51" t="s">
        <v>218</v>
      </c>
      <c r="AN436" s="51" t="s">
        <v>218</v>
      </c>
      <c r="AO436" s="51" t="s">
        <v>218</v>
      </c>
      <c r="AP436" s="51" t="s">
        <v>218</v>
      </c>
      <c r="AQ436" s="494">
        <v>45657</v>
      </c>
      <c r="AR436" s="58" t="s">
        <v>218</v>
      </c>
      <c r="AS436" s="58" t="s">
        <v>218</v>
      </c>
      <c r="AT436" s="58" t="s">
        <v>218</v>
      </c>
      <c r="AU436" s="6">
        <f t="shared" si="23"/>
        <v>45777</v>
      </c>
      <c r="AV436" s="28">
        <f t="shared" si="24"/>
        <v>46507</v>
      </c>
    </row>
    <row r="437" spans="1:48" s="22" customFormat="1" ht="16.350000000000001" hidden="1" customHeight="1">
      <c r="A437" s="488"/>
      <c r="C437" s="448" t="b">
        <v>1</v>
      </c>
      <c r="D437" s="449" t="s">
        <v>684</v>
      </c>
      <c r="E437" s="449" t="s">
        <v>74</v>
      </c>
      <c r="F437" s="449" t="s">
        <v>24</v>
      </c>
      <c r="G437" s="22" t="s">
        <v>2490</v>
      </c>
      <c r="H437" s="444">
        <v>45552</v>
      </c>
      <c r="I437" s="449" t="s">
        <v>651</v>
      </c>
      <c r="J437" s="493" t="str">
        <f t="shared" ca="1" si="22"/>
        <v>EJECUTADO</v>
      </c>
      <c r="K437" s="449" t="s">
        <v>2640</v>
      </c>
      <c r="L437" s="445" t="s">
        <v>525</v>
      </c>
      <c r="M437" s="445" t="s">
        <v>2641</v>
      </c>
      <c r="N437" s="450">
        <v>1033810543</v>
      </c>
      <c r="O437" s="483">
        <v>9706667</v>
      </c>
      <c r="P437" s="452">
        <v>20240580</v>
      </c>
      <c r="Q437" s="455">
        <v>10360000</v>
      </c>
      <c r="R437" s="114">
        <v>45540</v>
      </c>
      <c r="S437" s="444">
        <v>45553</v>
      </c>
      <c r="T437" s="67">
        <v>45657</v>
      </c>
      <c r="U437" s="107">
        <v>20240767</v>
      </c>
      <c r="V437" s="483">
        <v>9706667</v>
      </c>
      <c r="W437" s="444">
        <v>45552</v>
      </c>
      <c r="X437" s="63" t="s">
        <v>271</v>
      </c>
      <c r="Y437" s="6" t="s">
        <v>685</v>
      </c>
      <c r="Z437" s="22" t="s">
        <v>53</v>
      </c>
      <c r="AA437" s="22" t="s">
        <v>2642</v>
      </c>
      <c r="AB437" s="22" t="s">
        <v>2182</v>
      </c>
      <c r="AC437" s="6">
        <v>45553</v>
      </c>
      <c r="AD437" s="56" t="s">
        <v>2643</v>
      </c>
      <c r="AE437" s="51" t="s">
        <v>218</v>
      </c>
      <c r="AF437" s="51" t="s">
        <v>218</v>
      </c>
      <c r="AG437" s="51" t="s">
        <v>218</v>
      </c>
      <c r="AH437" s="51" t="s">
        <v>218</v>
      </c>
      <c r="AI437" s="51" t="s">
        <v>218</v>
      </c>
      <c r="AJ437" s="51" t="s">
        <v>218</v>
      </c>
      <c r="AK437" s="51" t="s">
        <v>218</v>
      </c>
      <c r="AL437" s="51" t="s">
        <v>218</v>
      </c>
      <c r="AM437" s="51" t="s">
        <v>218</v>
      </c>
      <c r="AN437" s="51" t="s">
        <v>218</v>
      </c>
      <c r="AO437" s="51" t="s">
        <v>218</v>
      </c>
      <c r="AP437" s="51" t="s">
        <v>218</v>
      </c>
      <c r="AQ437" s="494">
        <v>45657</v>
      </c>
      <c r="AR437" s="58" t="s">
        <v>218</v>
      </c>
      <c r="AS437" s="58" t="s">
        <v>218</v>
      </c>
      <c r="AT437" s="58" t="s">
        <v>218</v>
      </c>
      <c r="AU437" s="6">
        <f t="shared" si="23"/>
        <v>45777</v>
      </c>
      <c r="AV437" s="28">
        <f t="shared" si="24"/>
        <v>46507</v>
      </c>
    </row>
    <row r="438" spans="1:48" s="22" customFormat="1" ht="16.350000000000001" hidden="1" customHeight="1">
      <c r="A438" s="488"/>
      <c r="B438" s="22" t="s">
        <v>2644</v>
      </c>
      <c r="C438" s="448" t="b">
        <v>1</v>
      </c>
      <c r="D438" s="449" t="s">
        <v>686</v>
      </c>
      <c r="E438" s="449" t="s">
        <v>593</v>
      </c>
      <c r="F438" s="449" t="s">
        <v>24</v>
      </c>
      <c r="G438" s="22" t="s">
        <v>13</v>
      </c>
      <c r="H438" s="444">
        <v>45553</v>
      </c>
      <c r="I438" s="449" t="s">
        <v>651</v>
      </c>
      <c r="J438" s="493" t="str">
        <f t="shared" ca="1" si="22"/>
        <v>EJECUTADO</v>
      </c>
      <c r="K438" s="449" t="s">
        <v>2645</v>
      </c>
      <c r="L438" s="445" t="s">
        <v>50</v>
      </c>
      <c r="M438" s="445" t="s">
        <v>2646</v>
      </c>
      <c r="N438" s="450" t="s">
        <v>2647</v>
      </c>
      <c r="O438" s="483">
        <v>476000000</v>
      </c>
      <c r="P438" s="452">
        <v>20240576</v>
      </c>
      <c r="Q438" s="455">
        <v>476000000</v>
      </c>
      <c r="R438" s="114">
        <v>45540</v>
      </c>
      <c r="S438" s="444"/>
      <c r="T438" s="67"/>
      <c r="U438" s="107"/>
      <c r="V438" s="483"/>
      <c r="W438" s="444"/>
      <c r="X438" s="63" t="s">
        <v>239</v>
      </c>
      <c r="Y438" s="6" t="s">
        <v>130</v>
      </c>
      <c r="Z438" s="22" t="s">
        <v>53</v>
      </c>
      <c r="AC438" s="6"/>
      <c r="AD438" s="56" t="s">
        <v>2648</v>
      </c>
      <c r="AE438" s="51" t="s">
        <v>218</v>
      </c>
      <c r="AF438" s="51" t="s">
        <v>218</v>
      </c>
      <c r="AG438" s="51" t="s">
        <v>218</v>
      </c>
      <c r="AH438" s="51" t="s">
        <v>218</v>
      </c>
      <c r="AI438" s="51" t="s">
        <v>218</v>
      </c>
      <c r="AJ438" s="51" t="s">
        <v>218</v>
      </c>
      <c r="AK438" s="51" t="s">
        <v>218</v>
      </c>
      <c r="AL438" s="51" t="s">
        <v>218</v>
      </c>
      <c r="AM438" s="51" t="s">
        <v>218</v>
      </c>
      <c r="AN438" s="51" t="s">
        <v>218</v>
      </c>
      <c r="AO438" s="51" t="s">
        <v>218</v>
      </c>
      <c r="AP438" s="51" t="s">
        <v>218</v>
      </c>
      <c r="AQ438" s="494"/>
      <c r="AR438" s="58" t="s">
        <v>218</v>
      </c>
      <c r="AS438" s="58" t="s">
        <v>218</v>
      </c>
      <c r="AT438" s="58" t="s">
        <v>218</v>
      </c>
      <c r="AU438" s="6">
        <f t="shared" si="23"/>
        <v>120</v>
      </c>
      <c r="AV438" s="28">
        <f t="shared" si="24"/>
        <v>850</v>
      </c>
    </row>
    <row r="439" spans="1:48" s="22" customFormat="1" ht="16.350000000000001" hidden="1" customHeight="1">
      <c r="A439" s="488"/>
      <c r="C439" s="448" t="b">
        <v>1</v>
      </c>
      <c r="D439" s="449" t="s">
        <v>687</v>
      </c>
      <c r="E439" s="449" t="s">
        <v>74</v>
      </c>
      <c r="F439" s="449" t="s">
        <v>24</v>
      </c>
      <c r="G439" s="22" t="s">
        <v>2490</v>
      </c>
      <c r="H439" s="444">
        <v>45553</v>
      </c>
      <c r="I439" s="449" t="s">
        <v>651</v>
      </c>
      <c r="J439" s="493" t="str">
        <f t="shared" ca="1" si="22"/>
        <v>EJECUTADO</v>
      </c>
      <c r="K439" s="449" t="s">
        <v>2649</v>
      </c>
      <c r="L439" s="445" t="s">
        <v>525</v>
      </c>
      <c r="M439" s="445" t="s">
        <v>2650</v>
      </c>
      <c r="N439" s="450">
        <v>1016011174</v>
      </c>
      <c r="O439" s="483">
        <v>9754100</v>
      </c>
      <c r="P439" s="452">
        <v>20240597</v>
      </c>
      <c r="Q439" s="455">
        <v>9943500</v>
      </c>
      <c r="R439" s="114">
        <v>45546</v>
      </c>
      <c r="S439" s="444">
        <v>45553</v>
      </c>
      <c r="T439" s="67">
        <v>45657</v>
      </c>
      <c r="U439" s="107">
        <v>20240772</v>
      </c>
      <c r="V439" s="483">
        <v>9754100</v>
      </c>
      <c r="W439" s="444">
        <v>45553</v>
      </c>
      <c r="X439" s="63" t="s">
        <v>271</v>
      </c>
      <c r="Y439" s="6" t="s">
        <v>685</v>
      </c>
      <c r="Z439" s="22" t="s">
        <v>53</v>
      </c>
      <c r="AA439" s="22" t="s">
        <v>2651</v>
      </c>
      <c r="AB439" s="22" t="s">
        <v>1139</v>
      </c>
      <c r="AC439" s="6">
        <v>45553</v>
      </c>
      <c r="AD439" s="56" t="s">
        <v>2652</v>
      </c>
      <c r="AE439" s="51" t="s">
        <v>218</v>
      </c>
      <c r="AF439" s="51" t="s">
        <v>218</v>
      </c>
      <c r="AG439" s="51" t="s">
        <v>218</v>
      </c>
      <c r="AH439" s="51" t="s">
        <v>218</v>
      </c>
      <c r="AI439" s="51" t="s">
        <v>218</v>
      </c>
      <c r="AJ439" s="51" t="s">
        <v>218</v>
      </c>
      <c r="AK439" s="51" t="s">
        <v>218</v>
      </c>
      <c r="AL439" s="51" t="s">
        <v>218</v>
      </c>
      <c r="AM439" s="51" t="s">
        <v>218</v>
      </c>
      <c r="AN439" s="51" t="s">
        <v>218</v>
      </c>
      <c r="AO439" s="51" t="s">
        <v>218</v>
      </c>
      <c r="AP439" s="51" t="s">
        <v>218</v>
      </c>
      <c r="AQ439" s="494">
        <v>45657</v>
      </c>
      <c r="AR439" s="58" t="s">
        <v>218</v>
      </c>
      <c r="AS439" s="58" t="s">
        <v>218</v>
      </c>
      <c r="AT439" s="58" t="s">
        <v>218</v>
      </c>
      <c r="AU439" s="6">
        <f t="shared" si="23"/>
        <v>45777</v>
      </c>
      <c r="AV439" s="28">
        <f t="shared" si="24"/>
        <v>46507</v>
      </c>
    </row>
    <row r="440" spans="1:48" s="22" customFormat="1" ht="16.350000000000001" hidden="1" customHeight="1">
      <c r="A440" s="488"/>
      <c r="C440" s="448" t="b">
        <v>1</v>
      </c>
      <c r="D440" s="449" t="s">
        <v>688</v>
      </c>
      <c r="E440" s="449" t="s">
        <v>506</v>
      </c>
      <c r="F440" s="449" t="s">
        <v>24</v>
      </c>
      <c r="G440" s="22" t="s">
        <v>13</v>
      </c>
      <c r="H440" s="444">
        <v>45553</v>
      </c>
      <c r="I440" s="449" t="s">
        <v>651</v>
      </c>
      <c r="J440" s="493" t="str">
        <f t="shared" ca="1" si="22"/>
        <v>EJECUTADO</v>
      </c>
      <c r="K440" s="449" t="s">
        <v>2653</v>
      </c>
      <c r="L440" s="445" t="s">
        <v>50</v>
      </c>
      <c r="M440" s="445" t="s">
        <v>2654</v>
      </c>
      <c r="N440" s="450">
        <v>900968115</v>
      </c>
      <c r="O440" s="483">
        <v>40000000</v>
      </c>
      <c r="P440" s="452">
        <v>20240566</v>
      </c>
      <c r="Q440" s="455">
        <v>40000000</v>
      </c>
      <c r="R440" s="114">
        <v>45534</v>
      </c>
      <c r="S440" s="444">
        <v>45555</v>
      </c>
      <c r="T440" s="67">
        <v>45647</v>
      </c>
      <c r="U440" s="107">
        <v>20240773</v>
      </c>
      <c r="V440" s="483">
        <v>40000000</v>
      </c>
      <c r="W440" s="444">
        <v>45553</v>
      </c>
      <c r="X440" s="63" t="s">
        <v>239</v>
      </c>
      <c r="Y440" s="6" t="s">
        <v>130</v>
      </c>
      <c r="Z440" s="22" t="s">
        <v>53</v>
      </c>
      <c r="AA440" s="22" t="s">
        <v>2655</v>
      </c>
      <c r="AB440" s="22" t="s">
        <v>1139</v>
      </c>
      <c r="AC440" s="6">
        <v>45555</v>
      </c>
      <c r="AD440" s="56" t="s">
        <v>2656</v>
      </c>
      <c r="AE440" s="51" t="s">
        <v>218</v>
      </c>
      <c r="AF440" s="51" t="s">
        <v>218</v>
      </c>
      <c r="AG440" s="51" t="s">
        <v>218</v>
      </c>
      <c r="AH440" s="51" t="s">
        <v>218</v>
      </c>
      <c r="AI440" s="51" t="s">
        <v>218</v>
      </c>
      <c r="AJ440" s="51" t="s">
        <v>218</v>
      </c>
      <c r="AK440" s="51" t="s">
        <v>218</v>
      </c>
      <c r="AL440" s="51" t="s">
        <v>218</v>
      </c>
      <c r="AM440" s="51" t="s">
        <v>218</v>
      </c>
      <c r="AN440" s="51" t="s">
        <v>218</v>
      </c>
      <c r="AO440" s="51" t="s">
        <v>218</v>
      </c>
      <c r="AP440" s="51" t="s">
        <v>218</v>
      </c>
      <c r="AQ440" s="494">
        <v>45647</v>
      </c>
      <c r="AR440" s="58" t="s">
        <v>218</v>
      </c>
      <c r="AS440" s="58" t="s">
        <v>218</v>
      </c>
      <c r="AT440" s="58" t="s">
        <v>218</v>
      </c>
      <c r="AU440" s="6">
        <f t="shared" si="23"/>
        <v>45767</v>
      </c>
      <c r="AV440" s="28">
        <f t="shared" si="24"/>
        <v>46497</v>
      </c>
    </row>
    <row r="441" spans="1:48" s="22" customFormat="1" ht="16.350000000000001" hidden="1" customHeight="1">
      <c r="A441" s="488"/>
      <c r="C441" s="448" t="b">
        <v>1</v>
      </c>
      <c r="D441" s="449" t="s">
        <v>689</v>
      </c>
      <c r="E441" s="449" t="s">
        <v>74</v>
      </c>
      <c r="F441" s="449" t="s">
        <v>24</v>
      </c>
      <c r="G441" s="22" t="s">
        <v>18</v>
      </c>
      <c r="H441" s="444">
        <v>45553</v>
      </c>
      <c r="I441" s="449" t="s">
        <v>651</v>
      </c>
      <c r="J441" s="493" t="str">
        <f t="shared" ca="1" si="22"/>
        <v>EJECUTADO</v>
      </c>
      <c r="K441" s="449" t="s">
        <v>2261</v>
      </c>
      <c r="L441" s="445" t="s">
        <v>525</v>
      </c>
      <c r="M441" s="445" t="s">
        <v>2657</v>
      </c>
      <c r="N441" s="450">
        <v>1020757838</v>
      </c>
      <c r="O441" s="483">
        <v>21600000</v>
      </c>
      <c r="P441" s="452">
        <v>20240594</v>
      </c>
      <c r="Q441" s="455">
        <v>21600000</v>
      </c>
      <c r="R441" s="114">
        <v>45545</v>
      </c>
      <c r="S441" s="444">
        <v>45554</v>
      </c>
      <c r="T441" s="67">
        <v>45657</v>
      </c>
      <c r="U441" s="107">
        <v>20240771</v>
      </c>
      <c r="V441" s="483">
        <v>21600000</v>
      </c>
      <c r="W441" s="444">
        <v>45553</v>
      </c>
      <c r="X441" s="63" t="s">
        <v>239</v>
      </c>
      <c r="Y441" s="6" t="s">
        <v>94</v>
      </c>
      <c r="Z441" s="22" t="s">
        <v>53</v>
      </c>
      <c r="AA441" s="22" t="s">
        <v>2658</v>
      </c>
      <c r="AB441" s="22" t="s">
        <v>2613</v>
      </c>
      <c r="AC441" s="6">
        <v>45554</v>
      </c>
      <c r="AD441" s="56" t="s">
        <v>2659</v>
      </c>
      <c r="AE441" s="51" t="s">
        <v>218</v>
      </c>
      <c r="AF441" s="51" t="s">
        <v>218</v>
      </c>
      <c r="AG441" s="51" t="s">
        <v>218</v>
      </c>
      <c r="AH441" s="51" t="s">
        <v>218</v>
      </c>
      <c r="AI441" s="51" t="s">
        <v>218</v>
      </c>
      <c r="AJ441" s="51" t="s">
        <v>218</v>
      </c>
      <c r="AK441" s="51" t="s">
        <v>218</v>
      </c>
      <c r="AL441" s="51" t="s">
        <v>218</v>
      </c>
      <c r="AM441" s="51" t="s">
        <v>218</v>
      </c>
      <c r="AN441" s="51" t="s">
        <v>218</v>
      </c>
      <c r="AO441" s="51" t="s">
        <v>218</v>
      </c>
      <c r="AP441" s="51" t="s">
        <v>218</v>
      </c>
      <c r="AQ441" s="494">
        <v>45657</v>
      </c>
      <c r="AR441" s="58" t="s">
        <v>218</v>
      </c>
      <c r="AS441" s="58" t="s">
        <v>218</v>
      </c>
      <c r="AT441" s="58" t="s">
        <v>218</v>
      </c>
      <c r="AU441" s="6">
        <f t="shared" si="23"/>
        <v>45777</v>
      </c>
      <c r="AV441" s="28">
        <f t="shared" si="24"/>
        <v>46507</v>
      </c>
    </row>
    <row r="442" spans="1:48" s="22" customFormat="1" ht="16.350000000000001" hidden="1" customHeight="1">
      <c r="A442" s="488"/>
      <c r="B442" s="22" t="s">
        <v>2660</v>
      </c>
      <c r="C442" s="448" t="b">
        <v>1</v>
      </c>
      <c r="D442" s="449" t="s">
        <v>690</v>
      </c>
      <c r="E442" s="449" t="s">
        <v>74</v>
      </c>
      <c r="F442" s="449" t="s">
        <v>24</v>
      </c>
      <c r="G442" s="22" t="s">
        <v>18</v>
      </c>
      <c r="H442" s="444">
        <v>45554</v>
      </c>
      <c r="I442" s="449" t="s">
        <v>651</v>
      </c>
      <c r="J442" s="493" t="str">
        <f t="shared" ca="1" si="22"/>
        <v>EJECUTADO</v>
      </c>
      <c r="K442" s="449" t="s">
        <v>1311</v>
      </c>
      <c r="L442" s="445" t="s">
        <v>525</v>
      </c>
      <c r="M442" s="445" t="s">
        <v>2661</v>
      </c>
      <c r="N442" s="450">
        <v>80024648</v>
      </c>
      <c r="O442" s="483">
        <v>24150200</v>
      </c>
      <c r="P442" s="452">
        <v>20240567</v>
      </c>
      <c r="Q442" s="455">
        <v>27464933</v>
      </c>
      <c r="R442" s="114">
        <v>45534</v>
      </c>
      <c r="S442" s="444"/>
      <c r="T442" s="67"/>
      <c r="U442" s="107">
        <v>20240774</v>
      </c>
      <c r="V442" s="483">
        <v>24150200</v>
      </c>
      <c r="W442" s="444">
        <v>45554</v>
      </c>
      <c r="X442" s="63" t="s">
        <v>239</v>
      </c>
      <c r="Y442" s="6" t="s">
        <v>94</v>
      </c>
      <c r="Z442" s="22" t="s">
        <v>53</v>
      </c>
      <c r="AA442" s="22" t="s">
        <v>2662</v>
      </c>
      <c r="AB442" s="22" t="s">
        <v>2663</v>
      </c>
      <c r="AC442" s="6">
        <v>45555</v>
      </c>
      <c r="AD442" s="56" t="s">
        <v>2664</v>
      </c>
      <c r="AE442" s="51" t="s">
        <v>218</v>
      </c>
      <c r="AF442" s="51" t="s">
        <v>218</v>
      </c>
      <c r="AG442" s="51" t="s">
        <v>218</v>
      </c>
      <c r="AH442" s="51" t="s">
        <v>218</v>
      </c>
      <c r="AI442" s="51" t="s">
        <v>218</v>
      </c>
      <c r="AJ442" s="51" t="s">
        <v>218</v>
      </c>
      <c r="AK442" s="51" t="s">
        <v>218</v>
      </c>
      <c r="AL442" s="51" t="s">
        <v>218</v>
      </c>
      <c r="AM442" s="51" t="s">
        <v>218</v>
      </c>
      <c r="AN442" s="51" t="s">
        <v>218</v>
      </c>
      <c r="AO442" s="51" t="s">
        <v>218</v>
      </c>
      <c r="AP442" s="51" t="s">
        <v>218</v>
      </c>
      <c r="AQ442" s="494"/>
      <c r="AR442" s="58" t="s">
        <v>218</v>
      </c>
      <c r="AS442" s="58" t="s">
        <v>218</v>
      </c>
      <c r="AT442" s="58" t="s">
        <v>218</v>
      </c>
      <c r="AU442" s="6">
        <f t="shared" si="23"/>
        <v>120</v>
      </c>
      <c r="AV442" s="28">
        <f t="shared" si="24"/>
        <v>850</v>
      </c>
    </row>
    <row r="443" spans="1:48" s="22" customFormat="1" ht="16.350000000000001" hidden="1" customHeight="1">
      <c r="A443" s="488"/>
      <c r="B443" s="22" t="s">
        <v>2660</v>
      </c>
      <c r="C443" s="448" t="b">
        <v>1</v>
      </c>
      <c r="D443" s="449" t="s">
        <v>691</v>
      </c>
      <c r="E443" s="449" t="s">
        <v>74</v>
      </c>
      <c r="F443" s="449" t="s">
        <v>24</v>
      </c>
      <c r="G443" s="22" t="s">
        <v>18</v>
      </c>
      <c r="H443" s="444">
        <v>45554</v>
      </c>
      <c r="I443" s="449" t="s">
        <v>651</v>
      </c>
      <c r="J443" s="493" t="str">
        <f t="shared" ca="1" si="22"/>
        <v>EJECUTADO</v>
      </c>
      <c r="K443" s="449" t="s">
        <v>2665</v>
      </c>
      <c r="L443" s="445" t="s">
        <v>525</v>
      </c>
      <c r="M443" s="445" t="s">
        <v>2666</v>
      </c>
      <c r="N443" s="450">
        <v>1018448076</v>
      </c>
      <c r="O443" s="483">
        <v>16721200</v>
      </c>
      <c r="P443" s="452">
        <v>20240574</v>
      </c>
      <c r="Q443" s="455">
        <v>19016267</v>
      </c>
      <c r="R443" s="114">
        <v>45540</v>
      </c>
      <c r="S443" s="444"/>
      <c r="T443" s="67"/>
      <c r="U443" s="107">
        <v>20240775</v>
      </c>
      <c r="V443" s="483">
        <v>16721200</v>
      </c>
      <c r="W443" s="444">
        <v>45554</v>
      </c>
      <c r="X443" s="63" t="s">
        <v>239</v>
      </c>
      <c r="Y443" s="6" t="s">
        <v>94</v>
      </c>
      <c r="Z443" s="22" t="s">
        <v>53</v>
      </c>
      <c r="AA443" s="22" t="s">
        <v>2667</v>
      </c>
      <c r="AB443" s="22" t="s">
        <v>2663</v>
      </c>
      <c r="AC443" s="6">
        <v>45555</v>
      </c>
      <c r="AD443" s="56" t="s">
        <v>2668</v>
      </c>
      <c r="AE443" s="51" t="s">
        <v>218</v>
      </c>
      <c r="AF443" s="51" t="s">
        <v>218</v>
      </c>
      <c r="AG443" s="51" t="s">
        <v>218</v>
      </c>
      <c r="AH443" s="51" t="s">
        <v>218</v>
      </c>
      <c r="AI443" s="51" t="s">
        <v>218</v>
      </c>
      <c r="AJ443" s="51" t="s">
        <v>218</v>
      </c>
      <c r="AK443" s="51" t="s">
        <v>218</v>
      </c>
      <c r="AL443" s="51" t="s">
        <v>218</v>
      </c>
      <c r="AM443" s="51" t="s">
        <v>218</v>
      </c>
      <c r="AN443" s="51" t="s">
        <v>218</v>
      </c>
      <c r="AO443" s="51" t="s">
        <v>218</v>
      </c>
      <c r="AP443" s="51" t="s">
        <v>218</v>
      </c>
      <c r="AQ443" s="494"/>
      <c r="AR443" s="58" t="s">
        <v>218</v>
      </c>
      <c r="AS443" s="58" t="s">
        <v>218</v>
      </c>
      <c r="AT443" s="58" t="s">
        <v>218</v>
      </c>
      <c r="AU443" s="6">
        <f t="shared" si="23"/>
        <v>120</v>
      </c>
      <c r="AV443" s="28">
        <f t="shared" si="24"/>
        <v>850</v>
      </c>
    </row>
    <row r="444" spans="1:48" s="22" customFormat="1" ht="16.350000000000001" hidden="1" customHeight="1">
      <c r="A444" s="488"/>
      <c r="B444" s="22" t="s">
        <v>2669</v>
      </c>
      <c r="C444" s="448" t="b">
        <v>1</v>
      </c>
      <c r="D444" s="449" t="s">
        <v>692</v>
      </c>
      <c r="E444" s="449" t="s">
        <v>74</v>
      </c>
      <c r="F444" s="449" t="s">
        <v>24</v>
      </c>
      <c r="G444" s="22" t="s">
        <v>2490</v>
      </c>
      <c r="H444" s="444">
        <v>45558</v>
      </c>
      <c r="I444" s="449" t="s">
        <v>651</v>
      </c>
      <c r="J444" s="493" t="str">
        <f t="shared" ca="1" si="22"/>
        <v>EJECUTADO</v>
      </c>
      <c r="K444" s="449" t="s">
        <v>2670</v>
      </c>
      <c r="L444" s="445" t="s">
        <v>525</v>
      </c>
      <c r="M444" s="498" t="s">
        <v>2671</v>
      </c>
      <c r="N444" s="450">
        <v>1000252831</v>
      </c>
      <c r="O444" s="483">
        <v>5712000</v>
      </c>
      <c r="P444" s="452">
        <v>20240590</v>
      </c>
      <c r="Q444" s="455">
        <v>5712000</v>
      </c>
      <c r="R444" s="114">
        <v>45544</v>
      </c>
      <c r="S444" s="444"/>
      <c r="T444" s="67"/>
      <c r="U444" s="107">
        <v>20240782</v>
      </c>
      <c r="V444" s="483">
        <v>5712000</v>
      </c>
      <c r="W444" s="444">
        <v>45558</v>
      </c>
      <c r="X444" s="63" t="s">
        <v>239</v>
      </c>
      <c r="Y444" s="6" t="s">
        <v>94</v>
      </c>
      <c r="Z444" s="22" t="s">
        <v>53</v>
      </c>
      <c r="AA444" s="22" t="s">
        <v>2672</v>
      </c>
      <c r="AB444" s="22" t="s">
        <v>1322</v>
      </c>
      <c r="AC444" s="6">
        <v>45558</v>
      </c>
      <c r="AD444" s="56" t="s">
        <v>2673</v>
      </c>
      <c r="AE444" s="51" t="s">
        <v>218</v>
      </c>
      <c r="AF444" s="51" t="s">
        <v>218</v>
      </c>
      <c r="AG444" s="51" t="s">
        <v>218</v>
      </c>
      <c r="AH444" s="51" t="s">
        <v>218</v>
      </c>
      <c r="AI444" s="51" t="s">
        <v>218</v>
      </c>
      <c r="AJ444" s="51" t="s">
        <v>218</v>
      </c>
      <c r="AK444" s="51" t="s">
        <v>218</v>
      </c>
      <c r="AL444" s="51" t="s">
        <v>218</v>
      </c>
      <c r="AM444" s="51" t="s">
        <v>218</v>
      </c>
      <c r="AN444" s="51" t="s">
        <v>218</v>
      </c>
      <c r="AO444" s="51" t="s">
        <v>218</v>
      </c>
      <c r="AP444" s="51" t="s">
        <v>218</v>
      </c>
      <c r="AQ444" s="494"/>
      <c r="AR444" s="58" t="s">
        <v>218</v>
      </c>
      <c r="AS444" s="58" t="s">
        <v>218</v>
      </c>
      <c r="AT444" s="58" t="s">
        <v>218</v>
      </c>
      <c r="AU444" s="6">
        <f t="shared" si="23"/>
        <v>120</v>
      </c>
      <c r="AV444" s="28">
        <f t="shared" si="24"/>
        <v>850</v>
      </c>
    </row>
    <row r="445" spans="1:48" s="22" customFormat="1" ht="16.350000000000001" hidden="1" customHeight="1">
      <c r="A445" s="488"/>
      <c r="B445" s="22" t="s">
        <v>2674</v>
      </c>
      <c r="C445" s="448" t="b">
        <v>1</v>
      </c>
      <c r="D445" s="449" t="s">
        <v>693</v>
      </c>
      <c r="E445" s="449" t="s">
        <v>74</v>
      </c>
      <c r="F445" s="449" t="s">
        <v>24</v>
      </c>
      <c r="G445" s="22" t="s">
        <v>2505</v>
      </c>
      <c r="H445" s="444">
        <v>45558</v>
      </c>
      <c r="I445" s="449" t="s">
        <v>651</v>
      </c>
      <c r="J445" s="493" t="str">
        <f t="shared" ca="1" si="22"/>
        <v>EJECUTADO</v>
      </c>
      <c r="K445" s="449" t="s">
        <v>2675</v>
      </c>
      <c r="L445" s="445" t="s">
        <v>525</v>
      </c>
      <c r="M445" s="445" t="s">
        <v>2676</v>
      </c>
      <c r="N445" s="450">
        <v>1019096450</v>
      </c>
      <c r="O445" s="483">
        <v>12500000</v>
      </c>
      <c r="P445" s="452">
        <v>20240601</v>
      </c>
      <c r="Q445" s="455">
        <v>12500000</v>
      </c>
      <c r="R445" s="114">
        <v>45551</v>
      </c>
      <c r="S445" s="444"/>
      <c r="T445" s="67"/>
      <c r="U445" s="107">
        <v>20240785</v>
      </c>
      <c r="V445" s="483">
        <v>20240785</v>
      </c>
      <c r="W445" s="444">
        <v>45558</v>
      </c>
      <c r="X445" s="63" t="s">
        <v>239</v>
      </c>
      <c r="Y445" s="6" t="s">
        <v>94</v>
      </c>
      <c r="Z445" s="22" t="s">
        <v>53</v>
      </c>
      <c r="AA445" s="22" t="s">
        <v>2677</v>
      </c>
      <c r="AB445" s="22" t="s">
        <v>1139</v>
      </c>
      <c r="AC445" s="6">
        <v>45558</v>
      </c>
      <c r="AD445" s="56" t="s">
        <v>2678</v>
      </c>
      <c r="AE445" s="51" t="s">
        <v>218</v>
      </c>
      <c r="AF445" s="51" t="s">
        <v>218</v>
      </c>
      <c r="AG445" s="51" t="s">
        <v>218</v>
      </c>
      <c r="AH445" s="51" t="s">
        <v>218</v>
      </c>
      <c r="AI445" s="51" t="s">
        <v>218</v>
      </c>
      <c r="AJ445" s="51" t="s">
        <v>218</v>
      </c>
      <c r="AK445" s="51" t="s">
        <v>218</v>
      </c>
      <c r="AL445" s="51" t="s">
        <v>218</v>
      </c>
      <c r="AM445" s="51" t="s">
        <v>218</v>
      </c>
      <c r="AN445" s="51" t="s">
        <v>218</v>
      </c>
      <c r="AO445" s="51" t="s">
        <v>218</v>
      </c>
      <c r="AP445" s="51" t="s">
        <v>218</v>
      </c>
      <c r="AQ445" s="494"/>
      <c r="AR445" s="58" t="s">
        <v>218</v>
      </c>
      <c r="AS445" s="58" t="s">
        <v>218</v>
      </c>
      <c r="AT445" s="58" t="s">
        <v>218</v>
      </c>
      <c r="AU445" s="6">
        <f t="shared" si="23"/>
        <v>120</v>
      </c>
      <c r="AV445" s="28">
        <f t="shared" si="24"/>
        <v>850</v>
      </c>
    </row>
    <row r="446" spans="1:48" s="22" customFormat="1" ht="16.350000000000001" hidden="1" customHeight="1">
      <c r="A446" s="488"/>
      <c r="B446" s="22" t="s">
        <v>2674</v>
      </c>
      <c r="C446" s="448" t="b">
        <v>1</v>
      </c>
      <c r="D446" s="449" t="s">
        <v>694</v>
      </c>
      <c r="E446" s="449" t="s">
        <v>74</v>
      </c>
      <c r="F446" s="449" t="s">
        <v>24</v>
      </c>
      <c r="G446" s="22" t="s">
        <v>18</v>
      </c>
      <c r="H446" s="444">
        <v>45559</v>
      </c>
      <c r="I446" s="449" t="s">
        <v>651</v>
      </c>
      <c r="J446" s="493" t="str">
        <f t="shared" ca="1" si="22"/>
        <v>EJECUTADO</v>
      </c>
      <c r="K446" s="449" t="s">
        <v>2679</v>
      </c>
      <c r="L446" s="445" t="s">
        <v>525</v>
      </c>
      <c r="M446" s="445" t="s">
        <v>259</v>
      </c>
      <c r="N446" s="450">
        <v>1018472606</v>
      </c>
      <c r="O446" s="483">
        <v>26100000</v>
      </c>
      <c r="P446" s="452">
        <v>20240602</v>
      </c>
      <c r="Q446" s="455">
        <v>26100000</v>
      </c>
      <c r="R446" s="114">
        <v>45541</v>
      </c>
      <c r="S446" s="444"/>
      <c r="T446" s="67"/>
      <c r="U446" s="107">
        <v>20240786</v>
      </c>
      <c r="V446" s="455">
        <v>26100000</v>
      </c>
      <c r="W446" s="444">
        <v>45559</v>
      </c>
      <c r="X446" s="63" t="s">
        <v>239</v>
      </c>
      <c r="Y446" s="6" t="s">
        <v>94</v>
      </c>
      <c r="Z446" s="22" t="s">
        <v>53</v>
      </c>
      <c r="AA446" s="22" t="s">
        <v>2680</v>
      </c>
      <c r="AB446" s="22" t="s">
        <v>1322</v>
      </c>
      <c r="AC446" s="6">
        <v>45559</v>
      </c>
      <c r="AD446" s="56" t="s">
        <v>2681</v>
      </c>
      <c r="AE446" s="51" t="s">
        <v>218</v>
      </c>
      <c r="AF446" s="51" t="s">
        <v>218</v>
      </c>
      <c r="AG446" s="51" t="s">
        <v>218</v>
      </c>
      <c r="AH446" s="51" t="s">
        <v>218</v>
      </c>
      <c r="AI446" s="51" t="s">
        <v>218</v>
      </c>
      <c r="AJ446" s="51" t="s">
        <v>218</v>
      </c>
      <c r="AK446" s="51" t="s">
        <v>218</v>
      </c>
      <c r="AL446" s="51" t="s">
        <v>218</v>
      </c>
      <c r="AM446" s="51" t="s">
        <v>218</v>
      </c>
      <c r="AN446" s="51" t="s">
        <v>218</v>
      </c>
      <c r="AO446" s="51" t="s">
        <v>218</v>
      </c>
      <c r="AP446" s="51" t="s">
        <v>218</v>
      </c>
      <c r="AQ446" s="494"/>
      <c r="AR446" s="58" t="s">
        <v>218</v>
      </c>
      <c r="AS446" s="58" t="s">
        <v>218</v>
      </c>
      <c r="AT446" s="58" t="s">
        <v>218</v>
      </c>
      <c r="AU446" s="6">
        <f t="shared" si="23"/>
        <v>120</v>
      </c>
      <c r="AV446" s="28">
        <f t="shared" si="24"/>
        <v>850</v>
      </c>
    </row>
    <row r="447" spans="1:48" s="22" customFormat="1" ht="16.350000000000001" hidden="1" customHeight="1">
      <c r="A447" s="488"/>
      <c r="B447" s="22" t="s">
        <v>2674</v>
      </c>
      <c r="C447" s="448" t="b">
        <v>1</v>
      </c>
      <c r="D447" s="449" t="s">
        <v>695</v>
      </c>
      <c r="E447" s="449" t="s">
        <v>74</v>
      </c>
      <c r="F447" s="449" t="s">
        <v>24</v>
      </c>
      <c r="G447" s="22" t="s">
        <v>18</v>
      </c>
      <c r="H447" s="444">
        <v>45559</v>
      </c>
      <c r="I447" s="449" t="s">
        <v>651</v>
      </c>
      <c r="J447" s="493" t="str">
        <f t="shared" ca="1" si="22"/>
        <v>EJECUTADO</v>
      </c>
      <c r="K447" s="449" t="s">
        <v>2682</v>
      </c>
      <c r="L447" s="445" t="s">
        <v>525</v>
      </c>
      <c r="M447" s="445" t="s">
        <v>2683</v>
      </c>
      <c r="N447" s="450">
        <v>1116242764</v>
      </c>
      <c r="O447" s="483">
        <v>22400000</v>
      </c>
      <c r="P447" s="452">
        <v>20240623</v>
      </c>
      <c r="Q447" s="455">
        <v>22400000</v>
      </c>
      <c r="R447" s="114">
        <v>45555</v>
      </c>
      <c r="S447" s="444"/>
      <c r="T447" s="67"/>
      <c r="U447" s="107">
        <v>20240787</v>
      </c>
      <c r="V447" s="455">
        <v>22400000</v>
      </c>
      <c r="W447" s="444">
        <v>45559</v>
      </c>
      <c r="X447" s="63" t="s">
        <v>271</v>
      </c>
      <c r="Y447" s="6" t="s">
        <v>116</v>
      </c>
      <c r="Z447" s="22" t="s">
        <v>53</v>
      </c>
      <c r="AA447" s="22" t="s">
        <v>2684</v>
      </c>
      <c r="AB447" s="22" t="s">
        <v>2186</v>
      </c>
      <c r="AC447" s="6">
        <v>45559</v>
      </c>
      <c r="AD447" s="56" t="s">
        <v>2685</v>
      </c>
      <c r="AE447" s="51" t="s">
        <v>218</v>
      </c>
      <c r="AF447" s="51" t="s">
        <v>218</v>
      </c>
      <c r="AG447" s="51" t="s">
        <v>218</v>
      </c>
      <c r="AH447" s="51" t="s">
        <v>218</v>
      </c>
      <c r="AI447" s="51" t="s">
        <v>218</v>
      </c>
      <c r="AJ447" s="51" t="s">
        <v>218</v>
      </c>
      <c r="AK447" s="51" t="s">
        <v>218</v>
      </c>
      <c r="AL447" s="51" t="s">
        <v>218</v>
      </c>
      <c r="AM447" s="51" t="s">
        <v>218</v>
      </c>
      <c r="AN447" s="51" t="s">
        <v>218</v>
      </c>
      <c r="AO447" s="51" t="s">
        <v>218</v>
      </c>
      <c r="AP447" s="51" t="s">
        <v>218</v>
      </c>
      <c r="AQ447" s="494"/>
      <c r="AR447" s="58" t="s">
        <v>218</v>
      </c>
      <c r="AS447" s="58" t="s">
        <v>218</v>
      </c>
      <c r="AT447" s="58" t="s">
        <v>218</v>
      </c>
      <c r="AU447" s="6">
        <f t="shared" si="23"/>
        <v>120</v>
      </c>
      <c r="AV447" s="28">
        <f t="shared" si="24"/>
        <v>850</v>
      </c>
    </row>
    <row r="448" spans="1:48" s="22" customFormat="1" ht="16.350000000000001" hidden="1" customHeight="1">
      <c r="A448" s="488"/>
      <c r="B448" s="22" t="s">
        <v>2571</v>
      </c>
      <c r="C448" s="448" t="b">
        <v>1</v>
      </c>
      <c r="D448" s="449" t="s">
        <v>696</v>
      </c>
      <c r="E448" s="449" t="s">
        <v>697</v>
      </c>
      <c r="F448" s="449" t="s">
        <v>24</v>
      </c>
      <c r="G448" s="22" t="s">
        <v>19</v>
      </c>
      <c r="H448" s="444">
        <v>45560</v>
      </c>
      <c r="I448" s="449" t="s">
        <v>651</v>
      </c>
      <c r="J448" s="493" t="str">
        <f t="shared" ca="1" si="22"/>
        <v>EJECUTADO</v>
      </c>
      <c r="K448" s="449" t="s">
        <v>2686</v>
      </c>
      <c r="L448" s="445" t="s">
        <v>50</v>
      </c>
      <c r="M448" s="445" t="s">
        <v>2687</v>
      </c>
      <c r="N448" s="450" t="s">
        <v>2688</v>
      </c>
      <c r="O448" s="483">
        <v>149935240</v>
      </c>
      <c r="P448" s="452">
        <v>20240609</v>
      </c>
      <c r="Q448" s="455">
        <v>150000000</v>
      </c>
      <c r="R448" s="114">
        <v>45552</v>
      </c>
      <c r="S448" s="444"/>
      <c r="T448" s="67"/>
      <c r="U448" s="107">
        <v>20240789</v>
      </c>
      <c r="V448" s="455">
        <v>149935240</v>
      </c>
      <c r="W448" s="444">
        <v>45560</v>
      </c>
      <c r="X448" s="63" t="s">
        <v>239</v>
      </c>
      <c r="Y448" s="6" t="s">
        <v>130</v>
      </c>
      <c r="Z448" s="22" t="s">
        <v>53</v>
      </c>
      <c r="AC448" s="6"/>
      <c r="AD448" s="56" t="s">
        <v>2689</v>
      </c>
      <c r="AE448" s="51" t="s">
        <v>218</v>
      </c>
      <c r="AF448" s="51" t="s">
        <v>218</v>
      </c>
      <c r="AG448" s="51" t="s">
        <v>218</v>
      </c>
      <c r="AH448" s="51" t="s">
        <v>218</v>
      </c>
      <c r="AI448" s="51" t="s">
        <v>218</v>
      </c>
      <c r="AJ448" s="51" t="s">
        <v>218</v>
      </c>
      <c r="AK448" s="51" t="s">
        <v>218</v>
      </c>
      <c r="AL448" s="51" t="s">
        <v>218</v>
      </c>
      <c r="AM448" s="51" t="s">
        <v>218</v>
      </c>
      <c r="AN448" s="51" t="s">
        <v>218</v>
      </c>
      <c r="AO448" s="51" t="s">
        <v>218</v>
      </c>
      <c r="AP448" s="51" t="s">
        <v>218</v>
      </c>
      <c r="AQ448" s="494"/>
      <c r="AR448" s="58" t="s">
        <v>218</v>
      </c>
      <c r="AS448" s="58" t="s">
        <v>218</v>
      </c>
      <c r="AT448" s="58" t="s">
        <v>218</v>
      </c>
      <c r="AU448" s="6">
        <f t="shared" si="23"/>
        <v>120</v>
      </c>
      <c r="AV448" s="28">
        <f t="shared" si="24"/>
        <v>850</v>
      </c>
    </row>
    <row r="449" spans="1:48" s="22" customFormat="1" ht="16.350000000000001" hidden="1" customHeight="1">
      <c r="A449" s="488"/>
      <c r="B449" s="22" t="s">
        <v>2690</v>
      </c>
      <c r="C449" s="448" t="b">
        <v>1</v>
      </c>
      <c r="D449" s="449" t="s">
        <v>698</v>
      </c>
      <c r="E449" s="449" t="s">
        <v>74</v>
      </c>
      <c r="F449" s="449" t="s">
        <v>24</v>
      </c>
      <c r="G449" s="22" t="s">
        <v>18</v>
      </c>
      <c r="H449" s="444">
        <v>45560</v>
      </c>
      <c r="I449" s="449" t="s">
        <v>651</v>
      </c>
      <c r="J449" s="493" t="str">
        <f t="shared" ca="1" si="22"/>
        <v>EJECUTADO</v>
      </c>
      <c r="K449" s="449" t="s">
        <v>2679</v>
      </c>
      <c r="L449" s="445" t="s">
        <v>525</v>
      </c>
      <c r="M449" s="445" t="s">
        <v>308</v>
      </c>
      <c r="N449" s="450">
        <v>1071608898</v>
      </c>
      <c r="O449" s="483">
        <v>29724799</v>
      </c>
      <c r="P449" s="452">
        <v>20240627</v>
      </c>
      <c r="Q449" s="455">
        <v>30034434</v>
      </c>
      <c r="R449" s="114">
        <v>45559</v>
      </c>
      <c r="S449" s="444"/>
      <c r="T449" s="67"/>
      <c r="U449" s="107">
        <v>20240788</v>
      </c>
      <c r="V449" s="455">
        <v>29724799</v>
      </c>
      <c r="W449" s="444">
        <v>45560</v>
      </c>
      <c r="X449" s="63" t="s">
        <v>239</v>
      </c>
      <c r="Y449" s="6" t="s">
        <v>94</v>
      </c>
      <c r="Z449" s="22" t="s">
        <v>53</v>
      </c>
      <c r="AA449" s="22" t="s">
        <v>2691</v>
      </c>
      <c r="AB449" s="22" t="s">
        <v>1139</v>
      </c>
      <c r="AC449" s="6">
        <v>45560</v>
      </c>
      <c r="AD449" s="56" t="s">
        <v>2692</v>
      </c>
      <c r="AE449" s="51" t="s">
        <v>218</v>
      </c>
      <c r="AF449" s="51" t="s">
        <v>218</v>
      </c>
      <c r="AG449" s="51" t="s">
        <v>218</v>
      </c>
      <c r="AH449" s="51" t="s">
        <v>218</v>
      </c>
      <c r="AI449" s="51" t="s">
        <v>218</v>
      </c>
      <c r="AJ449" s="51" t="s">
        <v>218</v>
      </c>
      <c r="AK449" s="51" t="s">
        <v>218</v>
      </c>
      <c r="AL449" s="51" t="s">
        <v>218</v>
      </c>
      <c r="AM449" s="51" t="s">
        <v>218</v>
      </c>
      <c r="AN449" s="51" t="s">
        <v>218</v>
      </c>
      <c r="AO449" s="51" t="s">
        <v>218</v>
      </c>
      <c r="AP449" s="51" t="s">
        <v>218</v>
      </c>
      <c r="AQ449" s="494"/>
      <c r="AR449" s="58" t="s">
        <v>218</v>
      </c>
      <c r="AS449" s="58" t="s">
        <v>218</v>
      </c>
      <c r="AT449" s="58" t="s">
        <v>218</v>
      </c>
      <c r="AU449" s="6">
        <f t="shared" si="23"/>
        <v>120</v>
      </c>
      <c r="AV449" s="28">
        <f t="shared" si="24"/>
        <v>850</v>
      </c>
    </row>
    <row r="450" spans="1:48" s="22" customFormat="1" ht="16.350000000000001" hidden="1" customHeight="1">
      <c r="A450" s="488"/>
      <c r="B450" s="22" t="s">
        <v>2571</v>
      </c>
      <c r="C450" s="448" t="b">
        <v>1</v>
      </c>
      <c r="D450" s="449" t="s">
        <v>699</v>
      </c>
      <c r="E450" s="449" t="s">
        <v>74</v>
      </c>
      <c r="F450" s="449" t="s">
        <v>24</v>
      </c>
      <c r="G450" s="22" t="s">
        <v>18</v>
      </c>
      <c r="H450" s="444">
        <v>45561</v>
      </c>
      <c r="I450" s="449" t="s">
        <v>651</v>
      </c>
      <c r="J450" s="493" t="str">
        <f t="shared" ca="1" si="22"/>
        <v>EJECUTADO</v>
      </c>
      <c r="K450" s="449" t="s">
        <v>2254</v>
      </c>
      <c r="L450" s="445" t="s">
        <v>525</v>
      </c>
      <c r="M450" s="445" t="s">
        <v>2693</v>
      </c>
      <c r="N450" s="450">
        <v>1072659646</v>
      </c>
      <c r="O450" s="483">
        <v>25333333</v>
      </c>
      <c r="P450" s="452">
        <v>20240530</v>
      </c>
      <c r="Q450" s="455">
        <v>36063000</v>
      </c>
      <c r="R450" s="114">
        <v>45518</v>
      </c>
      <c r="S450" s="444"/>
      <c r="T450" s="67"/>
      <c r="U450" s="107"/>
      <c r="V450" s="455"/>
      <c r="W450" s="444"/>
      <c r="X450" s="63" t="s">
        <v>239</v>
      </c>
      <c r="Y450" s="6" t="s">
        <v>94</v>
      </c>
      <c r="AC450" s="6"/>
      <c r="AD450" s="56" t="s">
        <v>2694</v>
      </c>
      <c r="AE450" s="51" t="s">
        <v>218</v>
      </c>
      <c r="AF450" s="51" t="s">
        <v>218</v>
      </c>
      <c r="AG450" s="51" t="s">
        <v>218</v>
      </c>
      <c r="AH450" s="51" t="s">
        <v>218</v>
      </c>
      <c r="AI450" s="51" t="s">
        <v>218</v>
      </c>
      <c r="AJ450" s="51" t="s">
        <v>218</v>
      </c>
      <c r="AK450" s="51" t="s">
        <v>218</v>
      </c>
      <c r="AL450" s="51" t="s">
        <v>218</v>
      </c>
      <c r="AM450" s="51" t="s">
        <v>218</v>
      </c>
      <c r="AN450" s="51" t="s">
        <v>218</v>
      </c>
      <c r="AO450" s="51" t="s">
        <v>218</v>
      </c>
      <c r="AP450" s="51" t="s">
        <v>218</v>
      </c>
      <c r="AQ450" s="494"/>
      <c r="AR450" s="58" t="s">
        <v>218</v>
      </c>
      <c r="AS450" s="58" t="s">
        <v>218</v>
      </c>
      <c r="AT450" s="58" t="s">
        <v>218</v>
      </c>
      <c r="AU450" s="6">
        <f t="shared" si="23"/>
        <v>120</v>
      </c>
      <c r="AV450" s="28">
        <f t="shared" si="24"/>
        <v>850</v>
      </c>
    </row>
    <row r="451" spans="1:48" s="22" customFormat="1" ht="16.350000000000001" hidden="1" customHeight="1">
      <c r="A451" s="488"/>
      <c r="C451" s="448"/>
      <c r="D451" s="449" t="s">
        <v>701</v>
      </c>
      <c r="E451" s="449"/>
      <c r="F451" s="449"/>
      <c r="H451" s="444"/>
      <c r="I451" s="449"/>
      <c r="J451" s="493" t="str">
        <f t="shared" ca="1" si="22"/>
        <v>EJECUTADO</v>
      </c>
      <c r="K451" s="449"/>
      <c r="L451" s="445"/>
      <c r="M451" s="445"/>
      <c r="N451" s="450"/>
      <c r="O451" s="483"/>
      <c r="P451" s="452"/>
      <c r="Q451" s="455"/>
      <c r="R451" s="114"/>
      <c r="S451" s="444"/>
      <c r="T451" s="67"/>
      <c r="U451" s="107"/>
      <c r="V451" s="455"/>
      <c r="W451" s="444"/>
      <c r="X451" s="63"/>
      <c r="Y451" s="6"/>
      <c r="AC451" s="6"/>
      <c r="AD451" s="56"/>
      <c r="AE451" s="51" t="s">
        <v>218</v>
      </c>
      <c r="AF451" s="51" t="s">
        <v>218</v>
      </c>
      <c r="AG451" s="51" t="s">
        <v>218</v>
      </c>
      <c r="AH451" s="51" t="s">
        <v>218</v>
      </c>
      <c r="AI451" s="51" t="s">
        <v>218</v>
      </c>
      <c r="AJ451" s="51" t="s">
        <v>218</v>
      </c>
      <c r="AK451" s="51" t="s">
        <v>218</v>
      </c>
      <c r="AL451" s="51" t="s">
        <v>218</v>
      </c>
      <c r="AM451" s="51" t="s">
        <v>218</v>
      </c>
      <c r="AN451" s="51" t="s">
        <v>218</v>
      </c>
      <c r="AO451" s="51" t="s">
        <v>218</v>
      </c>
      <c r="AP451" s="51" t="s">
        <v>218</v>
      </c>
      <c r="AQ451" s="494"/>
      <c r="AR451" s="58" t="s">
        <v>218</v>
      </c>
      <c r="AS451" s="58" t="s">
        <v>218</v>
      </c>
      <c r="AT451" s="58" t="s">
        <v>218</v>
      </c>
      <c r="AU451" s="6">
        <f t="shared" si="23"/>
        <v>120</v>
      </c>
      <c r="AV451" s="28">
        <f t="shared" si="24"/>
        <v>850</v>
      </c>
    </row>
    <row r="452" spans="1:48" s="22" customFormat="1" ht="16.350000000000001" hidden="1" customHeight="1">
      <c r="A452" s="488"/>
      <c r="C452" s="448"/>
      <c r="D452" s="449"/>
      <c r="E452" s="449"/>
      <c r="F452" s="449"/>
      <c r="H452" s="444"/>
      <c r="I452" s="449"/>
      <c r="J452" s="493" t="str">
        <f t="shared" ca="1" si="22"/>
        <v>EJECUTADO</v>
      </c>
      <c r="K452" s="449"/>
      <c r="L452" s="445"/>
      <c r="M452" s="445"/>
      <c r="N452" s="450"/>
      <c r="O452" s="483"/>
      <c r="P452" s="452"/>
      <c r="Q452" s="455"/>
      <c r="R452" s="114"/>
      <c r="S452" s="444"/>
      <c r="T452" s="67"/>
      <c r="U452" s="107"/>
      <c r="V452" s="455"/>
      <c r="W452" s="444"/>
      <c r="X452" s="63"/>
      <c r="Y452" s="6"/>
      <c r="AC452" s="6"/>
      <c r="AD452" s="56"/>
      <c r="AE452" s="51" t="s">
        <v>218</v>
      </c>
      <c r="AF452" s="51" t="s">
        <v>218</v>
      </c>
      <c r="AG452" s="51" t="s">
        <v>218</v>
      </c>
      <c r="AH452" s="51" t="s">
        <v>218</v>
      </c>
      <c r="AI452" s="51" t="s">
        <v>218</v>
      </c>
      <c r="AJ452" s="51" t="s">
        <v>218</v>
      </c>
      <c r="AK452" s="51" t="s">
        <v>218</v>
      </c>
      <c r="AL452" s="51" t="s">
        <v>218</v>
      </c>
      <c r="AM452" s="51" t="s">
        <v>218</v>
      </c>
      <c r="AN452" s="51" t="s">
        <v>218</v>
      </c>
      <c r="AO452" s="51" t="s">
        <v>218</v>
      </c>
      <c r="AP452" s="51" t="s">
        <v>218</v>
      </c>
      <c r="AQ452" s="494"/>
      <c r="AR452" s="58" t="s">
        <v>218</v>
      </c>
      <c r="AS452" s="58" t="s">
        <v>218</v>
      </c>
      <c r="AT452" s="58" t="s">
        <v>218</v>
      </c>
      <c r="AU452" s="6">
        <f t="shared" si="23"/>
        <v>120</v>
      </c>
      <c r="AV452" s="28">
        <f t="shared" si="24"/>
        <v>850</v>
      </c>
    </row>
    <row r="453" spans="1:48" s="22" customFormat="1" ht="16.350000000000001" hidden="1" customHeight="1">
      <c r="A453" s="488"/>
      <c r="C453" s="448"/>
      <c r="D453" s="449"/>
      <c r="E453" s="449"/>
      <c r="F453" s="449"/>
      <c r="H453" s="444"/>
      <c r="I453" s="449"/>
      <c r="J453" s="493" t="str">
        <f t="shared" ca="1" si="22"/>
        <v>EJECUTADO</v>
      </c>
      <c r="K453" s="449"/>
      <c r="L453" s="445"/>
      <c r="M453" s="445"/>
      <c r="N453" s="450"/>
      <c r="O453" s="483"/>
      <c r="P453" s="452"/>
      <c r="Q453" s="455"/>
      <c r="R453" s="114"/>
      <c r="S453" s="444"/>
      <c r="T453" s="67"/>
      <c r="U453" s="107"/>
      <c r="V453" s="455"/>
      <c r="W453" s="444"/>
      <c r="X453" s="63"/>
      <c r="Y453" s="6"/>
      <c r="AC453" s="6"/>
      <c r="AD453" s="56"/>
      <c r="AE453" s="51" t="s">
        <v>218</v>
      </c>
      <c r="AF453" s="51" t="s">
        <v>218</v>
      </c>
      <c r="AG453" s="51" t="s">
        <v>218</v>
      </c>
      <c r="AH453" s="51" t="s">
        <v>218</v>
      </c>
      <c r="AI453" s="51" t="s">
        <v>218</v>
      </c>
      <c r="AJ453" s="51" t="s">
        <v>218</v>
      </c>
      <c r="AK453" s="51" t="s">
        <v>218</v>
      </c>
      <c r="AL453" s="51" t="s">
        <v>218</v>
      </c>
      <c r="AM453" s="51" t="s">
        <v>218</v>
      </c>
      <c r="AN453" s="51" t="s">
        <v>218</v>
      </c>
      <c r="AO453" s="51" t="s">
        <v>218</v>
      </c>
      <c r="AP453" s="51" t="s">
        <v>218</v>
      </c>
      <c r="AQ453" s="494"/>
      <c r="AR453" s="58" t="s">
        <v>218</v>
      </c>
      <c r="AS453" s="58" t="s">
        <v>218</v>
      </c>
      <c r="AT453" s="58" t="s">
        <v>218</v>
      </c>
      <c r="AU453" s="6">
        <f t="shared" si="23"/>
        <v>120</v>
      </c>
      <c r="AV453" s="28">
        <f t="shared" si="24"/>
        <v>850</v>
      </c>
    </row>
    <row r="454" spans="1:48" s="22" customFormat="1" ht="16.350000000000001" hidden="1" customHeight="1">
      <c r="A454" s="488"/>
      <c r="C454" s="448"/>
      <c r="D454" s="449"/>
      <c r="E454" s="449"/>
      <c r="F454" s="449"/>
      <c r="H454" s="444"/>
      <c r="I454" s="449"/>
      <c r="J454" s="493" t="str">
        <f t="shared" ca="1" si="22"/>
        <v>EJECUTADO</v>
      </c>
      <c r="K454" s="449"/>
      <c r="L454" s="445"/>
      <c r="M454" s="445"/>
      <c r="N454" s="450"/>
      <c r="O454" s="483"/>
      <c r="P454" s="452"/>
      <c r="Q454" s="455"/>
      <c r="R454" s="114"/>
      <c r="S454" s="444"/>
      <c r="T454" s="67"/>
      <c r="U454" s="107"/>
      <c r="V454" s="455"/>
      <c r="W454" s="444"/>
      <c r="X454" s="63"/>
      <c r="Y454" s="6"/>
      <c r="AC454" s="6"/>
      <c r="AD454" s="56"/>
      <c r="AE454" s="51" t="s">
        <v>218</v>
      </c>
      <c r="AF454" s="51" t="s">
        <v>218</v>
      </c>
      <c r="AG454" s="51" t="s">
        <v>218</v>
      </c>
      <c r="AH454" s="51" t="s">
        <v>218</v>
      </c>
      <c r="AI454" s="51" t="s">
        <v>218</v>
      </c>
      <c r="AJ454" s="51" t="s">
        <v>218</v>
      </c>
      <c r="AK454" s="51" t="s">
        <v>218</v>
      </c>
      <c r="AL454" s="51" t="s">
        <v>218</v>
      </c>
      <c r="AM454" s="51" t="s">
        <v>218</v>
      </c>
      <c r="AN454" s="51" t="s">
        <v>218</v>
      </c>
      <c r="AO454" s="51" t="s">
        <v>218</v>
      </c>
      <c r="AP454" s="51" t="s">
        <v>218</v>
      </c>
      <c r="AQ454" s="494"/>
      <c r="AR454" s="58" t="s">
        <v>218</v>
      </c>
      <c r="AS454" s="58" t="s">
        <v>218</v>
      </c>
      <c r="AT454" s="58" t="s">
        <v>218</v>
      </c>
      <c r="AU454" s="6">
        <f t="shared" si="23"/>
        <v>120</v>
      </c>
      <c r="AV454" s="28">
        <f t="shared" si="24"/>
        <v>850</v>
      </c>
    </row>
    <row r="455" spans="1:48" s="22" customFormat="1" ht="16.350000000000001" hidden="1" customHeight="1">
      <c r="A455" s="488"/>
      <c r="C455" s="448"/>
      <c r="D455" s="449"/>
      <c r="E455" s="449"/>
      <c r="F455" s="449"/>
      <c r="H455" s="444"/>
      <c r="I455" s="449"/>
      <c r="J455" s="493" t="str">
        <f t="shared" ca="1" si="22"/>
        <v>EJECUTADO</v>
      </c>
      <c r="K455" s="449"/>
      <c r="L455" s="445"/>
      <c r="M455" s="445"/>
      <c r="N455" s="450"/>
      <c r="O455" s="483"/>
      <c r="P455" s="452"/>
      <c r="Q455" s="455"/>
      <c r="R455" s="114"/>
      <c r="S455" s="444"/>
      <c r="T455" s="67"/>
      <c r="U455" s="107"/>
      <c r="V455" s="455"/>
      <c r="W455" s="444"/>
      <c r="X455" s="63"/>
      <c r="Y455" s="6"/>
      <c r="AC455" s="6"/>
      <c r="AD455" s="56"/>
      <c r="AE455" s="51" t="s">
        <v>218</v>
      </c>
      <c r="AF455" s="51" t="s">
        <v>218</v>
      </c>
      <c r="AG455" s="51" t="s">
        <v>218</v>
      </c>
      <c r="AH455" s="51" t="s">
        <v>218</v>
      </c>
      <c r="AI455" s="51" t="s">
        <v>218</v>
      </c>
      <c r="AJ455" s="51" t="s">
        <v>218</v>
      </c>
      <c r="AK455" s="51" t="s">
        <v>218</v>
      </c>
      <c r="AL455" s="51" t="s">
        <v>218</v>
      </c>
      <c r="AM455" s="51" t="s">
        <v>218</v>
      </c>
      <c r="AN455" s="51" t="s">
        <v>218</v>
      </c>
      <c r="AO455" s="51" t="s">
        <v>218</v>
      </c>
      <c r="AP455" s="51" t="s">
        <v>218</v>
      </c>
      <c r="AQ455" s="494"/>
      <c r="AR455" s="58" t="s">
        <v>218</v>
      </c>
      <c r="AS455" s="58" t="s">
        <v>218</v>
      </c>
      <c r="AT455" s="58" t="s">
        <v>218</v>
      </c>
      <c r="AU455" s="6">
        <f t="shared" si="23"/>
        <v>120</v>
      </c>
      <c r="AV455" s="28">
        <f t="shared" si="24"/>
        <v>850</v>
      </c>
    </row>
    <row r="456" spans="1:48" s="22" customFormat="1" ht="16.350000000000001" hidden="1" customHeight="1">
      <c r="A456" s="488"/>
      <c r="C456" s="448"/>
      <c r="D456" s="449"/>
      <c r="E456" s="449"/>
      <c r="F456" s="449"/>
      <c r="H456" s="444"/>
      <c r="I456" s="449"/>
      <c r="J456" s="493" t="str">
        <f t="shared" ca="1" si="22"/>
        <v>EJECUTADO</v>
      </c>
      <c r="K456" s="449"/>
      <c r="L456" s="445"/>
      <c r="M456" s="445"/>
      <c r="N456" s="450"/>
      <c r="O456" s="483"/>
      <c r="P456" s="452"/>
      <c r="Q456" s="455"/>
      <c r="R456" s="114"/>
      <c r="S456" s="444"/>
      <c r="T456" s="67"/>
      <c r="U456" s="107"/>
      <c r="V456" s="455"/>
      <c r="W456" s="444"/>
      <c r="X456" s="63"/>
      <c r="Y456" s="6"/>
      <c r="AC456" s="6"/>
      <c r="AD456" s="56"/>
      <c r="AE456" s="51"/>
      <c r="AF456" s="51"/>
      <c r="AG456" s="51"/>
      <c r="AH456" s="51"/>
      <c r="AI456" s="51"/>
      <c r="AJ456" s="51"/>
      <c r="AK456" s="51"/>
      <c r="AL456" s="51"/>
      <c r="AM456" s="51"/>
      <c r="AN456" s="51"/>
      <c r="AO456" s="51"/>
      <c r="AP456" s="51"/>
      <c r="AQ456" s="494"/>
      <c r="AR456" s="58"/>
      <c r="AS456" s="58"/>
      <c r="AT456" s="58"/>
      <c r="AU456" s="6">
        <f t="shared" si="23"/>
        <v>120</v>
      </c>
      <c r="AV456" s="28">
        <f t="shared" si="24"/>
        <v>850</v>
      </c>
    </row>
    <row r="457" spans="1:48" s="22" customFormat="1" ht="16.350000000000001" hidden="1" customHeight="1">
      <c r="A457" s="488"/>
      <c r="C457" s="448"/>
      <c r="D457" s="449"/>
      <c r="E457" s="449"/>
      <c r="F457" s="449"/>
      <c r="H457" s="444"/>
      <c r="I457" s="449"/>
      <c r="J457" s="493"/>
      <c r="K457" s="449"/>
      <c r="L457" s="445"/>
      <c r="M457" s="445"/>
      <c r="N457" s="450"/>
      <c r="O457" s="483"/>
      <c r="P457" s="452"/>
      <c r="Q457" s="455"/>
      <c r="R457" s="114"/>
      <c r="S457" s="444"/>
      <c r="T457" s="67"/>
      <c r="U457" s="107"/>
      <c r="V457" s="455"/>
      <c r="W457" s="444"/>
      <c r="X457" s="63"/>
      <c r="Y457" s="6"/>
      <c r="AC457" s="6"/>
      <c r="AD457" s="56"/>
      <c r="AE457" s="51"/>
      <c r="AF457" s="51"/>
      <c r="AG457" s="51"/>
      <c r="AH457" s="51"/>
      <c r="AI457" s="51"/>
      <c r="AJ457" s="51"/>
      <c r="AK457" s="51"/>
      <c r="AL457" s="51"/>
      <c r="AM457" s="51"/>
      <c r="AN457" s="51"/>
      <c r="AO457" s="51"/>
      <c r="AP457" s="51"/>
      <c r="AQ457" s="494"/>
      <c r="AR457" s="58"/>
      <c r="AS457" s="58"/>
      <c r="AT457" s="58"/>
      <c r="AU457" s="6">
        <f t="shared" si="23"/>
        <v>120</v>
      </c>
      <c r="AV457" s="28">
        <f t="shared" si="24"/>
        <v>850</v>
      </c>
    </row>
    <row r="458" spans="1:48" s="22" customFormat="1" ht="16.350000000000001" hidden="1" customHeight="1">
      <c r="A458" s="488"/>
      <c r="C458" s="448"/>
      <c r="D458" s="449"/>
      <c r="E458" s="449"/>
      <c r="F458" s="449"/>
      <c r="H458" s="444"/>
      <c r="I458" s="449"/>
      <c r="J458" s="493"/>
      <c r="K458" s="449"/>
      <c r="L458" s="445"/>
      <c r="M458" s="445"/>
      <c r="N458" s="450"/>
      <c r="O458" s="483"/>
      <c r="P458" s="452"/>
      <c r="Q458" s="455"/>
      <c r="R458" s="114"/>
      <c r="S458" s="444"/>
      <c r="T458" s="67"/>
      <c r="U458" s="107"/>
      <c r="V458" s="455"/>
      <c r="W458" s="444"/>
      <c r="X458" s="63"/>
      <c r="Y458" s="6"/>
      <c r="AC458" s="6"/>
      <c r="AD458" s="56"/>
      <c r="AE458" s="51"/>
      <c r="AF458" s="51"/>
      <c r="AG458" s="51"/>
      <c r="AH458" s="51"/>
      <c r="AI458" s="51"/>
      <c r="AJ458" s="51"/>
      <c r="AK458" s="51"/>
      <c r="AL458" s="51"/>
      <c r="AM458" s="51"/>
      <c r="AN458" s="51"/>
      <c r="AO458" s="51"/>
      <c r="AP458" s="51"/>
      <c r="AQ458" s="494"/>
      <c r="AR458" s="58"/>
      <c r="AS458" s="58"/>
      <c r="AT458" s="58"/>
      <c r="AU458" s="6">
        <f t="shared" si="23"/>
        <v>120</v>
      </c>
      <c r="AV458" s="28">
        <f t="shared" si="24"/>
        <v>850</v>
      </c>
    </row>
    <row r="459" spans="1:48" s="22" customFormat="1" ht="16.350000000000001" hidden="1" customHeight="1">
      <c r="A459" s="488"/>
      <c r="C459" s="448"/>
      <c r="D459" s="449"/>
      <c r="E459" s="449"/>
      <c r="F459" s="449"/>
      <c r="H459" s="444"/>
      <c r="I459" s="449"/>
      <c r="J459" s="493"/>
      <c r="K459" s="449"/>
      <c r="L459" s="445"/>
      <c r="M459" s="445"/>
      <c r="N459" s="450"/>
      <c r="O459" s="483"/>
      <c r="P459" s="452"/>
      <c r="Q459" s="455"/>
      <c r="R459" s="114"/>
      <c r="S459" s="444"/>
      <c r="T459" s="67"/>
      <c r="U459" s="107"/>
      <c r="V459" s="455"/>
      <c r="W459" s="444"/>
      <c r="X459" s="63"/>
      <c r="Y459" s="6"/>
      <c r="AC459" s="6"/>
      <c r="AD459" s="56"/>
      <c r="AE459" s="51"/>
      <c r="AF459" s="51"/>
      <c r="AG459" s="51"/>
      <c r="AH459" s="51"/>
      <c r="AI459" s="51"/>
      <c r="AJ459" s="51"/>
      <c r="AK459" s="51"/>
      <c r="AL459" s="51"/>
      <c r="AM459" s="51"/>
      <c r="AN459" s="51"/>
      <c r="AO459" s="51"/>
      <c r="AP459" s="51"/>
      <c r="AQ459" s="494"/>
      <c r="AR459" s="58"/>
      <c r="AS459" s="58"/>
      <c r="AT459" s="58"/>
      <c r="AU459" s="6">
        <f t="shared" si="23"/>
        <v>120</v>
      </c>
      <c r="AV459" s="28">
        <f t="shared" si="24"/>
        <v>850</v>
      </c>
    </row>
    <row r="460" spans="1:48" s="22" customFormat="1" ht="16.350000000000001" hidden="1" customHeight="1">
      <c r="A460" s="488"/>
      <c r="C460" s="448"/>
      <c r="D460" s="449"/>
      <c r="E460" s="449"/>
      <c r="F460" s="449"/>
      <c r="H460" s="444"/>
      <c r="I460" s="449"/>
      <c r="J460" s="493"/>
      <c r="K460" s="449"/>
      <c r="L460" s="445"/>
      <c r="M460" s="445"/>
      <c r="N460" s="450"/>
      <c r="O460" s="483"/>
      <c r="P460" s="452"/>
      <c r="Q460" s="455"/>
      <c r="R460" s="114"/>
      <c r="S460" s="444"/>
      <c r="T460" s="67"/>
      <c r="U460" s="107"/>
      <c r="V460" s="455"/>
      <c r="W460" s="444"/>
      <c r="X460" s="63"/>
      <c r="Y460" s="6"/>
      <c r="AC460" s="6"/>
      <c r="AD460" s="56"/>
      <c r="AE460" s="51"/>
      <c r="AF460" s="51"/>
      <c r="AG460" s="51"/>
      <c r="AH460" s="51"/>
      <c r="AI460" s="51"/>
      <c r="AJ460" s="51"/>
      <c r="AK460" s="51"/>
      <c r="AL460" s="51"/>
      <c r="AM460" s="51"/>
      <c r="AN460" s="51"/>
      <c r="AO460" s="51"/>
      <c r="AP460" s="51"/>
      <c r="AQ460" s="494"/>
      <c r="AR460" s="58"/>
      <c r="AS460" s="58"/>
      <c r="AT460" s="58"/>
      <c r="AU460" s="6">
        <f t="shared" si="23"/>
        <v>120</v>
      </c>
      <c r="AV460" s="28">
        <f t="shared" si="24"/>
        <v>850</v>
      </c>
    </row>
    <row r="461" spans="1:48" s="22" customFormat="1" ht="16.350000000000001" hidden="1" customHeight="1">
      <c r="A461" s="488"/>
      <c r="C461" s="448"/>
      <c r="D461" s="449"/>
      <c r="E461" s="449"/>
      <c r="F461" s="449"/>
      <c r="H461" s="444"/>
      <c r="I461" s="449"/>
      <c r="J461" s="493"/>
      <c r="K461" s="449"/>
      <c r="L461" s="445"/>
      <c r="M461" s="445"/>
      <c r="N461" s="450"/>
      <c r="O461" s="483"/>
      <c r="P461" s="452"/>
      <c r="Q461" s="455"/>
      <c r="R461" s="114"/>
      <c r="S461" s="444"/>
      <c r="T461" s="67"/>
      <c r="U461" s="107"/>
      <c r="V461" s="455"/>
      <c r="W461" s="444"/>
      <c r="X461" s="63"/>
      <c r="Y461" s="6"/>
      <c r="AC461" s="6"/>
      <c r="AD461" s="56"/>
      <c r="AE461" s="51"/>
      <c r="AF461" s="51"/>
      <c r="AG461" s="51"/>
      <c r="AH461" s="51"/>
      <c r="AI461" s="51"/>
      <c r="AJ461" s="51"/>
      <c r="AK461" s="51"/>
      <c r="AL461" s="51"/>
      <c r="AM461" s="51"/>
      <c r="AN461" s="51"/>
      <c r="AO461" s="51"/>
      <c r="AP461" s="51"/>
      <c r="AQ461" s="494"/>
      <c r="AR461" s="58"/>
      <c r="AS461" s="58"/>
      <c r="AT461" s="58"/>
      <c r="AU461" s="6">
        <f t="shared" si="23"/>
        <v>120</v>
      </c>
      <c r="AV461" s="28">
        <f t="shared" si="24"/>
        <v>850</v>
      </c>
    </row>
    <row r="462" spans="1:48" s="22" customFormat="1" ht="16.350000000000001" hidden="1" customHeight="1">
      <c r="A462" s="488"/>
      <c r="C462" s="448"/>
      <c r="D462" s="449"/>
      <c r="E462" s="449"/>
      <c r="F462" s="449"/>
      <c r="H462" s="444"/>
      <c r="I462" s="449"/>
      <c r="J462" s="493"/>
      <c r="K462" s="449"/>
      <c r="L462" s="445"/>
      <c r="M462" s="445"/>
      <c r="N462" s="450"/>
      <c r="O462" s="483"/>
      <c r="P462" s="452"/>
      <c r="Q462" s="455"/>
      <c r="R462" s="114"/>
      <c r="S462" s="444"/>
      <c r="T462" s="67"/>
      <c r="U462" s="107"/>
      <c r="V462" s="455"/>
      <c r="W462" s="444"/>
      <c r="X462" s="63"/>
      <c r="Y462" s="6"/>
      <c r="AC462" s="6"/>
      <c r="AD462" s="56"/>
      <c r="AE462" s="51"/>
      <c r="AF462" s="51"/>
      <c r="AG462" s="51"/>
      <c r="AH462" s="51"/>
      <c r="AI462" s="51"/>
      <c r="AJ462" s="51"/>
      <c r="AK462" s="51"/>
      <c r="AL462" s="51"/>
      <c r="AM462" s="51"/>
      <c r="AN462" s="51"/>
      <c r="AO462" s="51"/>
      <c r="AP462" s="51"/>
      <c r="AQ462" s="494"/>
      <c r="AR462" s="58"/>
      <c r="AS462" s="58"/>
      <c r="AT462" s="58"/>
      <c r="AU462" s="6">
        <f t="shared" si="23"/>
        <v>120</v>
      </c>
      <c r="AV462" s="28">
        <f t="shared" si="24"/>
        <v>850</v>
      </c>
    </row>
    <row r="463" spans="1:48" s="22" customFormat="1" ht="16.350000000000001" hidden="1" customHeight="1">
      <c r="A463" s="488"/>
      <c r="C463" s="448"/>
      <c r="D463" s="449"/>
      <c r="E463" s="449"/>
      <c r="F463" s="449"/>
      <c r="H463" s="444"/>
      <c r="I463" s="449"/>
      <c r="J463" s="493"/>
      <c r="K463" s="449"/>
      <c r="L463" s="445"/>
      <c r="M463" s="445"/>
      <c r="N463" s="450"/>
      <c r="O463" s="483"/>
      <c r="P463" s="452"/>
      <c r="Q463" s="455"/>
      <c r="R463" s="114"/>
      <c r="S463" s="444"/>
      <c r="T463" s="67"/>
      <c r="U463" s="107"/>
      <c r="V463" s="455"/>
      <c r="W463" s="444"/>
      <c r="X463" s="63"/>
      <c r="Y463" s="6"/>
      <c r="AC463" s="6"/>
      <c r="AD463" s="56"/>
      <c r="AE463" s="51"/>
      <c r="AF463" s="51"/>
      <c r="AG463" s="51"/>
      <c r="AH463" s="51"/>
      <c r="AI463" s="51"/>
      <c r="AJ463" s="51"/>
      <c r="AK463" s="51"/>
      <c r="AL463" s="51"/>
      <c r="AM463" s="51"/>
      <c r="AN463" s="51"/>
      <c r="AO463" s="51"/>
      <c r="AP463" s="51"/>
      <c r="AQ463" s="494"/>
      <c r="AR463" s="58"/>
      <c r="AS463" s="58"/>
      <c r="AT463" s="58"/>
      <c r="AU463" s="6">
        <f t="shared" si="23"/>
        <v>120</v>
      </c>
      <c r="AV463" s="28">
        <f t="shared" si="24"/>
        <v>850</v>
      </c>
    </row>
    <row r="464" spans="1:48" s="22" customFormat="1" ht="16.350000000000001" hidden="1" customHeight="1">
      <c r="A464" s="488"/>
      <c r="C464" s="448"/>
      <c r="D464" s="449"/>
      <c r="E464" s="449"/>
      <c r="F464" s="449"/>
      <c r="H464" s="444"/>
      <c r="I464" s="449"/>
      <c r="J464" s="493"/>
      <c r="K464" s="449"/>
      <c r="L464" s="445"/>
      <c r="M464" s="445"/>
      <c r="N464" s="450"/>
      <c r="O464" s="483"/>
      <c r="P464" s="452"/>
      <c r="Q464" s="455"/>
      <c r="R464" s="114"/>
      <c r="S464" s="444"/>
      <c r="T464" s="67"/>
      <c r="U464" s="107"/>
      <c r="V464" s="455"/>
      <c r="W464" s="444"/>
      <c r="X464" s="63"/>
      <c r="Y464" s="6"/>
      <c r="AC464" s="6"/>
      <c r="AD464" s="56"/>
      <c r="AE464" s="51"/>
      <c r="AF464" s="51"/>
      <c r="AG464" s="51"/>
      <c r="AH464" s="51"/>
      <c r="AI464" s="51"/>
      <c r="AJ464" s="51"/>
      <c r="AK464" s="51"/>
      <c r="AL464" s="51"/>
      <c r="AM464" s="51"/>
      <c r="AN464" s="51"/>
      <c r="AO464" s="51"/>
      <c r="AP464" s="51"/>
      <c r="AQ464" s="494"/>
      <c r="AR464" s="58"/>
      <c r="AS464" s="58"/>
      <c r="AT464" s="58"/>
      <c r="AU464" s="6">
        <f t="shared" si="23"/>
        <v>120</v>
      </c>
      <c r="AV464" s="28">
        <f t="shared" si="24"/>
        <v>850</v>
      </c>
    </row>
    <row r="465" spans="1:48" s="22" customFormat="1" ht="16.350000000000001" hidden="1" customHeight="1">
      <c r="A465" s="488"/>
      <c r="C465" s="448"/>
      <c r="D465" s="449"/>
      <c r="E465" s="449"/>
      <c r="F465" s="449"/>
      <c r="H465" s="444"/>
      <c r="I465" s="449"/>
      <c r="J465" s="493"/>
      <c r="K465" s="449"/>
      <c r="L465" s="445"/>
      <c r="M465" s="445"/>
      <c r="N465" s="450"/>
      <c r="O465" s="483"/>
      <c r="P465" s="452"/>
      <c r="Q465" s="455"/>
      <c r="R465" s="114"/>
      <c r="S465" s="444"/>
      <c r="T465" s="67"/>
      <c r="U465" s="107"/>
      <c r="V465" s="455"/>
      <c r="W465" s="444"/>
      <c r="X465" s="63"/>
      <c r="Y465" s="6"/>
      <c r="AC465" s="6"/>
      <c r="AD465" s="56"/>
      <c r="AE465" s="51"/>
      <c r="AF465" s="51"/>
      <c r="AG465" s="51"/>
      <c r="AH465" s="51"/>
      <c r="AI465" s="51"/>
      <c r="AJ465" s="51"/>
      <c r="AK465" s="51"/>
      <c r="AL465" s="51"/>
      <c r="AM465" s="51"/>
      <c r="AN465" s="51"/>
      <c r="AO465" s="51"/>
      <c r="AP465" s="51"/>
      <c r="AQ465" s="494"/>
      <c r="AR465" s="58"/>
      <c r="AS465" s="58"/>
      <c r="AT465" s="58"/>
      <c r="AU465" s="6">
        <f t="shared" si="23"/>
        <v>120</v>
      </c>
      <c r="AV465" s="28">
        <f t="shared" si="24"/>
        <v>850</v>
      </c>
    </row>
    <row r="466" spans="1:48" s="22" customFormat="1" ht="16.350000000000001" customHeight="1">
      <c r="A466" s="488"/>
      <c r="C466" s="448"/>
      <c r="D466" s="449"/>
      <c r="E466" s="449"/>
      <c r="F466" s="449"/>
      <c r="H466" s="444"/>
      <c r="I466" s="449"/>
      <c r="J466" s="493"/>
      <c r="K466" s="449"/>
      <c r="L466" s="445"/>
      <c r="M466" s="445"/>
      <c r="N466" s="450"/>
      <c r="O466" s="483"/>
      <c r="P466" s="452"/>
      <c r="Q466" s="455"/>
      <c r="R466" s="114"/>
      <c r="S466" s="444"/>
      <c r="T466" s="67"/>
      <c r="U466" s="107"/>
      <c r="V466" s="455"/>
      <c r="W466" s="444"/>
      <c r="X466" s="63"/>
      <c r="Y466" s="6"/>
      <c r="AC466" s="6"/>
      <c r="AD466" s="56"/>
      <c r="AE466" s="51"/>
      <c r="AF466" s="51"/>
      <c r="AG466" s="51"/>
      <c r="AH466" s="51"/>
      <c r="AI466" s="51"/>
      <c r="AJ466" s="51"/>
      <c r="AK466" s="51"/>
      <c r="AL466" s="51"/>
      <c r="AM466" s="51"/>
      <c r="AN466" s="51"/>
      <c r="AO466" s="51"/>
      <c r="AP466" s="51"/>
      <c r="AQ466" s="494"/>
      <c r="AR466" s="58"/>
      <c r="AS466" s="58"/>
      <c r="AT466" s="58"/>
      <c r="AU466" s="6"/>
      <c r="AV466" s="28"/>
    </row>
    <row r="467" spans="1:48" s="22" customFormat="1" ht="16.350000000000001" customHeight="1">
      <c r="A467" s="488"/>
      <c r="C467" s="448"/>
      <c r="D467" s="449"/>
      <c r="E467" s="449"/>
      <c r="F467" s="449"/>
      <c r="H467" s="444"/>
      <c r="I467" s="449"/>
      <c r="J467" s="493"/>
      <c r="K467" s="449"/>
      <c r="L467" s="445"/>
      <c r="M467" s="445"/>
      <c r="N467" s="450"/>
      <c r="O467" s="483"/>
      <c r="P467" s="452"/>
      <c r="Q467" s="455"/>
      <c r="R467" s="114"/>
      <c r="S467" s="444"/>
      <c r="T467" s="67"/>
      <c r="U467" s="107"/>
      <c r="V467" s="455"/>
      <c r="W467" s="444"/>
      <c r="X467" s="63"/>
      <c r="Y467" s="6"/>
      <c r="AC467" s="6"/>
      <c r="AD467" s="56"/>
      <c r="AE467" s="51"/>
      <c r="AF467" s="51"/>
      <c r="AG467" s="51"/>
      <c r="AH467" s="51"/>
      <c r="AI467" s="51"/>
      <c r="AJ467" s="51"/>
      <c r="AK467" s="51"/>
      <c r="AL467" s="51"/>
      <c r="AM467" s="51"/>
      <c r="AN467" s="51"/>
      <c r="AO467" s="51"/>
      <c r="AP467" s="51"/>
      <c r="AQ467" s="494"/>
      <c r="AR467" s="58"/>
      <c r="AS467" s="58"/>
      <c r="AT467" s="58"/>
      <c r="AU467" s="6"/>
      <c r="AV467" s="28"/>
    </row>
    <row r="468" spans="1:48" s="22" customFormat="1" ht="16.350000000000001" customHeight="1">
      <c r="A468" s="488"/>
      <c r="C468" s="448"/>
      <c r="D468" s="449"/>
      <c r="E468" s="449"/>
      <c r="F468" s="449"/>
      <c r="H468" s="444"/>
      <c r="I468" s="449"/>
      <c r="J468" s="493"/>
      <c r="K468" s="449"/>
      <c r="L468" s="445"/>
      <c r="M468" s="445"/>
      <c r="N468" s="450"/>
      <c r="O468" s="483"/>
      <c r="P468" s="452"/>
      <c r="Q468" s="455"/>
      <c r="R468" s="114"/>
      <c r="S468" s="444"/>
      <c r="T468" s="67"/>
      <c r="U468" s="107"/>
      <c r="V468" s="455"/>
      <c r="W468" s="444"/>
      <c r="X468" s="63"/>
      <c r="Y468" s="6"/>
      <c r="AC468" s="6"/>
      <c r="AD468" s="56"/>
      <c r="AE468" s="51"/>
      <c r="AF468" s="51"/>
      <c r="AG468" s="51"/>
      <c r="AH468" s="51"/>
      <c r="AI468" s="51"/>
      <c r="AJ468" s="51"/>
      <c r="AK468" s="51"/>
      <c r="AL468" s="51"/>
      <c r="AM468" s="51"/>
      <c r="AN468" s="51"/>
      <c r="AO468" s="51"/>
      <c r="AP468" s="51"/>
      <c r="AQ468" s="494"/>
      <c r="AR468" s="58"/>
      <c r="AS468" s="58"/>
      <c r="AT468" s="58"/>
      <c r="AU468" s="6"/>
      <c r="AV468" s="28"/>
    </row>
    <row r="469" spans="1:48" s="22" customFormat="1" ht="16.350000000000001" customHeight="1">
      <c r="A469" s="488"/>
      <c r="C469" s="448"/>
      <c r="D469" s="449"/>
      <c r="E469" s="449"/>
      <c r="F469" s="449"/>
      <c r="H469" s="444"/>
      <c r="I469" s="449"/>
      <c r="J469" s="493"/>
      <c r="K469" s="449"/>
      <c r="L469" s="445"/>
      <c r="M469" s="445"/>
      <c r="N469" s="450"/>
      <c r="O469" s="483"/>
      <c r="P469" s="452"/>
      <c r="Q469" s="455"/>
      <c r="R469" s="114"/>
      <c r="S469" s="444"/>
      <c r="T469" s="67"/>
      <c r="U469" s="107"/>
      <c r="V469" s="455"/>
      <c r="W469" s="444"/>
      <c r="X469" s="63"/>
      <c r="Y469" s="6"/>
      <c r="AC469" s="6"/>
      <c r="AD469" s="56"/>
      <c r="AE469" s="51"/>
      <c r="AF469" s="51"/>
      <c r="AG469" s="51"/>
      <c r="AH469" s="51"/>
      <c r="AI469" s="51"/>
      <c r="AJ469" s="51"/>
      <c r="AK469" s="51"/>
      <c r="AL469" s="51"/>
      <c r="AM469" s="51"/>
      <c r="AN469" s="51"/>
      <c r="AO469" s="51"/>
      <c r="AP469" s="51"/>
      <c r="AQ469" s="494"/>
      <c r="AR469" s="58"/>
      <c r="AS469" s="58"/>
      <c r="AT469" s="58"/>
      <c r="AU469" s="6"/>
      <c r="AV469" s="28"/>
    </row>
    <row r="470" spans="1:48" s="22" customFormat="1" ht="16.350000000000001" customHeight="1">
      <c r="A470" s="488"/>
      <c r="C470" s="448"/>
      <c r="D470" s="449"/>
      <c r="E470" s="449"/>
      <c r="F470" s="449"/>
      <c r="H470" s="444"/>
      <c r="I470" s="449"/>
      <c r="J470" s="493"/>
      <c r="K470" s="449"/>
      <c r="L470" s="445"/>
      <c r="M470" s="445"/>
      <c r="N470" s="450"/>
      <c r="O470" s="483"/>
      <c r="P470" s="452"/>
      <c r="Q470" s="455"/>
      <c r="R470" s="114"/>
      <c r="S470" s="444"/>
      <c r="T470" s="67"/>
      <c r="U470" s="107"/>
      <c r="V470" s="455"/>
      <c r="W470" s="444"/>
      <c r="X470" s="63"/>
      <c r="Y470" s="6"/>
      <c r="AC470" s="6"/>
      <c r="AD470" s="56"/>
      <c r="AE470" s="51"/>
      <c r="AF470" s="51"/>
      <c r="AG470" s="51"/>
      <c r="AH470" s="51"/>
      <c r="AI470" s="51"/>
      <c r="AJ470" s="51"/>
      <c r="AK470" s="51"/>
      <c r="AL470" s="51"/>
      <c r="AM470" s="51"/>
      <c r="AN470" s="51"/>
      <c r="AO470" s="51"/>
      <c r="AP470" s="51"/>
      <c r="AQ470" s="494"/>
      <c r="AR470" s="58"/>
      <c r="AS470" s="58"/>
      <c r="AT470" s="58"/>
      <c r="AU470" s="6"/>
      <c r="AV470" s="28"/>
    </row>
    <row r="471" spans="1:48" s="22" customFormat="1" ht="16.350000000000001" customHeight="1">
      <c r="A471" s="488"/>
      <c r="C471" s="448"/>
      <c r="D471" s="449"/>
      <c r="E471" s="449"/>
      <c r="F471" s="449"/>
      <c r="H471" s="444"/>
      <c r="I471" s="449"/>
      <c r="J471" s="493"/>
      <c r="K471" s="449"/>
      <c r="L471" s="445"/>
      <c r="M471" s="445"/>
      <c r="N471" s="450"/>
      <c r="O471" s="483"/>
      <c r="P471" s="452"/>
      <c r="Q471" s="455"/>
      <c r="R471" s="114"/>
      <c r="S471" s="444"/>
      <c r="T471" s="67"/>
      <c r="U471" s="107"/>
      <c r="V471" s="455"/>
      <c r="W471" s="444"/>
      <c r="X471" s="63"/>
      <c r="Y471" s="6"/>
      <c r="AC471" s="6"/>
      <c r="AD471" s="56"/>
      <c r="AE471" s="51"/>
      <c r="AF471" s="51"/>
      <c r="AG471" s="51"/>
      <c r="AH471" s="51"/>
      <c r="AI471" s="51"/>
      <c r="AJ471" s="51"/>
      <c r="AK471" s="51"/>
      <c r="AL471" s="51"/>
      <c r="AM471" s="51"/>
      <c r="AN471" s="51"/>
      <c r="AO471" s="51"/>
      <c r="AP471" s="51"/>
      <c r="AQ471" s="494"/>
      <c r="AR471" s="58"/>
      <c r="AS471" s="58"/>
      <c r="AT471" s="58"/>
      <c r="AU471" s="6"/>
      <c r="AV471" s="28"/>
    </row>
    <row r="472" spans="1:48" s="22" customFormat="1" ht="16.350000000000001" customHeight="1">
      <c r="A472" s="488"/>
      <c r="C472" s="448"/>
      <c r="D472" s="449"/>
      <c r="E472" s="449"/>
      <c r="F472" s="449"/>
      <c r="H472" s="444"/>
      <c r="I472" s="449"/>
      <c r="J472" s="493"/>
      <c r="K472" s="449"/>
      <c r="L472" s="445"/>
      <c r="M472" s="445"/>
      <c r="N472" s="450"/>
      <c r="O472" s="483"/>
      <c r="P472" s="452"/>
      <c r="Q472" s="455"/>
      <c r="R472" s="114"/>
      <c r="S472" s="444"/>
      <c r="T472" s="67"/>
      <c r="U472" s="107"/>
      <c r="V472" s="455"/>
      <c r="W472" s="444"/>
      <c r="X472" s="63"/>
      <c r="Y472" s="6"/>
      <c r="AC472" s="6"/>
      <c r="AD472" s="56"/>
      <c r="AE472" s="51"/>
      <c r="AF472" s="51"/>
      <c r="AG472" s="51"/>
      <c r="AH472" s="51"/>
      <c r="AI472" s="51"/>
      <c r="AJ472" s="51"/>
      <c r="AK472" s="51"/>
      <c r="AL472" s="51"/>
      <c r="AM472" s="51"/>
      <c r="AN472" s="51"/>
      <c r="AO472" s="51"/>
      <c r="AP472" s="51"/>
      <c r="AQ472" s="494"/>
      <c r="AR472" s="58"/>
      <c r="AS472" s="58"/>
      <c r="AT472" s="58"/>
      <c r="AU472" s="6"/>
      <c r="AV472" s="28"/>
    </row>
    <row r="473" spans="1:48" ht="16.350000000000001" customHeight="1">
      <c r="D473" s="22"/>
      <c r="E473" s="22"/>
      <c r="F473" s="22"/>
      <c r="G473" s="22"/>
      <c r="H473" s="22"/>
      <c r="I473" s="22"/>
      <c r="J473" s="22"/>
      <c r="K473" s="22"/>
      <c r="L473" s="22"/>
      <c r="M473" s="22"/>
      <c r="N473" s="107"/>
      <c r="O473" s="107"/>
      <c r="P473" s="107"/>
      <c r="Q473" s="107"/>
      <c r="R473" s="107"/>
      <c r="S473" s="22"/>
      <c r="T473" s="22"/>
      <c r="U473" s="107"/>
      <c r="V473" s="128"/>
      <c r="W473" s="444"/>
      <c r="X473" s="22"/>
      <c r="Y473" s="22"/>
      <c r="Z473" s="22"/>
      <c r="AA473" s="22"/>
      <c r="AB473" s="22"/>
      <c r="AC473" s="22"/>
      <c r="AD473" s="22"/>
    </row>
    <row r="474" spans="1:48" ht="16.350000000000001" customHeight="1">
      <c r="D474" s="22"/>
      <c r="E474" s="22"/>
      <c r="F474" s="22"/>
      <c r="G474" s="22"/>
      <c r="H474" s="22"/>
      <c r="I474" s="22"/>
      <c r="J474" s="22"/>
      <c r="K474" s="22"/>
      <c r="L474" s="22"/>
      <c r="M474" s="22"/>
      <c r="N474" s="107"/>
      <c r="O474" s="107"/>
      <c r="P474" s="107"/>
      <c r="Q474" s="107"/>
      <c r="R474" s="107"/>
      <c r="S474" s="22"/>
      <c r="T474" s="22"/>
      <c r="U474" s="107"/>
      <c r="V474" s="128"/>
      <c r="W474" s="444"/>
      <c r="X474" s="22"/>
      <c r="Y474" s="22"/>
      <c r="Z474" s="22"/>
      <c r="AA474" s="22"/>
      <c r="AB474" s="22"/>
      <c r="AC474" s="22"/>
      <c r="AD474" s="22"/>
    </row>
    <row r="475" spans="1:48" ht="16.350000000000001" customHeight="1">
      <c r="D475" s="22"/>
      <c r="E475" s="22"/>
      <c r="F475" s="22"/>
      <c r="G475" s="22"/>
      <c r="H475" s="22"/>
      <c r="I475" s="22"/>
      <c r="J475" s="22"/>
      <c r="K475" s="22"/>
      <c r="L475" s="22"/>
      <c r="M475" s="22"/>
      <c r="N475" s="107"/>
      <c r="O475" s="107"/>
      <c r="P475" s="107"/>
      <c r="Q475" s="107"/>
      <c r="R475" s="107"/>
      <c r="S475" s="22"/>
      <c r="T475" s="22"/>
      <c r="U475" s="107"/>
      <c r="V475" s="128"/>
      <c r="W475" s="444"/>
      <c r="X475" s="22"/>
      <c r="Y475" s="22"/>
      <c r="Z475" s="22"/>
      <c r="AA475" s="22"/>
      <c r="AB475" s="22"/>
      <c r="AC475" s="22"/>
      <c r="AD475" s="22"/>
    </row>
    <row r="476" spans="1:48" ht="16.350000000000001" customHeight="1">
      <c r="D476" s="22"/>
      <c r="E476" s="22"/>
      <c r="F476" s="22"/>
      <c r="G476" s="22"/>
      <c r="H476" s="22"/>
      <c r="I476" s="22"/>
      <c r="J476" s="22"/>
      <c r="K476" s="22"/>
      <c r="L476" s="22"/>
      <c r="M476" s="22"/>
      <c r="N476" s="107"/>
      <c r="O476" s="107"/>
      <c r="P476" s="107"/>
      <c r="Q476" s="107"/>
      <c r="R476" s="107"/>
      <c r="S476" s="22"/>
      <c r="T476" s="22"/>
      <c r="U476" s="107"/>
      <c r="V476" s="128"/>
      <c r="W476" s="444"/>
      <c r="X476" s="22"/>
      <c r="Y476" s="22"/>
      <c r="Z476" s="22"/>
      <c r="AA476" s="22"/>
      <c r="AB476" s="22"/>
      <c r="AC476" s="22"/>
      <c r="AD476" s="22"/>
    </row>
    <row r="477" spans="1:48" ht="16.350000000000001" customHeight="1">
      <c r="D477" s="22"/>
      <c r="E477" s="22"/>
      <c r="F477" s="22"/>
      <c r="G477" s="22"/>
      <c r="H477" s="22"/>
      <c r="I477" s="22"/>
      <c r="J477" s="22"/>
      <c r="K477" s="22"/>
      <c r="L477" s="22"/>
      <c r="M477" s="22"/>
      <c r="N477" s="107"/>
      <c r="O477" s="107"/>
      <c r="P477" s="107"/>
      <c r="Q477" s="107"/>
      <c r="R477" s="107"/>
      <c r="S477" s="22"/>
      <c r="T477" s="22"/>
      <c r="U477" s="107"/>
      <c r="V477" s="128"/>
      <c r="W477" s="444"/>
      <c r="X477" s="22"/>
      <c r="Y477" s="22"/>
      <c r="Z477" s="22"/>
      <c r="AA477" s="22"/>
      <c r="AB477" s="22"/>
      <c r="AC477" s="22"/>
      <c r="AD477" s="22"/>
    </row>
    <row r="478" spans="1:48" ht="16.350000000000001" customHeight="1">
      <c r="D478" s="22"/>
      <c r="E478" s="22"/>
      <c r="F478" s="22"/>
      <c r="G478" s="22"/>
      <c r="H478" s="22"/>
      <c r="I478" s="22"/>
      <c r="J478" s="22"/>
      <c r="K478" s="22"/>
      <c r="L478" s="22"/>
      <c r="M478" s="22"/>
      <c r="N478" s="107"/>
      <c r="O478" s="107"/>
      <c r="P478" s="107"/>
      <c r="Q478" s="107"/>
      <c r="R478" s="107"/>
      <c r="S478" s="22"/>
      <c r="T478" s="22"/>
      <c r="U478" s="107"/>
      <c r="V478" s="128"/>
      <c r="W478" s="444"/>
      <c r="X478" s="22"/>
      <c r="Y478" s="22"/>
      <c r="Z478" s="22"/>
      <c r="AA478" s="22"/>
      <c r="AB478" s="22"/>
      <c r="AC478" s="22"/>
      <c r="AD478" s="22"/>
    </row>
    <row r="479" spans="1:48" ht="16.350000000000001" customHeight="1">
      <c r="D479" s="22"/>
      <c r="E479" s="22"/>
      <c r="F479" s="22"/>
      <c r="G479" s="22"/>
      <c r="H479" s="22"/>
      <c r="I479" s="22"/>
      <c r="J479" s="22"/>
      <c r="K479" s="22"/>
      <c r="L479" s="22"/>
      <c r="M479" s="22"/>
      <c r="N479" s="107"/>
      <c r="O479" s="107"/>
      <c r="P479" s="107"/>
      <c r="Q479" s="107"/>
      <c r="R479" s="107"/>
      <c r="S479" s="22"/>
      <c r="T479" s="22"/>
      <c r="U479" s="107"/>
      <c r="V479" s="128"/>
      <c r="W479" s="444"/>
      <c r="X479" s="22"/>
      <c r="Y479" s="22"/>
      <c r="Z479" s="22"/>
      <c r="AA479" s="22"/>
      <c r="AB479" s="22"/>
      <c r="AC479" s="22"/>
      <c r="AD479" s="22"/>
    </row>
    <row r="480" spans="1:48" ht="16.350000000000001" customHeight="1">
      <c r="D480" s="22"/>
      <c r="E480" s="22"/>
      <c r="F480" s="22"/>
      <c r="G480" s="22"/>
      <c r="H480" s="22"/>
      <c r="I480" s="22"/>
      <c r="J480" s="22"/>
      <c r="K480" s="22"/>
      <c r="L480" s="22"/>
      <c r="M480" s="22"/>
      <c r="N480" s="107"/>
      <c r="O480" s="107"/>
      <c r="P480" s="107"/>
      <c r="Q480" s="107"/>
      <c r="R480" s="107"/>
      <c r="S480" s="22"/>
      <c r="T480" s="22"/>
      <c r="U480" s="107"/>
      <c r="V480" s="128"/>
      <c r="W480" s="444"/>
      <c r="X480" s="22"/>
      <c r="Y480" s="22"/>
      <c r="Z480" s="22"/>
      <c r="AA480" s="22"/>
      <c r="AB480" s="22"/>
      <c r="AC480" s="22"/>
      <c r="AD480" s="22"/>
    </row>
    <row r="481" spans="4:30" ht="16.350000000000001" customHeight="1">
      <c r="D481" s="22"/>
      <c r="E481" s="22"/>
      <c r="F481" s="22"/>
      <c r="G481" s="22"/>
      <c r="H481" s="22"/>
      <c r="I481" s="22"/>
      <c r="J481" s="22"/>
      <c r="K481" s="22"/>
      <c r="L481" s="22"/>
      <c r="M481" s="22"/>
      <c r="N481" s="107"/>
      <c r="O481" s="107"/>
      <c r="P481" s="107"/>
      <c r="Q481" s="107"/>
      <c r="R481" s="107"/>
      <c r="S481" s="22"/>
      <c r="T481" s="22"/>
      <c r="U481" s="107"/>
      <c r="V481" s="128"/>
      <c r="W481" s="444"/>
      <c r="X481" s="22"/>
      <c r="Y481" s="22"/>
      <c r="Z481" s="22"/>
      <c r="AA481" s="22"/>
      <c r="AB481" s="22"/>
      <c r="AC481" s="22"/>
      <c r="AD481" s="22"/>
    </row>
    <row r="482" spans="4:30" ht="16.350000000000001" customHeight="1">
      <c r="D482" s="22"/>
      <c r="E482" s="22"/>
      <c r="F482" s="22"/>
      <c r="G482" s="22"/>
      <c r="H482" s="22"/>
      <c r="I482" s="22"/>
      <c r="J482" s="22"/>
      <c r="K482" s="22"/>
      <c r="L482" s="22"/>
      <c r="M482" s="22"/>
      <c r="N482" s="107"/>
      <c r="O482" s="107"/>
      <c r="P482" s="107"/>
      <c r="Q482" s="107"/>
      <c r="R482" s="107"/>
      <c r="S482" s="22"/>
      <c r="T482" s="22"/>
      <c r="U482" s="107"/>
      <c r="V482" s="128"/>
      <c r="W482" s="444"/>
      <c r="X482" s="22"/>
      <c r="Y482" s="22"/>
      <c r="Z482" s="22"/>
      <c r="AA482" s="22"/>
      <c r="AB482" s="22"/>
      <c r="AC482" s="22"/>
      <c r="AD482" s="22"/>
    </row>
    <row r="483" spans="4:30" ht="16.350000000000001" customHeight="1">
      <c r="D483" s="22"/>
      <c r="E483" s="22"/>
      <c r="F483" s="22"/>
      <c r="G483" s="22"/>
      <c r="H483" s="22"/>
      <c r="I483" s="22"/>
      <c r="J483" s="22"/>
      <c r="K483" s="22"/>
      <c r="L483" s="22"/>
      <c r="M483" s="22"/>
      <c r="N483" s="107"/>
      <c r="O483" s="107"/>
      <c r="P483" s="107"/>
      <c r="Q483" s="107"/>
      <c r="R483" s="107"/>
      <c r="S483" s="22"/>
      <c r="T483" s="22"/>
      <c r="U483" s="107"/>
      <c r="V483" s="128"/>
      <c r="W483" s="444"/>
      <c r="X483" s="22"/>
      <c r="Y483" s="22"/>
      <c r="Z483" s="22"/>
      <c r="AA483" s="22"/>
      <c r="AB483" s="22"/>
      <c r="AC483" s="22"/>
      <c r="AD483" s="22"/>
    </row>
    <row r="484" spans="4:30" ht="16.350000000000001" customHeight="1">
      <c r="D484" s="22"/>
      <c r="E484" s="22"/>
      <c r="F484" s="22"/>
      <c r="G484" s="22"/>
      <c r="H484" s="22"/>
      <c r="I484" s="22"/>
      <c r="J484" s="22"/>
      <c r="K484" s="22"/>
      <c r="L484" s="22"/>
      <c r="M484" s="22"/>
      <c r="N484" s="107"/>
      <c r="O484" s="107"/>
      <c r="P484" s="107"/>
      <c r="Q484" s="107"/>
      <c r="R484" s="107"/>
      <c r="S484" s="22"/>
      <c r="T484" s="22"/>
      <c r="U484" s="107"/>
      <c r="V484" s="128"/>
      <c r="W484" s="444"/>
      <c r="X484" s="22"/>
      <c r="Y484" s="22"/>
      <c r="Z484" s="22"/>
      <c r="AA484" s="22"/>
      <c r="AB484" s="22"/>
      <c r="AC484" s="22"/>
      <c r="AD484" s="22"/>
    </row>
    <row r="485" spans="4:30" ht="16.350000000000001" customHeight="1">
      <c r="D485" s="22"/>
      <c r="E485" s="22"/>
      <c r="F485" s="22"/>
      <c r="G485" s="22"/>
      <c r="H485" s="22"/>
      <c r="I485" s="22"/>
      <c r="J485" s="22"/>
      <c r="K485" s="22"/>
      <c r="L485" s="22"/>
      <c r="M485" s="22"/>
      <c r="N485" s="107"/>
      <c r="O485" s="107"/>
      <c r="P485" s="107"/>
      <c r="Q485" s="107"/>
      <c r="R485" s="107"/>
      <c r="S485" s="22"/>
      <c r="T485" s="22"/>
      <c r="U485" s="107"/>
      <c r="V485" s="128"/>
      <c r="W485" s="444"/>
      <c r="X485" s="22"/>
      <c r="Y485" s="22"/>
      <c r="Z485" s="22"/>
      <c r="AA485" s="22"/>
      <c r="AB485" s="22"/>
      <c r="AC485" s="22"/>
      <c r="AD485" s="22"/>
    </row>
    <row r="486" spans="4:30" ht="16.350000000000001" customHeight="1">
      <c r="D486" s="22"/>
      <c r="E486" s="22"/>
      <c r="F486" s="22"/>
      <c r="G486" s="22"/>
      <c r="H486" s="22"/>
      <c r="I486" s="22"/>
      <c r="J486" s="22"/>
      <c r="K486" s="22"/>
      <c r="L486" s="22"/>
      <c r="M486" s="22"/>
      <c r="N486" s="107"/>
      <c r="O486" s="107"/>
      <c r="P486" s="107"/>
      <c r="Q486" s="107"/>
      <c r="R486" s="107"/>
      <c r="S486" s="22"/>
      <c r="T486" s="22"/>
      <c r="U486" s="107"/>
      <c r="V486" s="128"/>
      <c r="W486" s="444"/>
      <c r="X486" s="22"/>
      <c r="Y486" s="22"/>
      <c r="Z486" s="22"/>
      <c r="AA486" s="22"/>
      <c r="AB486" s="22"/>
      <c r="AC486" s="22"/>
      <c r="AD486" s="22"/>
    </row>
    <row r="487" spans="4:30" ht="16.350000000000001" customHeight="1">
      <c r="D487" s="22"/>
      <c r="E487" s="22"/>
      <c r="F487" s="22"/>
      <c r="G487" s="22"/>
      <c r="H487" s="22"/>
      <c r="I487" s="22"/>
      <c r="J487" s="22"/>
      <c r="K487" s="22"/>
      <c r="L487" s="22"/>
      <c r="M487" s="22"/>
      <c r="N487" s="107"/>
      <c r="O487" s="107"/>
      <c r="P487" s="107"/>
      <c r="Q487" s="107"/>
      <c r="R487" s="107"/>
      <c r="S487" s="22"/>
      <c r="T487" s="22"/>
      <c r="U487" s="107"/>
      <c r="V487" s="128"/>
      <c r="W487" s="444"/>
      <c r="X487" s="22"/>
      <c r="Y487" s="22"/>
      <c r="Z487" s="22"/>
      <c r="AA487" s="22"/>
      <c r="AB487" s="22"/>
      <c r="AC487" s="22"/>
      <c r="AD487" s="22"/>
    </row>
  </sheetData>
  <autoFilter ref="A1:AV465" xr:uid="{E958A4CB-C5A4-4B2F-80F7-4D3D40883928}">
    <filterColumn colId="0" showButton="0"/>
    <filterColumn colId="3" showButton="0"/>
    <filterColumn colId="4" showButton="0"/>
    <filterColumn colId="5" showButton="0"/>
    <filterColumn colId="6" showButton="0"/>
    <filterColumn colId="7" showButton="0"/>
    <filterColumn colId="8" showButton="0"/>
    <filterColumn colId="42">
      <filters>
        <filter val="FECHA DE TERMINACIÓN FINAL"/>
        <dateGroupItem year="2024" month="9" dateTimeGrouping="month"/>
      </filters>
    </filterColumn>
  </autoFilter>
  <mergeCells count="2">
    <mergeCell ref="A1:B1"/>
    <mergeCell ref="D1:J1"/>
  </mergeCells>
  <conditionalFormatting sqref="J3:J472">
    <cfRule type="containsText" dxfId="40" priority="1" operator="containsText" text="EN EJECUCIÓN">
      <formula>NOT(ISERROR(SEARCH("EN EJECUCIÓN",J3)))</formula>
    </cfRule>
    <cfRule type="containsText" dxfId="39" priority="2" operator="containsText" text="EJECUTADO">
      <formula>NOT(ISERROR(SEARCH("EJECUTADO",J3)))</formula>
    </cfRule>
  </conditionalFormatting>
  <dataValidations count="17">
    <dataValidation allowBlank="1" showInputMessage="1" showErrorMessage="1" sqref="AU1 B3:B87 B91:B96 A2:XFD2 B194:B205 B101:B191 AU3:AV1048576 B270:B430 B432:B1048576" xr:uid="{3B60E72A-6ABD-424A-BE9E-DB3F018E5D76}"/>
    <dataValidation type="list" allowBlank="1" showInputMessage="1" showErrorMessage="1" sqref="L139:L217" xr:uid="{584CC284-B8D1-4C07-934D-3B902C7A4610}">
      <formula1>$BK$3:$BK$4</formula1>
    </dataValidation>
    <dataValidation type="list" allowBlank="1" showInputMessage="1" showErrorMessage="1" sqref="G139:G205" xr:uid="{FC891980-9FEB-4FDB-8A13-66B5A6CEE8AA}">
      <formula1>$BI$3:$BI$18</formula1>
    </dataValidation>
    <dataValidation type="list" allowBlank="1" showInputMessage="1" showErrorMessage="1" sqref="G206:G270" xr:uid="{68C3FD6C-0813-4A1D-BA2E-C6A53C44A681}">
      <formula1>$EN$3:$EN$17</formula1>
    </dataValidation>
    <dataValidation type="list" allowBlank="1" showInputMessage="1" showErrorMessage="1" sqref="L218:L270" xr:uid="{B6823442-6F39-472F-B225-6236B05D8D41}">
      <formula1>$EP$3:$EP$4</formula1>
    </dataValidation>
    <dataValidation type="list" allowBlank="1" showInputMessage="1" showErrorMessage="1" sqref="F94:F121 F123:F138" xr:uid="{71B4A0C9-0793-48E0-955C-A5B97E5119B0}">
      <formula1>$EP$3:$EP$9</formula1>
    </dataValidation>
    <dataValidation type="list" allowBlank="1" showInputMessage="1" showErrorMessage="1" sqref="G94:G121 G123:G138" xr:uid="{7771CCD2-601F-4C21-8F91-553AB90D2E28}">
      <formula1>$EO$2:$EO$17</formula1>
    </dataValidation>
    <dataValidation type="list" allowBlank="1" showInputMessage="1" showErrorMessage="1" sqref="L94:L121 L123:L138" xr:uid="{37B737BE-6AFE-4AFB-B1E9-8D319F9D8841}">
      <formula1>$EQ$2:$EQ$4</formula1>
    </dataValidation>
    <dataValidation type="list" allowBlank="1" showInputMessage="1" showErrorMessage="1" sqref="F67:F87 F38:F65 F203:F270" xr:uid="{E7712666-1287-48CF-A312-05265CA72EDF}">
      <formula1>$EO$3:$EO$9</formula1>
    </dataValidation>
    <dataValidation type="list" allowBlank="1" showInputMessage="1" showErrorMessage="1" sqref="G38:G65 G69:G93 G67" xr:uid="{3A9BB15B-4CF2-48B7-92DB-E6C7B67546BF}">
      <formula1>$EN$2:$EN$17</formula1>
    </dataValidation>
    <dataValidation type="list" allowBlank="1" showInputMessage="1" showErrorMessage="1" sqref="L38:L65 L67:L87" xr:uid="{BBD93506-7F3B-4F77-8977-C8030DBD0176}">
      <formula1>$EP$2:$EP$4</formula1>
    </dataValidation>
    <dataValidation type="list" allowBlank="1" showInputMessage="1" showErrorMessage="1" sqref="BN3:BN23 F32:F37 F3:F30 BI24:BN37 BB3:BH37 BJ18:BM23 F139:F202 BO3:BW37" xr:uid="{F457D104-4ABE-4DC3-AE65-62F86F4E629B}">
      <formula1>$BJ$3:$BJ$9</formula1>
    </dataValidation>
    <dataValidation type="list" allowBlank="1" showInputMessage="1" showErrorMessage="1" sqref="BJ3:BM17" xr:uid="{6BEF743A-C43E-4421-995D-B35693FC687D}">
      <formula1>$BK$3:$BK$9</formula1>
    </dataValidation>
    <dataValidation type="list" allowBlank="1" showInputMessage="1" showErrorMessage="1" sqref="G32:G37 G3:G30" xr:uid="{2CBD9B86-CF5C-4D94-82ED-92887CCB6DAE}">
      <formula1>$BI$2:$BI$17</formula1>
    </dataValidation>
    <dataValidation type="list" allowBlank="1" showInputMessage="1" showErrorMessage="1" sqref="L32:L37 L3:L30" xr:uid="{796FE0CA-4F5E-40FE-B36C-DAAB470ABFA8}">
      <formula1>$BK$2:$BK$4</formula1>
    </dataValidation>
    <dataValidation type="list" allowBlank="1" showInputMessage="1" showErrorMessage="1" sqref="Z139:Z199 Z3:Z38" xr:uid="{F802C778-F920-49B3-B2F8-BA83A46D416C}">
      <formula1>$BM$3:$BM$4</formula1>
    </dataValidation>
    <dataValidation type="list" allowBlank="1" showInputMessage="1" showErrorMessage="1" sqref="AJ184:AJ185 AJ293 AJ301 AJ193:AJ198 AJ188 AJ296:AJ297 AJ305:AJ308 AJ57:AJ60 AJ63 AJ65 AJ68 AJ47:AJ48 AJ55 AJ288 AJ29 AJ31 AJ18 AJ163 AJ155 AJ148 AJ314:AJ315 AJ6:AJ7 AL456:AL1048576 AJ274 AJ52:AJ53 AJ278 AJ320:AJ321 AN288 AN193 AN301 AN320:AN321 AN148 AN296 AN308 AN305 AN456:AN1048576 AP456:AP1048576 AP408:AP414 AL408:AL414 AN408:AN414 AJ408:AJ414 AJ456:AJ1048576" xr:uid="{C288C7B3-E768-4D2A-A697-A6FE6182BB31}">
      <formula1>$BL$2:$BL$4</formula1>
    </dataValidation>
  </dataValidations>
  <hyperlinks>
    <hyperlink ref="AD28" r:id="rId1" xr:uid="{F6C96974-0ABC-43B4-A9D8-022068D904F0}"/>
    <hyperlink ref="AD27" r:id="rId2" xr:uid="{E6C1CCFA-5020-4F4E-B7B0-8DC0019982AA}"/>
    <hyperlink ref="AD26" r:id="rId3" xr:uid="{DCB5443B-BE45-42CF-9258-F26245B5A2F0}"/>
    <hyperlink ref="AD25" r:id="rId4" xr:uid="{699DEE60-1221-4662-B32A-8C54443B9455}"/>
    <hyperlink ref="AD24" r:id="rId5" xr:uid="{808BE323-E447-4B75-A726-D1454C600A07}"/>
    <hyperlink ref="AD23" r:id="rId6" xr:uid="{5AE7A170-E7FC-45D4-92C1-B0F8EB91A5F6}"/>
    <hyperlink ref="AD21" r:id="rId7" xr:uid="{57A7D95F-6BE3-4772-9B20-C7DC67372061}"/>
    <hyperlink ref="AD20" r:id="rId8" xr:uid="{B84F61ED-F947-4036-9010-84B573C607D6}"/>
    <hyperlink ref="AD19" r:id="rId9" xr:uid="{21698E85-FD47-4BFD-B88A-40BAB792A6C6}"/>
    <hyperlink ref="AD18" r:id="rId10" xr:uid="{46162B3E-4BCF-4F90-883D-5982E19A6F8D}"/>
    <hyperlink ref="AD17" r:id="rId11" xr:uid="{AEF20052-83CE-4BD1-8E08-3E5FA51FDEB3}"/>
    <hyperlink ref="AD16" r:id="rId12" xr:uid="{A38DDE1D-181E-4CC0-B246-4B5748B44DB6}"/>
    <hyperlink ref="AD15" r:id="rId13" xr:uid="{CCACC058-DB2A-492A-B848-267EE098CABC}"/>
    <hyperlink ref="AD13" r:id="rId14" xr:uid="{D84A2AC3-D003-41A8-A572-DF9B326C03A4}"/>
    <hyperlink ref="AD12" r:id="rId15" xr:uid="{E241CAC1-3298-44E6-813F-DC734C557220}"/>
    <hyperlink ref="AD11" r:id="rId16" xr:uid="{32B76423-9B36-4706-8839-1D49C491A1CA}"/>
    <hyperlink ref="AD10" r:id="rId17" xr:uid="{F52F4E57-8C10-456B-B8A3-E1615D215479}"/>
    <hyperlink ref="AD9" r:id="rId18" xr:uid="{1C8BC985-8A5D-4EF6-970B-CC60C2ED0ABB}"/>
    <hyperlink ref="AD8" r:id="rId19" xr:uid="{578924FF-53D1-4D99-AC11-986AC214DA40}"/>
    <hyperlink ref="AD7" r:id="rId20" xr:uid="{0B61480E-BDAB-4C5D-AA91-A533B4CC4042}"/>
    <hyperlink ref="AD6" r:id="rId21" xr:uid="{1F924D59-7414-4CF6-B3D3-1F880806F7EF}"/>
    <hyperlink ref="AD5" r:id="rId22" xr:uid="{776D6534-3242-42C7-A284-40184AC10949}"/>
    <hyperlink ref="AD4" r:id="rId23" xr:uid="{490AABD6-282D-451C-9DDA-732B2CDA7B9E}"/>
    <hyperlink ref="AD3" r:id="rId24" xr:uid="{5125C17E-9B9A-49D8-97CC-12660F229E8C}"/>
    <hyperlink ref="AD38" r:id="rId25" xr:uid="{C1D0A988-C488-47AC-B625-DB0EF44DD12F}"/>
    <hyperlink ref="AD94" r:id="rId26" xr:uid="{B7F09EBA-4841-4EB2-B22B-0CFDDEFFA192}"/>
    <hyperlink ref="AD95" r:id="rId27" xr:uid="{E6AEC564-B73F-4E32-81C9-B035B5D85C06}"/>
    <hyperlink ref="AD146" r:id="rId28" xr:uid="{99C60A08-CB80-4753-A9E3-FD91E2985E15}"/>
    <hyperlink ref="AD193" r:id="rId29" xr:uid="{36A7A075-56FD-463E-A093-70F42AABF57A}"/>
    <hyperlink ref="AD274" r:id="rId30" xr:uid="{B47981A5-138A-4AA8-B65F-63BBF6B90F98}"/>
    <hyperlink ref="AD275" r:id="rId31" xr:uid="{7DA638D4-B34A-488F-957B-9EEFAC0A0129}"/>
    <hyperlink ref="AD276" r:id="rId32" xr:uid="{91964064-C8EF-4F6C-B3C5-9CC1B0C1C6C7}"/>
    <hyperlink ref="AD277" r:id="rId33" xr:uid="{183949C9-9800-46A4-8229-D35FB827FED7}"/>
    <hyperlink ref="AD278" r:id="rId34" xr:uid="{571D5406-5C3E-4C8D-A943-A96ABB9F1DBC}"/>
    <hyperlink ref="AD279" r:id="rId35" xr:uid="{6C819040-0239-4621-B007-288CF994DB1A}"/>
    <hyperlink ref="AD280" r:id="rId36" xr:uid="{57E1AD15-7D02-45D9-B43D-4A7119011204}"/>
    <hyperlink ref="AD281" r:id="rId37" xr:uid="{4680D332-EA98-4074-9525-88AC7849B270}"/>
    <hyperlink ref="AD282" r:id="rId38" xr:uid="{F4B62B80-1E94-4E14-B072-52414F020AE1}"/>
    <hyperlink ref="AD283" r:id="rId39" xr:uid="{537CF12C-65A8-4DB3-ABCF-AD1FEE3802CD}"/>
    <hyperlink ref="AD284" r:id="rId40" xr:uid="{85B758AB-CE79-4287-A95A-256F9771349F}"/>
    <hyperlink ref="AD285" r:id="rId41" xr:uid="{4C668D32-F2CC-48C6-9389-A5E8D9D52557}"/>
    <hyperlink ref="AD286" r:id="rId42" xr:uid="{1F705B68-6AA5-4936-8287-13AAF6F77AC6}"/>
    <hyperlink ref="AD288" r:id="rId43" xr:uid="{51E8E2A8-C49C-4176-9AB4-509A97A76EDF}"/>
    <hyperlink ref="AD289" r:id="rId44" xr:uid="{8EE3DE22-C686-4CC0-9CD0-F60B992D8BDC}"/>
    <hyperlink ref="AD290" r:id="rId45" xr:uid="{969C88CD-8132-4AEE-B4D1-47EC312CEC7F}"/>
    <hyperlink ref="AD291" r:id="rId46" xr:uid="{D5BC13EE-72C0-4370-B395-EDE7B4ADB831}"/>
    <hyperlink ref="AD292" r:id="rId47" xr:uid="{7F6AB0E5-414D-4BB1-9A7B-1BC17D1B3543}"/>
    <hyperlink ref="AD293" r:id="rId48" display="https://community.secop.gov.co/Public/Tendering/ContractNoticePhases/View?PPI=CO1.PPI.31929194&amp;isFromPublicArea=True&amp;isModal=False" xr:uid="{16A8FA3B-723C-43E9-8404-36BDA5B8B39B}"/>
    <hyperlink ref="AD294" r:id="rId49" xr:uid="{E745C9DF-6813-45BF-B1EC-407DD9B5D1EA}"/>
    <hyperlink ref="AD295" r:id="rId50" xr:uid="{8D4ADF66-FC7A-48AD-8B14-ABAB486A86E4}"/>
    <hyperlink ref="AD298" r:id="rId51" xr:uid="{A5D4116E-FEA2-43BB-A4AE-C3E9E3606C32}"/>
    <hyperlink ref="AD299" r:id="rId52" xr:uid="{CE9578EE-B8EB-4A3E-BB15-BC90BF5B4A0A}"/>
    <hyperlink ref="AD300" r:id="rId53" xr:uid="{4705909B-09BD-4FEF-93A0-D5A9C4474BE6}"/>
    <hyperlink ref="AD301" r:id="rId54" xr:uid="{64FCED0B-F378-4569-ACCD-2E99CA43D4EC}"/>
    <hyperlink ref="AD302" r:id="rId55" xr:uid="{50698DB6-D7F9-44A2-B327-F73F92995793}"/>
    <hyperlink ref="AD303" r:id="rId56" xr:uid="{88F2A669-68A7-4DED-8332-D2A14DCD4AFA}"/>
    <hyperlink ref="AD304" r:id="rId57" xr:uid="{F90A8067-C285-4CDA-B345-B6484594F47D}"/>
    <hyperlink ref="AD305" r:id="rId58" xr:uid="{73098437-9ED3-44FD-AEC7-750BD8F9BF82}"/>
    <hyperlink ref="AD306" r:id="rId59" xr:uid="{6C6C7C7A-8F86-4B77-9764-CB329B74A578}"/>
    <hyperlink ref="AD307" r:id="rId60" xr:uid="{CC8199FE-5800-4AF5-8F85-16D8290C9CAA}"/>
    <hyperlink ref="AD308" r:id="rId61" xr:uid="{71EA7DBA-53E1-4C2E-84DB-5C4FE13B813D}"/>
    <hyperlink ref="AD309" r:id="rId62" xr:uid="{EFC6BCEC-A638-479D-951E-57031F5E10F6}"/>
    <hyperlink ref="AD310" r:id="rId63" xr:uid="{8AE34FE6-64D1-4550-80ED-9C2206375DC9}"/>
    <hyperlink ref="AD311" r:id="rId64" xr:uid="{32A5F377-BF58-45AF-859F-4D5E5F396214}"/>
    <hyperlink ref="AD312" r:id="rId65" xr:uid="{E2E8673B-A32B-44AA-B8D6-0999899B5F27}"/>
    <hyperlink ref="AD313" r:id="rId66" xr:uid="{3B8F1F28-B842-473A-B684-C44A99A99B6E}"/>
    <hyperlink ref="AD314" r:id="rId67" xr:uid="{7D7CA849-E9BE-4C90-A29D-950C1CE6CC9C}"/>
    <hyperlink ref="AD316" r:id="rId68" xr:uid="{68786F49-C87D-4DB8-95A6-5E1B90803F0F}"/>
    <hyperlink ref="AD315" r:id="rId69" xr:uid="{24DDCFFD-3945-4417-B001-8A543D03090E}"/>
    <hyperlink ref="AD317" r:id="rId70" xr:uid="{DE302198-411A-40AA-84BA-30390959EA4A}"/>
    <hyperlink ref="AD318" r:id="rId71" xr:uid="{878D1AD4-2A8C-40D1-AA66-7F7266E01C91}"/>
    <hyperlink ref="AD319" r:id="rId72" xr:uid="{E9DCA622-3C5C-4335-83A3-BCB401D8DE7D}"/>
    <hyperlink ref="AD320" r:id="rId73" xr:uid="{B58D5FA3-A11B-4DDB-ACE9-42C5146EA581}"/>
    <hyperlink ref="AD321" r:id="rId74" xr:uid="{7623DBEB-6B9D-42F0-9C94-AFFEAB291F96}"/>
    <hyperlink ref="AD322" r:id="rId75" xr:uid="{5730587D-D479-4BFD-B367-52CDCE307D79}"/>
    <hyperlink ref="AD323" r:id="rId76" xr:uid="{EFB8AEDF-9CF4-4DD2-915C-5B363E03ABF6}"/>
    <hyperlink ref="AD324" r:id="rId77" xr:uid="{082E13B2-B295-4896-B753-B7EC35F7C157}"/>
    <hyperlink ref="AD325" r:id="rId78" xr:uid="{51B0A5B9-6552-4AD8-AC90-C08212FA9862}"/>
    <hyperlink ref="AD327" r:id="rId79" xr:uid="{3648874C-D428-4526-B68F-10846DABA752}"/>
    <hyperlink ref="AD326" r:id="rId80" xr:uid="{FD7C8D6C-1132-4839-A18F-FBDDB7604B02}"/>
    <hyperlink ref="AD328" r:id="rId81" xr:uid="{BC2AFB8E-DC6E-4481-A7FA-C3169900FFBF}"/>
    <hyperlink ref="AD329" r:id="rId82" xr:uid="{04E1B627-0D7C-4F4B-9D31-E7433D08B103}"/>
    <hyperlink ref="AD330" r:id="rId83" xr:uid="{5BC35828-B038-4EFE-A18C-AB13027C8CD8}"/>
    <hyperlink ref="AD331" r:id="rId84" xr:uid="{54C695D4-33CF-48EE-94B1-68D0DE27253E}"/>
    <hyperlink ref="AD332" r:id="rId85" xr:uid="{C525CE55-1EC6-41F8-810E-DDE0E8998470}"/>
    <hyperlink ref="AD333" r:id="rId86" xr:uid="{11791565-54E5-4EDA-9091-BAD4C05A95A3}"/>
    <hyperlink ref="AD334" r:id="rId87" xr:uid="{CA76D746-D002-4A30-A342-72B5E7C42EC2}"/>
    <hyperlink ref="AD206" r:id="rId88" xr:uid="{E5B36E40-5116-4768-A9E9-65AE6152858E}"/>
    <hyperlink ref="AD207" r:id="rId89" xr:uid="{0F5EFE60-07EB-4BAA-A467-1CF785CC662D}"/>
    <hyperlink ref="AD208" r:id="rId90" xr:uid="{625E4BCB-964A-41C1-8FB4-A136F04D099B}"/>
    <hyperlink ref="AD209" r:id="rId91" xr:uid="{F5504840-9933-4739-8ADE-A9F2F83EF968}"/>
    <hyperlink ref="AD210" r:id="rId92" xr:uid="{433F74F6-C662-4ABA-867C-7D609F45FC51}"/>
    <hyperlink ref="AD211" r:id="rId93" xr:uid="{1F13653A-D0E8-40D7-B1A9-430D4B02BFB3}"/>
    <hyperlink ref="AD212" r:id="rId94" xr:uid="{A51E09B9-2EFC-404D-A080-97289F32ED81}"/>
    <hyperlink ref="AD213" r:id="rId95" xr:uid="{734D1C10-AEAD-41B3-80FC-1898E1E77090}"/>
    <hyperlink ref="AD214" r:id="rId96" xr:uid="{FA544AC3-5AD1-4BE5-A682-7724D501C0D0}"/>
    <hyperlink ref="AD215" r:id="rId97" xr:uid="{F80BF541-52E6-4577-96FC-578A1DEF8AD5}"/>
    <hyperlink ref="AD216" r:id="rId98" xr:uid="{44BC9334-D435-4DB4-A816-0A952A7625B2}"/>
    <hyperlink ref="AD217" r:id="rId99" xr:uid="{889B8BF0-8A4D-4DDE-998F-9C33E4AFE1B9}"/>
    <hyperlink ref="AD218" r:id="rId100" xr:uid="{0FF75263-E9F7-49A1-B968-2012C7EF4D37}"/>
    <hyperlink ref="AD219" r:id="rId101" xr:uid="{90DE6C58-85CF-470C-AB14-0DBEE426FF48}"/>
    <hyperlink ref="AD220" r:id="rId102" xr:uid="{F25517D8-BF83-482B-AC21-062519E7AFA5}"/>
    <hyperlink ref="AD221" r:id="rId103" xr:uid="{517F60F9-8B89-4458-B76A-B8555F45F98B}"/>
    <hyperlink ref="AD222" r:id="rId104" xr:uid="{63A578C7-DB77-40BE-B4C1-E37BB3EE76A3}"/>
    <hyperlink ref="AD223" r:id="rId105" xr:uid="{AB099D70-2A8D-41E5-B8EF-E84086384C43}"/>
    <hyperlink ref="AD224" r:id="rId106" xr:uid="{4033A838-DFA8-414D-9259-B10DD2BE7637}"/>
    <hyperlink ref="AD225" r:id="rId107" xr:uid="{742DE645-D7A6-4893-AC2E-F6AF5AF75C43}"/>
    <hyperlink ref="AD226" r:id="rId108" xr:uid="{E0128D30-DFD2-47E1-8292-D4174C872633}"/>
    <hyperlink ref="AD227" r:id="rId109" xr:uid="{179AF0FB-1467-4C7D-9F94-9CF494DAA2DE}"/>
    <hyperlink ref="AD228" r:id="rId110" xr:uid="{94028344-115F-4BFA-97B4-296555E4B39E}"/>
    <hyperlink ref="AD229" r:id="rId111" xr:uid="{4419752F-BC6C-4530-AA9E-86729602E42D}"/>
    <hyperlink ref="AD230" r:id="rId112" xr:uid="{715C3283-0B21-4049-A282-3584DF7AD274}"/>
    <hyperlink ref="AD231" r:id="rId113" xr:uid="{468400F6-1B2C-404B-B04E-B19FBFB150D1}"/>
    <hyperlink ref="AD232" r:id="rId114" xr:uid="{9C392405-2460-4457-81BC-ED50E299B5AC}"/>
    <hyperlink ref="AD233" r:id="rId115" xr:uid="{A535C355-2F7D-482D-9B9F-F5A3FD648BEB}"/>
    <hyperlink ref="AD234" r:id="rId116" xr:uid="{B54F4F37-1721-483F-9E02-082EE0064F50}"/>
    <hyperlink ref="AD235" r:id="rId117" xr:uid="{6563E3B6-B7C9-4895-93A2-5F3CE14750D1}"/>
    <hyperlink ref="AD236" r:id="rId118" xr:uid="{8E2E2CFC-158A-4939-B5E9-ED011B329A2E}"/>
    <hyperlink ref="AD237" r:id="rId119" xr:uid="{264721AC-6025-4A0C-9B6C-716651AEB10A}"/>
    <hyperlink ref="AD238" r:id="rId120" xr:uid="{57362E13-0551-4F22-89ED-34EFB46D7E9E}"/>
    <hyperlink ref="AD239" r:id="rId121" xr:uid="{822FB2B4-C200-4C84-9536-4B92A6A55A74}"/>
    <hyperlink ref="AD240" r:id="rId122" xr:uid="{727EA455-A150-4095-9734-BD63ABD4CF87}"/>
    <hyperlink ref="AD241" r:id="rId123" xr:uid="{DD764FA7-24AF-4DA0-8B4B-8A9F5A02B6DF}"/>
    <hyperlink ref="AD242" r:id="rId124" xr:uid="{D275AD64-5C6B-4B6F-9713-74A060E82AF2}"/>
    <hyperlink ref="AD243" r:id="rId125" xr:uid="{8A2EA660-179C-4EAD-A443-1C54A7942C28}"/>
    <hyperlink ref="AD244" r:id="rId126" xr:uid="{A0241A21-DE23-4441-AD39-26C44010EC24}"/>
    <hyperlink ref="AD245" r:id="rId127" xr:uid="{B9348178-ED5C-478E-8E2B-2431F632FA9A}"/>
    <hyperlink ref="AD246" r:id="rId128" xr:uid="{C5113E2F-1283-45AC-A10A-0D217301AB5E}"/>
    <hyperlink ref="AD247" r:id="rId129" xr:uid="{86EE0C5A-660F-41AC-921C-7F59C0936AFF}"/>
    <hyperlink ref="AD248" r:id="rId130" xr:uid="{A216F2EB-63A9-4ED3-9747-C7EEDD33B929}"/>
    <hyperlink ref="AD249" r:id="rId131" xr:uid="{434BFD78-FF14-4F87-99A8-CC4C161B8763}"/>
    <hyperlink ref="AD250" r:id="rId132" xr:uid="{360A0615-73CC-4E8D-9326-D5C9F7DEB432}"/>
    <hyperlink ref="AD251" r:id="rId133" xr:uid="{BF581987-8520-400A-82BC-2D50038A9F15}"/>
    <hyperlink ref="AD252" r:id="rId134" xr:uid="{1E380699-FD78-4318-A969-013E0FFCE09F}"/>
    <hyperlink ref="AD253" r:id="rId135" xr:uid="{A8BE48AE-5703-4EB5-A534-29266BEE091A}"/>
    <hyperlink ref="AD254" r:id="rId136" xr:uid="{87E80392-537B-452E-817E-A3DD258F721D}"/>
    <hyperlink ref="AD255" r:id="rId137" xr:uid="{920D6555-5777-4DA4-82A5-37C0560617DC}"/>
    <hyperlink ref="AD256" r:id="rId138" xr:uid="{27492D19-E279-4142-B53B-18776A58C732}"/>
    <hyperlink ref="AD257" r:id="rId139" xr:uid="{3473DA61-28DF-4CD9-95FF-81E43C5EBE63}"/>
    <hyperlink ref="AD258" r:id="rId140" xr:uid="{FB7D5B81-250A-4046-974C-A23D646177D6}"/>
    <hyperlink ref="AD259" r:id="rId141" xr:uid="{FD78C358-08C8-4540-A22F-7D9EB4CA9975}"/>
    <hyperlink ref="AD260" r:id="rId142" xr:uid="{D9CF6792-35D3-462B-B187-5265F7C7D4F0}"/>
    <hyperlink ref="AD261" r:id="rId143" xr:uid="{B2933F4B-108C-466E-B6E8-FE3CC677FDBF}"/>
    <hyperlink ref="AD262" r:id="rId144" xr:uid="{3C1FF6B5-4E6E-43A4-B142-06E3BC2D593F}"/>
    <hyperlink ref="AD263" r:id="rId145" xr:uid="{61B8482F-3764-4DE0-A65E-704069215903}"/>
    <hyperlink ref="AD264" r:id="rId146" xr:uid="{117F7322-E546-463E-8B5E-2ADF3AF6B4A0}"/>
    <hyperlink ref="AD265" r:id="rId147" xr:uid="{29588CD3-330C-49D3-B3DE-6D88338E953A}"/>
    <hyperlink ref="AD266" r:id="rId148" xr:uid="{D8B9AEEF-12EB-4439-91CD-FA05B850B7D7}"/>
    <hyperlink ref="AD267" r:id="rId149" xr:uid="{05F528AE-E296-4F9B-B5DA-71D298871698}"/>
    <hyperlink ref="AD268" r:id="rId150" xr:uid="{7E2BF9D0-CDCF-476C-84D3-4F8EA801E269}"/>
    <hyperlink ref="AD269" r:id="rId151" xr:uid="{20BA0D82-1F7A-4C3A-A204-94C235386138}"/>
    <hyperlink ref="AD270" r:id="rId152" xr:uid="{23D72E5C-38AF-4D6A-BD96-AFF7E597A94A}"/>
    <hyperlink ref="AD335" r:id="rId153" xr:uid="{4B2CCE95-9930-4910-A7BA-71295CDC2977}"/>
    <hyperlink ref="AD336" r:id="rId154" xr:uid="{32637157-B933-4AF2-BD6B-BE46D6BF88AC}"/>
    <hyperlink ref="AD337" r:id="rId155" xr:uid="{4A9F3DE4-1D1B-44D5-A5EC-3CF7054F00C5}"/>
    <hyperlink ref="AD338" r:id="rId156" xr:uid="{9FEB5C2A-58E9-4D80-AD9F-B2FD472C206C}"/>
    <hyperlink ref="AD339" r:id="rId157" xr:uid="{596B0613-C146-4EC4-A3B1-F30CD7399F25}"/>
    <hyperlink ref="AD340" r:id="rId158" xr:uid="{32B3F9AC-F310-468B-8275-D0876ED70960}"/>
    <hyperlink ref="AD54" r:id="rId159" xr:uid="{D6290F87-B255-425A-BBD6-995B92753BFB}"/>
    <hyperlink ref="AD57" r:id="rId160" xr:uid="{064E1831-F9B4-4104-98C8-2412747B89EA}"/>
    <hyperlink ref="AD287" r:id="rId161" xr:uid="{F5E85384-9891-4566-A069-4593993F207F}"/>
    <hyperlink ref="AD36" r:id="rId162" xr:uid="{4A37AA8A-00EC-4FD8-99C3-46050F39E76B}"/>
    <hyperlink ref="AD45" r:id="rId163" xr:uid="{4A719EA5-0AD7-487B-A3FB-8A18068543AD}"/>
    <hyperlink ref="AD296" r:id="rId164" xr:uid="{632BB174-CF1B-4392-B30A-8E93F7DC9D37}"/>
    <hyperlink ref="AD297" r:id="rId165" xr:uid="{2D0B407A-EAE7-4AC2-97A9-912A209D7CCB}"/>
    <hyperlink ref="AD99" r:id="rId166" xr:uid="{F0BEFF40-ABE4-4864-A68A-21660125B057}"/>
    <hyperlink ref="AD367" r:id="rId167" xr:uid="{D2E18AC3-F4DD-455D-A31D-FF1469737181}"/>
    <hyperlink ref="AD31" r:id="rId168" xr:uid="{EE1EA589-1418-412D-AA07-6700C0488EAD}"/>
    <hyperlink ref="AD341" r:id="rId169" xr:uid="{4C55A273-A5E6-49AB-8E98-1C525B38310B}"/>
    <hyperlink ref="AD342" r:id="rId170" xr:uid="{ED83CCF6-2552-4EBA-BBF5-8CFBDC4B308A}"/>
    <hyperlink ref="AD346" r:id="rId171" xr:uid="{09790AE6-43A5-4886-92E5-124068DED38E}"/>
    <hyperlink ref="AD347" r:id="rId172" xr:uid="{87C39963-B619-4296-B6C9-78B54EE5637B}"/>
    <hyperlink ref="AD348" r:id="rId173" xr:uid="{62A55249-6119-4BB3-9CBA-FDC8247C1036}"/>
    <hyperlink ref="AD349" r:id="rId174" xr:uid="{035BBF3A-BBDA-4661-954C-B249912EA8A8}"/>
    <hyperlink ref="AD350" r:id="rId175" xr:uid="{E4308E0B-6C93-4836-B3F1-70564D5AEB9E}"/>
    <hyperlink ref="AD351" r:id="rId176" xr:uid="{F444D0BD-94BE-4EE5-9B85-2B2B3F1E005E}"/>
    <hyperlink ref="AD352" r:id="rId177" xr:uid="{27BD900D-136F-411A-AE53-2A66408A1DF6}"/>
    <hyperlink ref="AD388" r:id="rId178" xr:uid="{4CC7706D-B801-4E47-951F-8897D4CFB592}"/>
    <hyperlink ref="AD390" r:id="rId179" xr:uid="{DF70E953-DF17-4A42-94C1-FAE93D737E83}"/>
    <hyperlink ref="AD391" r:id="rId180" xr:uid="{482C272F-2F8E-4A70-AB48-C58F954A40A0}"/>
    <hyperlink ref="AD392" r:id="rId181" xr:uid="{B5CDB000-8E7A-4C2B-9875-17253DC11B79}"/>
    <hyperlink ref="AD393" r:id="rId182" xr:uid="{5EBF1B13-743F-4CE3-86BC-DE5431726D88}"/>
    <hyperlink ref="AD394" r:id="rId183" xr:uid="{29D717B0-F23D-44F6-A810-73DB2BA3FFA8}"/>
    <hyperlink ref="AD395" r:id="rId184" xr:uid="{D0BAC6CE-648D-435B-8809-CE72AA77220F}"/>
    <hyperlink ref="AD384" r:id="rId185" xr:uid="{A557FC1A-14BD-4B0B-8B76-57D0E6C33E2A}"/>
    <hyperlink ref="AD385" r:id="rId186" xr:uid="{61BCC822-D20B-40DE-91B8-D9A425677D4F}"/>
    <hyperlink ref="AD386" r:id="rId187" xr:uid="{3B624389-9446-4FBB-B9FD-AD86A8CB4762}"/>
    <hyperlink ref="AD387" r:id="rId188" xr:uid="{E7EFC5A8-6FC6-481D-A41E-510C4909DA55}"/>
    <hyperlink ref="AD400" r:id="rId189" xr:uid="{B4DBBF02-3F32-4378-85C9-4CFD6DB1B302}"/>
    <hyperlink ref="AD396" r:id="rId190" xr:uid="{274D702C-C7EC-4481-9C2F-2E38FE08B9F3}"/>
    <hyperlink ref="AD397" r:id="rId191" xr:uid="{9945D350-512A-4A73-9408-D74AD1B81D4E}"/>
    <hyperlink ref="AD401" r:id="rId192" xr:uid="{5A687215-7E53-4F28-891D-87837EEE74F8}"/>
    <hyperlink ref="AD343" r:id="rId193" xr:uid="{4CE412F7-8320-4080-8B9A-754BEA9F94E6}"/>
    <hyperlink ref="AD345" r:id="rId194" xr:uid="{CFE1A2D2-DDFE-41E6-84F6-15E23A3E426B}"/>
    <hyperlink ref="AD361" r:id="rId195" xr:uid="{06918EFB-184D-4070-9BDA-AE780D32E875}"/>
    <hyperlink ref="AD383" r:id="rId196" xr:uid="{D6366772-9129-4543-A224-71B1DE6E9CA4}"/>
    <hyperlink ref="AD382" r:id="rId197" xr:uid="{AB953941-ECA5-4F5D-AF98-16FE80887C4C}"/>
    <hyperlink ref="AD381" r:id="rId198" xr:uid="{92F133EF-DD1A-47CD-8E82-FADF02979A12}"/>
    <hyperlink ref="AD380" r:id="rId199" xr:uid="{09562FB8-CA35-4F32-A0D3-22E94ADE69ED}"/>
    <hyperlink ref="AD379" r:id="rId200" xr:uid="{33804D5A-5FA5-497E-8674-5761BDE9767A}"/>
    <hyperlink ref="AD378" r:id="rId201" xr:uid="{C874D032-54F6-4D30-87C5-AEDF35CC77E0}"/>
    <hyperlink ref="AD377" r:id="rId202" xr:uid="{CCEB7744-8C0B-4FDA-B90C-1279E1916C60}"/>
    <hyperlink ref="AD362" r:id="rId203" xr:uid="{F78B2DEF-2A9B-4534-B890-62DEFCC12441}"/>
    <hyperlink ref="AD376" r:id="rId204" xr:uid="{B124146E-3781-4588-A8C6-A2999A401794}"/>
    <hyperlink ref="AD375" r:id="rId205" xr:uid="{FABA3914-6990-40C3-9253-7CDC8C02B4DA}"/>
    <hyperlink ref="AD374" r:id="rId206" xr:uid="{3C58427A-10B8-4E83-AC3E-9210B1B34F58}"/>
    <hyperlink ref="AD373" r:id="rId207" xr:uid="{2749CE09-A599-40EF-B445-36CF4B658243}"/>
    <hyperlink ref="AD372" r:id="rId208" xr:uid="{00BF911B-3C05-4492-85CB-B7FEF9D6E6AF}"/>
    <hyperlink ref="AD371" r:id="rId209" xr:uid="{A71442D4-37AA-45A4-94D0-9E1A5C7CCCE1}"/>
    <hyperlink ref="AD370" r:id="rId210" xr:uid="{21190D8D-173E-40D8-9DAD-041906AD5232}"/>
    <hyperlink ref="AD368" r:id="rId211" xr:uid="{3C96E621-ADC6-4AF2-AB08-1FAB9606CA15}"/>
    <hyperlink ref="AD366" r:id="rId212" xr:uid="{AB865C85-0534-46C0-86AA-CD150BC25A7F}"/>
    <hyperlink ref="AD357" r:id="rId213" xr:uid="{305AB943-6C48-4E23-AB60-5B29741B718A}"/>
    <hyperlink ref="AD356" r:id="rId214" xr:uid="{FCE60668-AC98-4D9C-BD28-19EF6B678203}"/>
    <hyperlink ref="AD364" r:id="rId215" xr:uid="{574289F5-CA43-4DB7-9C92-14F92E2E7FAE}"/>
    <hyperlink ref="AD39" r:id="rId216" xr:uid="{0C0AEC9E-6141-4223-9644-964CAA516C48}"/>
    <hyperlink ref="AD40" r:id="rId217" xr:uid="{ED01A8BF-BBF8-4A30-9FB6-52BA28F8DC7D}"/>
    <hyperlink ref="AD41" r:id="rId218" xr:uid="{B7B272B3-B59D-4F31-951B-FBAE2F6E415C}"/>
    <hyperlink ref="AD42" r:id="rId219" xr:uid="{62C5E45A-CDE3-40A3-A306-33D187C56C8C}"/>
    <hyperlink ref="AD43" r:id="rId220" xr:uid="{3C7DF0DE-9766-4286-8F75-E27DBBB1746C}"/>
    <hyperlink ref="AD44" r:id="rId221" xr:uid="{1C85CD11-90A2-484F-B2D5-BB2F6D12D2F3}"/>
    <hyperlink ref="AD46" r:id="rId222" xr:uid="{C97A59F2-D609-459D-9230-966EF6E62124}"/>
    <hyperlink ref="AD402" r:id="rId223" xr:uid="{F7D0415B-E99D-455F-96F6-256243073FEB}"/>
    <hyperlink ref="AD403" r:id="rId224" xr:uid="{A166ACDD-C8D6-4B75-B755-0088290AF6F6}"/>
    <hyperlink ref="AD405" r:id="rId225" xr:uid="{522FFD8E-2E06-49B7-9E69-E600A8AFE723}"/>
    <hyperlink ref="AD406" r:id="rId226" xr:uid="{B57B1F0A-A495-4A28-B042-A93FD9E56834}"/>
    <hyperlink ref="AD398" r:id="rId227" xr:uid="{918BEF0C-BAA8-44BE-9406-3F062B7CE25D}"/>
    <hyperlink ref="AD399" r:id="rId228" xr:uid="{1941036E-4650-4652-BD8A-0C212E2C1F28}"/>
    <hyperlink ref="AD407" r:id="rId229" xr:uid="{033256A0-37AA-438E-9467-C4805AA28B34}"/>
    <hyperlink ref="AD408" r:id="rId230" xr:uid="{71950017-6B48-4BA7-8882-E889EE450E28}"/>
    <hyperlink ref="AD409" r:id="rId231" xr:uid="{E3A62625-0894-4145-835D-CDEE1A519963}"/>
    <hyperlink ref="AD410" r:id="rId232" xr:uid="{3D450EA4-3223-40EE-8668-C94C986A196B}"/>
    <hyperlink ref="AD100" r:id="rId233" xr:uid="{06AA18DB-FE68-4F8F-A199-6F6E9EE42A34}"/>
    <hyperlink ref="AD121" r:id="rId234" xr:uid="{92DA6BEC-1F9B-4A8B-AE84-AB19D5E9A926}"/>
    <hyperlink ref="AD122" r:id="rId235" xr:uid="{D10EDC19-32C1-4DA7-9157-9959F89D3D98}"/>
    <hyperlink ref="AD123" r:id="rId236" xr:uid="{C40CB41D-50CD-4C11-A643-92A7843D02B9}"/>
    <hyperlink ref="AD144" r:id="rId237" xr:uid="{5405E8CF-50F1-4006-94E6-AB463043FB0D}"/>
    <hyperlink ref="AD88" r:id="rId238" xr:uid="{E24AED79-F32B-4022-9415-B930A84AEAE5}"/>
    <hyperlink ref="AD185" r:id="rId239" xr:uid="{F342865B-DC76-43BD-A1A0-AE286660F730}"/>
    <hyperlink ref="AD89" r:id="rId240" xr:uid="{CE66E91E-149E-4261-ABEA-2CAA53F6BE77}"/>
    <hyperlink ref="AD90" r:id="rId241" xr:uid="{0551DED7-D066-4024-9A45-5A0B0E4D5063}"/>
    <hyperlink ref="AD97" r:id="rId242" xr:uid="{F2CAE059-644C-40D7-9DEC-FBEE86DAAE85}"/>
    <hyperlink ref="AD98" r:id="rId243" xr:uid="{52A650E1-6324-4FF6-ADB6-77F5440FAD31}"/>
    <hyperlink ref="AD118" r:id="rId244" xr:uid="{EC470135-937D-4C8C-8A38-47BC03C12EDF}"/>
    <hyperlink ref="AD140" r:id="rId245" xr:uid="{D3742FD7-F400-4894-A0E8-359AD4F0167A}"/>
    <hyperlink ref="AD158" r:id="rId246" xr:uid="{6CF12010-06A0-4E89-9A21-B3473C522E52}"/>
    <hyperlink ref="AD159" r:id="rId247" xr:uid="{A65C9456-0C18-45D2-BBED-3280CEC2785C}"/>
    <hyperlink ref="AD165" r:id="rId248" xr:uid="{C47A72E0-812C-44F5-977E-CBBA76621826}"/>
    <hyperlink ref="AD411" r:id="rId249" xr:uid="{468B3D74-6792-4B09-85DC-1F26EEDF0DB8}"/>
    <hyperlink ref="AD413" r:id="rId250" xr:uid="{DAF47392-E1D8-4790-A7BA-7AD64964B6D3}"/>
    <hyperlink ref="AD417" r:id="rId251" xr:uid="{6E5C0851-BFE8-477B-92DB-C11E1C94A290}"/>
    <hyperlink ref="AD418" r:id="rId252" xr:uid="{513487C3-B907-42DB-931E-EDDE8500BE14}"/>
    <hyperlink ref="AD136" r:id="rId253" xr:uid="{E4E5D374-2984-46FB-BF3C-3140E4333C10}"/>
    <hyperlink ref="AD148" r:id="rId254" xr:uid="{54F81828-0E4A-4321-8230-25E00499DA81}"/>
    <hyperlink ref="AD359" r:id="rId255" xr:uid="{0A69B51F-FC5E-415F-9622-37578CEAB7D8}"/>
    <hyperlink ref="AD145" r:id="rId256" xr:uid="{645F1D3B-4EA1-4FF4-9BD3-6C3C2A9B5236}"/>
    <hyperlink ref="AD369" r:id="rId257" xr:uid="{33F62755-8400-409C-89EB-910EAA6B707B}"/>
    <hyperlink ref="AD414" r:id="rId258" xr:uid="{952E0351-118F-43BA-8BFE-060E21CAF2A4}"/>
    <hyperlink ref="AD416" r:id="rId259" xr:uid="{622700F1-F3B5-4452-9668-91DBC2D8858C}"/>
    <hyperlink ref="AD419" r:id="rId260" xr:uid="{9B72BAAE-8EF7-46FF-81F3-B294BDF21E67}"/>
    <hyperlink ref="AD420" r:id="rId261" xr:uid="{83681BF9-FEEE-47CB-9E36-E5216BB3C4C4}"/>
    <hyperlink ref="AD421" r:id="rId262" xr:uid="{BA3EC7B8-4853-4AAB-8394-3352DDC562F8}"/>
    <hyperlink ref="AD422" r:id="rId263" xr:uid="{CC2017B2-6821-424D-893A-0BEFFD7EDA67}"/>
    <hyperlink ref="AD423" r:id="rId264" xr:uid="{6B985996-9AC1-41C4-9AB7-7FEBBF368089}"/>
    <hyperlink ref="AD424" r:id="rId265" xr:uid="{D756C5D3-CA4A-4D28-848B-E87BBD516237}"/>
    <hyperlink ref="AD425" r:id="rId266" xr:uid="{22C682DE-3554-4391-A235-57AEC820F2E7}"/>
    <hyperlink ref="AD426" r:id="rId267" xr:uid="{A1718A93-03D3-4DD3-BD61-E7EC34B986A4}"/>
    <hyperlink ref="AD429" r:id="rId268" xr:uid="{A988E2FD-463E-4D1A-8E71-C5152016FBB6}"/>
    <hyperlink ref="AD428" r:id="rId269" xr:uid="{A6D920AF-BE74-4E71-93DC-FD91DA9BC782}"/>
    <hyperlink ref="AD427" r:id="rId270" xr:uid="{1CBC8D5A-0561-4684-B32B-74C83975ACFC}"/>
    <hyperlink ref="AD430" r:id="rId271" xr:uid="{15BA6777-A168-40BB-988F-280A7F9D4732}"/>
    <hyperlink ref="AD432" r:id="rId272" xr:uid="{2BFFD92C-7287-4477-845A-F112A539A0A8}"/>
    <hyperlink ref="AD431" r:id="rId273" xr:uid="{E39790EF-3813-4A0F-9FF1-583D1A810073}"/>
    <hyperlink ref="AD433" r:id="rId274" xr:uid="{2A198276-B9B9-495D-A92A-AFA37E359EC8}"/>
    <hyperlink ref="AD434" r:id="rId275" xr:uid="{7330E822-615C-44A8-9D7C-2E0D59A1B436}"/>
    <hyperlink ref="AD435" r:id="rId276" xr:uid="{B695225C-1BC9-49CE-9602-622AD67F1A0C}"/>
    <hyperlink ref="AD436" r:id="rId277" xr:uid="{F5AC7639-D78D-45A1-8E1E-F95CAE049292}"/>
    <hyperlink ref="AD437" r:id="rId278" xr:uid="{883EB10C-46D5-4ABB-A297-B05255647D62}"/>
    <hyperlink ref="AD438" r:id="rId279" xr:uid="{2F7ACB04-A46A-4E6B-ABC6-113493B77A99}"/>
    <hyperlink ref="AD439" r:id="rId280" xr:uid="{19538F33-87AD-432C-A012-D27AD479CE71}"/>
    <hyperlink ref="AD440" r:id="rId281" xr:uid="{449E21C4-5487-424F-9DAE-8ABE9932F0D8}"/>
    <hyperlink ref="AD441" r:id="rId282" xr:uid="{B23A8BDD-66ED-4EAB-BEF1-94336A21D566}"/>
    <hyperlink ref="AD442" r:id="rId283" xr:uid="{447CFEB8-1023-410D-911B-234C75333F1B}"/>
    <hyperlink ref="AD443" r:id="rId284" xr:uid="{4BA00F9C-D744-4002-83BA-C4BDE961A7CD}"/>
    <hyperlink ref="AD444" r:id="rId285" xr:uid="{1EE662AA-760C-45A9-80A2-7AE24EFC797F}"/>
    <hyperlink ref="AD192" r:id="rId286" xr:uid="{C72FAD36-4E59-4FE7-8995-A6E969BC4D55}"/>
    <hyperlink ref="AD365" r:id="rId287" xr:uid="{15BFE8D7-E5AF-4B32-B515-7C8D71F93ED0}"/>
    <hyperlink ref="AD445" r:id="rId288" xr:uid="{B5D88F36-09DD-4D04-8413-4EDD9918F686}"/>
    <hyperlink ref="AD446" r:id="rId289" xr:uid="{8143682F-245E-40C3-851F-CE3FCD5A23F1}"/>
    <hyperlink ref="AD447" r:id="rId290" xr:uid="{587038B2-88B4-460D-AEDF-F16944107695}"/>
    <hyperlink ref="AD448" r:id="rId291" xr:uid="{3B3D2705-0041-48E5-8B7D-335814863163}"/>
    <hyperlink ref="AD449" r:id="rId292" xr:uid="{25E26E68-E719-44CF-BB28-D9BFD68B38F6}"/>
    <hyperlink ref="AD450" r:id="rId293" xr:uid="{6E67A55D-1499-4DCA-9447-AAE7A3A7A60E}"/>
  </hyperlinks>
  <pageMargins left="0.7" right="0.7" top="0.75" bottom="0.75" header="0.3" footer="0.3"/>
  <pageSetup paperSize="9" orientation="portrait" r:id="rId294"/>
  <legacyDrawing r:id="rId295"/>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7687DC-ED60-4EDB-8FB8-4B127BB5A58D}">
  <dimension ref="A1:BF1048365"/>
  <sheetViews>
    <sheetView tabSelected="1" zoomScale="70" zoomScaleNormal="70" workbookViewId="0">
      <pane ySplit="1" topLeftCell="A2" activePane="bottomLeft" state="frozen"/>
      <selection pane="bottomLeft" activeCell="N2" sqref="N2"/>
      <extLst>
        <ext xmlns:xlsdti="http://schemas.microsoft.com/office/spreadsheetml/2023/showDataTypeIcons" uri="{77bfe23e-c014-4d31-8a63-9c772dbf06b6}">
          <xlsdti:showDataTypeIcons visible="0"/>
        </ext>
      </extLst>
    </sheetView>
  </sheetViews>
  <sheetFormatPr baseColWidth="10" defaultColWidth="9.109375" defaultRowHeight="18.75" customHeight="1"/>
  <cols>
    <col min="1" max="1" width="12.5546875" style="351" customWidth="1"/>
    <col min="2" max="2" width="21.109375" style="140" customWidth="1"/>
    <col min="3" max="3" width="31.33203125" style="140" customWidth="1"/>
    <col min="4" max="4" width="28.109375" style="140" customWidth="1"/>
    <col min="5" max="5" width="26.77734375" style="221" customWidth="1"/>
    <col min="6" max="6" width="64.109375" style="363" customWidth="1"/>
    <col min="7" max="7" width="17.5546875" style="131" customWidth="1"/>
    <col min="8" max="8" width="38" style="131" customWidth="1"/>
    <col min="9" max="9" width="17.109375" style="140" customWidth="1"/>
    <col min="10" max="11" width="16.33203125" style="131" customWidth="1"/>
    <col min="12" max="12" width="16.33203125" style="175" customWidth="1"/>
    <col min="13" max="13" width="21" style="591" customWidth="1"/>
    <col min="14" max="14" width="29.6640625" style="590" customWidth="1"/>
    <col min="15" max="15" width="21.44140625" style="131" customWidth="1"/>
    <col min="16" max="16" width="16.44140625" style="422" customWidth="1"/>
    <col min="17" max="17" width="25.88671875" style="591" customWidth="1"/>
    <col min="18" max="18" width="10.5546875" style="131" customWidth="1"/>
    <col min="19" max="19" width="43" style="131" customWidth="1"/>
    <col min="20" max="20" width="23" style="590" customWidth="1"/>
    <col min="21" max="21" width="49" style="131" customWidth="1"/>
    <col min="22" max="27" width="14.88671875" style="131"/>
    <col min="28" max="28" width="36.6640625" style="131" bestFit="1" customWidth="1"/>
    <col min="29" max="29" width="34.88671875" style="131" bestFit="1" customWidth="1"/>
    <col min="30" max="32" width="17.109375" style="131" bestFit="1" customWidth="1"/>
    <col min="33" max="56" width="14.88671875" style="131"/>
    <col min="57" max="57" width="17.109375" style="131" bestFit="1" customWidth="1"/>
    <col min="58" max="58" width="15" style="131" bestFit="1" customWidth="1"/>
    <col min="59" max="16384" width="9.109375" style="131"/>
  </cols>
  <sheetData>
    <row r="1" spans="1:57" s="202" customFormat="1" ht="30.75" customHeight="1">
      <c r="A1" s="288" t="s">
        <v>853</v>
      </c>
      <c r="B1" s="425" t="s">
        <v>2697</v>
      </c>
      <c r="C1" s="288" t="s">
        <v>21</v>
      </c>
      <c r="D1" s="288" t="s">
        <v>0</v>
      </c>
      <c r="E1" s="286" t="s">
        <v>854</v>
      </c>
      <c r="F1" s="288" t="s">
        <v>855</v>
      </c>
      <c r="G1" s="288" t="s">
        <v>2698</v>
      </c>
      <c r="H1" s="288" t="s">
        <v>856</v>
      </c>
      <c r="I1" s="300" t="s">
        <v>35</v>
      </c>
      <c r="J1" s="596" t="s">
        <v>858</v>
      </c>
      <c r="K1" s="597" t="s">
        <v>859</v>
      </c>
      <c r="L1" s="597" t="s">
        <v>860</v>
      </c>
      <c r="M1" s="598" t="s">
        <v>36</v>
      </c>
      <c r="N1" s="598" t="s">
        <v>37</v>
      </c>
      <c r="O1" s="288" t="s">
        <v>861</v>
      </c>
      <c r="P1" s="599" t="s">
        <v>862</v>
      </c>
      <c r="Q1" s="598" t="s">
        <v>863</v>
      </c>
      <c r="R1" s="288" t="s">
        <v>45</v>
      </c>
      <c r="S1" s="288" t="s">
        <v>864</v>
      </c>
      <c r="T1" s="598" t="s">
        <v>866</v>
      </c>
      <c r="U1" s="288" t="s">
        <v>867</v>
      </c>
      <c r="AB1" s="202" t="s">
        <v>41</v>
      </c>
      <c r="AC1" s="202" t="s">
        <v>42</v>
      </c>
      <c r="AD1" s="202" t="s">
        <v>43</v>
      </c>
      <c r="AE1" s="202" t="s">
        <v>44</v>
      </c>
      <c r="AF1" s="202" t="s">
        <v>45</v>
      </c>
      <c r="BE1" s="200" t="s">
        <v>2701</v>
      </c>
    </row>
    <row r="2" spans="1:57" s="611" customFormat="1" ht="18.75" customHeight="1">
      <c r="A2" s="600" t="s">
        <v>2901</v>
      </c>
      <c r="B2" s="601" t="s">
        <v>74</v>
      </c>
      <c r="C2" s="602" t="s">
        <v>27</v>
      </c>
      <c r="D2" s="229" t="s">
        <v>16</v>
      </c>
      <c r="E2" s="603">
        <v>46113</v>
      </c>
      <c r="F2" s="229" t="s">
        <v>2902</v>
      </c>
      <c r="G2" s="229" t="s">
        <v>50</v>
      </c>
      <c r="H2" s="229" t="s">
        <v>2903</v>
      </c>
      <c r="I2" s="604">
        <v>259924845</v>
      </c>
      <c r="J2" s="209">
        <v>20260230</v>
      </c>
      <c r="K2" s="605">
        <v>260000000</v>
      </c>
      <c r="L2" s="606">
        <v>46078</v>
      </c>
      <c r="M2" s="607">
        <v>46119</v>
      </c>
      <c r="N2" s="607">
        <v>46776</v>
      </c>
      <c r="O2" s="229">
        <v>20260313</v>
      </c>
      <c r="P2" s="608">
        <v>259924845</v>
      </c>
      <c r="Q2" s="603">
        <v>46118</v>
      </c>
      <c r="R2" s="229" t="s">
        <v>59</v>
      </c>
      <c r="S2" s="609" t="s">
        <v>218</v>
      </c>
      <c r="T2" s="610" t="s">
        <v>218</v>
      </c>
      <c r="U2" s="617" t="s">
        <v>2904</v>
      </c>
      <c r="BE2" s="612">
        <v>45751</v>
      </c>
    </row>
    <row r="3" spans="1:57" s="611" customFormat="1" ht="18.75" customHeight="1">
      <c r="A3" s="600" t="s">
        <v>2905</v>
      </c>
      <c r="B3" s="601" t="s">
        <v>74</v>
      </c>
      <c r="C3" s="602" t="s">
        <v>27</v>
      </c>
      <c r="D3" s="229" t="s">
        <v>81</v>
      </c>
      <c r="E3" s="603">
        <v>46129</v>
      </c>
      <c r="F3" s="209" t="s">
        <v>2906</v>
      </c>
      <c r="G3" s="229" t="s">
        <v>50</v>
      </c>
      <c r="H3" s="229" t="s">
        <v>2907</v>
      </c>
      <c r="I3" s="604">
        <v>160990000</v>
      </c>
      <c r="J3" s="209">
        <v>20260238</v>
      </c>
      <c r="K3" s="605">
        <v>160990000</v>
      </c>
      <c r="L3" s="606">
        <v>46087</v>
      </c>
      <c r="M3" s="607">
        <v>46146</v>
      </c>
      <c r="N3" s="607">
        <v>46387</v>
      </c>
      <c r="O3" s="229">
        <v>20260343</v>
      </c>
      <c r="P3" s="608">
        <v>160990000</v>
      </c>
      <c r="Q3" s="603">
        <v>46132</v>
      </c>
      <c r="R3" s="229" t="s">
        <v>53</v>
      </c>
      <c r="S3" s="229" t="s">
        <v>2909</v>
      </c>
      <c r="T3" s="607">
        <v>46134</v>
      </c>
      <c r="U3" s="613" t="s">
        <v>2910</v>
      </c>
      <c r="BE3" s="612">
        <v>45751</v>
      </c>
    </row>
    <row r="4" spans="1:57" s="611" customFormat="1" ht="18.75" customHeight="1">
      <c r="A4" s="614" t="s">
        <v>2911</v>
      </c>
      <c r="B4" s="601" t="s">
        <v>2883</v>
      </c>
      <c r="C4" s="602" t="s">
        <v>25</v>
      </c>
      <c r="D4" s="229" t="s">
        <v>13</v>
      </c>
      <c r="E4" s="603">
        <v>46129</v>
      </c>
      <c r="F4" s="229" t="s">
        <v>2912</v>
      </c>
      <c r="G4" s="229" t="s">
        <v>50</v>
      </c>
      <c r="H4" s="229" t="s">
        <v>2913</v>
      </c>
      <c r="I4" s="604">
        <v>2950000000</v>
      </c>
      <c r="J4" s="209">
        <v>20260231</v>
      </c>
      <c r="K4" s="605">
        <v>2950000000</v>
      </c>
      <c r="L4" s="606">
        <v>46078</v>
      </c>
      <c r="M4" s="607">
        <v>46140</v>
      </c>
      <c r="N4" s="607">
        <v>46285</v>
      </c>
      <c r="O4" s="229">
        <v>20260340</v>
      </c>
      <c r="P4" s="608">
        <v>2950000000</v>
      </c>
      <c r="Q4" s="603">
        <v>46129</v>
      </c>
      <c r="R4" s="229" t="s">
        <v>53</v>
      </c>
      <c r="S4" s="229" t="s">
        <v>2914</v>
      </c>
      <c r="T4" s="607">
        <v>46140</v>
      </c>
      <c r="U4" s="615" t="s">
        <v>2915</v>
      </c>
      <c r="BE4" s="612">
        <v>45751</v>
      </c>
    </row>
    <row r="5" spans="1:57" s="611" customFormat="1" ht="18.75" customHeight="1">
      <c r="A5" s="614" t="s">
        <v>2916</v>
      </c>
      <c r="B5" s="616" t="s">
        <v>2917</v>
      </c>
      <c r="C5" s="602" t="s">
        <v>23</v>
      </c>
      <c r="D5" s="229" t="s">
        <v>8</v>
      </c>
      <c r="E5" s="603">
        <v>46126</v>
      </c>
      <c r="F5" s="229" t="s">
        <v>2918</v>
      </c>
      <c r="G5" s="229" t="s">
        <v>50</v>
      </c>
      <c r="H5" s="229" t="s">
        <v>2919</v>
      </c>
      <c r="I5" s="604">
        <v>178000000</v>
      </c>
      <c r="J5" s="209">
        <v>20260233</v>
      </c>
      <c r="K5" s="605">
        <v>178052000</v>
      </c>
      <c r="L5" s="606">
        <v>46080</v>
      </c>
      <c r="M5" s="607">
        <v>46142</v>
      </c>
      <c r="N5" s="607">
        <v>46192</v>
      </c>
      <c r="O5" s="229">
        <v>20260367</v>
      </c>
      <c r="P5" s="608">
        <v>178000000</v>
      </c>
      <c r="Q5" s="603">
        <v>46134</v>
      </c>
      <c r="R5" s="229" t="s">
        <v>53</v>
      </c>
      <c r="S5" s="229" t="s">
        <v>2920</v>
      </c>
      <c r="T5" s="607">
        <v>46150</v>
      </c>
      <c r="U5" s="618" t="s">
        <v>2921</v>
      </c>
      <c r="BE5" s="612">
        <v>45751</v>
      </c>
    </row>
    <row r="6" spans="1:57" ht="18.75" customHeight="1">
      <c r="A6" s="325"/>
      <c r="B6" s="146"/>
      <c r="C6" s="195"/>
      <c r="D6" s="146"/>
      <c r="E6" s="138"/>
      <c r="F6" s="262"/>
      <c r="G6" s="146"/>
      <c r="H6" s="180"/>
      <c r="I6" s="409"/>
      <c r="J6" s="402"/>
      <c r="K6" s="410"/>
      <c r="M6" s="592"/>
      <c r="N6" s="592"/>
      <c r="O6" s="146"/>
      <c r="P6" s="411"/>
      <c r="Q6" s="586"/>
      <c r="R6" s="146"/>
      <c r="S6" s="146"/>
      <c r="T6" s="592"/>
      <c r="U6" s="83"/>
      <c r="BE6" s="238">
        <v>45751</v>
      </c>
    </row>
    <row r="7" spans="1:57" ht="18.75" customHeight="1">
      <c r="A7" s="325"/>
      <c r="B7" s="146"/>
      <c r="C7" s="195"/>
      <c r="D7" s="146"/>
      <c r="E7" s="138"/>
      <c r="F7" s="262"/>
      <c r="G7" s="146"/>
      <c r="H7" s="146"/>
      <c r="I7" s="409"/>
      <c r="J7" s="402"/>
      <c r="K7" s="410"/>
      <c r="M7" s="592"/>
      <c r="N7" s="592"/>
      <c r="O7" s="146"/>
      <c r="P7" s="411"/>
      <c r="Q7" s="586"/>
      <c r="R7" s="146"/>
      <c r="S7" s="146"/>
      <c r="T7" s="592"/>
      <c r="U7" s="83"/>
      <c r="BE7" s="238">
        <v>45751</v>
      </c>
    </row>
    <row r="8" spans="1:57" ht="18.75" customHeight="1">
      <c r="A8" s="322"/>
      <c r="B8" s="146"/>
      <c r="C8" s="195"/>
      <c r="D8" s="146"/>
      <c r="E8" s="138"/>
      <c r="F8" s="262"/>
      <c r="G8" s="146"/>
      <c r="H8" s="146"/>
      <c r="I8" s="409"/>
      <c r="J8" s="402"/>
      <c r="K8" s="410"/>
      <c r="M8" s="592"/>
      <c r="N8" s="592"/>
      <c r="O8" s="146"/>
      <c r="P8" s="411"/>
      <c r="Q8" s="586"/>
      <c r="R8" s="146"/>
      <c r="S8" s="146"/>
      <c r="T8" s="586"/>
      <c r="U8" s="83"/>
      <c r="BE8" s="238">
        <v>45751</v>
      </c>
    </row>
    <row r="9" spans="1:57" ht="18.75" customHeight="1">
      <c r="A9" s="322"/>
      <c r="B9" s="146"/>
      <c r="C9" s="195"/>
      <c r="D9" s="146"/>
      <c r="E9" s="138"/>
      <c r="F9" s="262"/>
      <c r="G9" s="146"/>
      <c r="H9" s="146"/>
      <c r="I9" s="409"/>
      <c r="J9" s="402"/>
      <c r="K9" s="410"/>
      <c r="M9" s="592"/>
      <c r="N9" s="592"/>
      <c r="O9" s="146"/>
      <c r="P9" s="411"/>
      <c r="Q9" s="586"/>
      <c r="R9" s="146"/>
      <c r="S9" s="146"/>
      <c r="T9" s="592"/>
      <c r="U9" s="83"/>
      <c r="BE9" s="238">
        <v>45751</v>
      </c>
    </row>
    <row r="10" spans="1:57" ht="18.75" customHeight="1">
      <c r="A10" s="322"/>
      <c r="B10" s="232"/>
      <c r="C10" s="195"/>
      <c r="D10" s="146"/>
      <c r="E10" s="138"/>
      <c r="F10" s="262"/>
      <c r="G10" s="146"/>
      <c r="H10" s="232"/>
      <c r="I10" s="409"/>
      <c r="J10" s="402"/>
      <c r="K10" s="410"/>
      <c r="M10" s="592"/>
      <c r="N10" s="592"/>
      <c r="O10" s="146"/>
      <c r="P10" s="411"/>
      <c r="Q10" s="586"/>
      <c r="R10" s="146"/>
      <c r="S10" s="146"/>
      <c r="T10" s="586"/>
      <c r="U10" s="227"/>
      <c r="BE10" s="238">
        <v>45751</v>
      </c>
    </row>
    <row r="11" spans="1:57" ht="18.75" customHeight="1">
      <c r="A11" s="325"/>
      <c r="B11" s="146"/>
      <c r="C11" s="195"/>
      <c r="D11" s="146"/>
      <c r="E11" s="138"/>
      <c r="F11" s="262"/>
      <c r="G11" s="146"/>
      <c r="H11" s="146"/>
      <c r="I11" s="409"/>
      <c r="J11" s="402"/>
      <c r="K11" s="410"/>
      <c r="M11" s="592"/>
      <c r="N11" s="592"/>
      <c r="O11" s="146"/>
      <c r="P11" s="411"/>
      <c r="Q11" s="586"/>
      <c r="R11" s="146"/>
      <c r="S11" s="146"/>
      <c r="T11" s="592"/>
      <c r="U11" s="83"/>
      <c r="BE11" s="238">
        <v>45751</v>
      </c>
    </row>
    <row r="12" spans="1:57" ht="18.75" customHeight="1">
      <c r="A12" s="325"/>
      <c r="B12" s="146"/>
      <c r="C12" s="195"/>
      <c r="D12" s="146"/>
      <c r="E12" s="138"/>
      <c r="F12" s="262"/>
      <c r="G12" s="146"/>
      <c r="H12" s="146"/>
      <c r="I12" s="409"/>
      <c r="J12" s="402"/>
      <c r="K12" s="411"/>
      <c r="M12" s="592"/>
      <c r="N12" s="592"/>
      <c r="O12" s="146"/>
      <c r="P12" s="411"/>
      <c r="Q12" s="586"/>
      <c r="R12" s="146"/>
      <c r="S12" s="146"/>
      <c r="T12" s="592"/>
      <c r="U12" s="365"/>
      <c r="BE12" s="238">
        <v>45751</v>
      </c>
    </row>
    <row r="13" spans="1:57" ht="18.75" customHeight="1">
      <c r="A13" s="325"/>
      <c r="B13" s="146"/>
      <c r="C13" s="195"/>
      <c r="D13" s="146"/>
      <c r="E13" s="138"/>
      <c r="F13" s="262"/>
      <c r="G13" s="146"/>
      <c r="H13" s="146"/>
      <c r="I13" s="409"/>
      <c r="J13" s="402"/>
      <c r="K13" s="411"/>
      <c r="M13" s="592"/>
      <c r="N13" s="592"/>
      <c r="O13" s="146"/>
      <c r="P13" s="411"/>
      <c r="Q13" s="586"/>
      <c r="R13" s="146"/>
      <c r="S13" s="146"/>
      <c r="T13" s="592"/>
      <c r="U13" s="365"/>
      <c r="BE13" s="238">
        <v>45751</v>
      </c>
    </row>
    <row r="14" spans="1:57" ht="18.75" customHeight="1">
      <c r="A14" s="325"/>
      <c r="B14" s="146"/>
      <c r="C14" s="195"/>
      <c r="D14" s="146"/>
      <c r="E14" s="138"/>
      <c r="F14" s="262"/>
      <c r="G14" s="146"/>
      <c r="H14" s="146"/>
      <c r="I14" s="409"/>
      <c r="J14" s="402"/>
      <c r="K14" s="411"/>
      <c r="M14" s="592"/>
      <c r="N14" s="592"/>
      <c r="O14" s="146"/>
      <c r="P14" s="411"/>
      <c r="Q14" s="586"/>
      <c r="R14" s="146"/>
      <c r="S14" s="146"/>
      <c r="T14" s="592"/>
      <c r="U14" s="365"/>
      <c r="BE14" s="238">
        <v>45751</v>
      </c>
    </row>
    <row r="15" spans="1:57" ht="18.75" customHeight="1">
      <c r="A15" s="325"/>
      <c r="B15" s="146"/>
      <c r="C15" s="195"/>
      <c r="D15" s="146"/>
      <c r="E15" s="138"/>
      <c r="F15" s="262"/>
      <c r="G15" s="146"/>
      <c r="H15" s="146"/>
      <c r="I15" s="409"/>
      <c r="J15" s="402"/>
      <c r="K15" s="411"/>
      <c r="M15" s="592"/>
      <c r="N15" s="592"/>
      <c r="O15" s="146"/>
      <c r="P15" s="411"/>
      <c r="Q15" s="586"/>
      <c r="R15" s="146"/>
      <c r="S15" s="146"/>
      <c r="T15" s="592"/>
      <c r="U15" s="365"/>
      <c r="BE15" s="238">
        <v>45751</v>
      </c>
    </row>
    <row r="16" spans="1:57" ht="18.75" customHeight="1">
      <c r="A16" s="325"/>
      <c r="B16" s="146"/>
      <c r="C16" s="195"/>
      <c r="D16" s="146"/>
      <c r="E16" s="138"/>
      <c r="F16" s="262"/>
      <c r="G16" s="146"/>
      <c r="H16" s="146"/>
      <c r="I16" s="409"/>
      <c r="J16" s="402"/>
      <c r="K16" s="411"/>
      <c r="M16" s="592"/>
      <c r="N16" s="592"/>
      <c r="O16" s="146"/>
      <c r="P16" s="411"/>
      <c r="Q16" s="586"/>
      <c r="R16" s="146"/>
      <c r="S16" s="146"/>
      <c r="T16" s="592"/>
      <c r="U16" s="365"/>
      <c r="BE16" s="238">
        <v>45751</v>
      </c>
    </row>
    <row r="17" spans="1:57" ht="18.75" customHeight="1">
      <c r="A17" s="322"/>
      <c r="B17" s="146"/>
      <c r="C17" s="195"/>
      <c r="D17" s="146"/>
      <c r="E17" s="138"/>
      <c r="F17" s="262"/>
      <c r="G17" s="146"/>
      <c r="H17" s="146"/>
      <c r="I17" s="409"/>
      <c r="J17" s="402"/>
      <c r="K17" s="410"/>
      <c r="M17" s="592"/>
      <c r="N17" s="592"/>
      <c r="O17" s="146"/>
      <c r="P17" s="411"/>
      <c r="Q17" s="586"/>
      <c r="R17" s="146"/>
      <c r="S17" s="146"/>
      <c r="T17" s="586"/>
      <c r="U17" s="83"/>
      <c r="BE17" s="238">
        <v>45751</v>
      </c>
    </row>
    <row r="18" spans="1:57" ht="18.75" customHeight="1">
      <c r="A18" s="325"/>
      <c r="B18" s="146"/>
      <c r="C18" s="195"/>
      <c r="D18" s="146"/>
      <c r="E18" s="138"/>
      <c r="F18" s="262"/>
      <c r="G18" s="146"/>
      <c r="H18" s="146"/>
      <c r="I18" s="409"/>
      <c r="J18" s="402"/>
      <c r="K18" s="410"/>
      <c r="M18" s="592"/>
      <c r="N18" s="592"/>
      <c r="O18" s="146"/>
      <c r="P18" s="411"/>
      <c r="Q18" s="586"/>
      <c r="R18" s="146"/>
      <c r="S18" s="146"/>
      <c r="T18" s="595"/>
      <c r="U18" s="83"/>
      <c r="BE18" s="238">
        <v>45751</v>
      </c>
    </row>
    <row r="19" spans="1:57" ht="18.75" customHeight="1">
      <c r="A19" s="325"/>
      <c r="B19" s="183"/>
      <c r="C19" s="195"/>
      <c r="D19" s="146"/>
      <c r="E19" s="138"/>
      <c r="F19" s="262"/>
      <c r="G19" s="146"/>
      <c r="H19" s="146"/>
      <c r="I19" s="409"/>
      <c r="J19" s="402"/>
      <c r="K19" s="410"/>
      <c r="M19" s="592"/>
      <c r="N19" s="592"/>
      <c r="O19" s="146"/>
      <c r="P19" s="411"/>
      <c r="Q19" s="586"/>
      <c r="R19" s="146"/>
      <c r="S19" s="146"/>
      <c r="T19" s="586"/>
      <c r="U19" s="83"/>
      <c r="BE19" s="238">
        <v>45751</v>
      </c>
    </row>
    <row r="20" spans="1:57" ht="18.75" customHeight="1">
      <c r="A20" s="325"/>
      <c r="B20" s="146"/>
      <c r="C20" s="195"/>
      <c r="D20" s="146"/>
      <c r="E20" s="138"/>
      <c r="F20" s="262"/>
      <c r="G20" s="146"/>
      <c r="H20" s="146"/>
      <c r="I20" s="409"/>
      <c r="J20" s="402"/>
      <c r="K20" s="410"/>
      <c r="M20" s="592"/>
      <c r="N20" s="592"/>
      <c r="O20" s="146"/>
      <c r="P20" s="411"/>
      <c r="Q20" s="586"/>
      <c r="R20" s="146"/>
      <c r="S20" s="146"/>
      <c r="T20" s="595"/>
      <c r="U20" s="83"/>
      <c r="BE20" s="238">
        <v>45751</v>
      </c>
    </row>
    <row r="21" spans="1:57" ht="18.75" customHeight="1">
      <c r="A21" s="322"/>
      <c r="B21" s="146"/>
      <c r="C21" s="195"/>
      <c r="D21" s="146"/>
      <c r="E21" s="138"/>
      <c r="F21" s="262"/>
      <c r="G21" s="146"/>
      <c r="H21" s="146"/>
      <c r="I21" s="409"/>
      <c r="J21" s="402"/>
      <c r="K21" s="410"/>
      <c r="M21" s="592"/>
      <c r="N21" s="592"/>
      <c r="O21" s="146"/>
      <c r="P21" s="411"/>
      <c r="Q21" s="586"/>
      <c r="R21" s="146"/>
      <c r="S21" s="146"/>
      <c r="T21" s="586"/>
      <c r="U21" s="83"/>
      <c r="BE21" s="238">
        <v>45751</v>
      </c>
    </row>
    <row r="22" spans="1:57" ht="18.75" customHeight="1">
      <c r="A22" s="322"/>
      <c r="B22" s="146"/>
      <c r="C22" s="195"/>
      <c r="D22" s="146"/>
      <c r="E22" s="138"/>
      <c r="F22" s="262"/>
      <c r="G22" s="146"/>
      <c r="H22" s="146"/>
      <c r="I22" s="409"/>
      <c r="J22" s="402"/>
      <c r="K22" s="410"/>
      <c r="M22" s="592"/>
      <c r="N22" s="592"/>
      <c r="O22" s="146"/>
      <c r="P22" s="411"/>
      <c r="Q22" s="586"/>
      <c r="R22" s="146"/>
      <c r="S22" s="146"/>
      <c r="T22" s="586"/>
      <c r="U22" s="227"/>
      <c r="BE22" s="238">
        <v>45751</v>
      </c>
    </row>
    <row r="23" spans="1:57" ht="18.75" customHeight="1">
      <c r="A23" s="325"/>
      <c r="B23" s="146"/>
      <c r="C23" s="195"/>
      <c r="D23" s="146"/>
      <c r="E23" s="138"/>
      <c r="F23" s="262"/>
      <c r="G23" s="146"/>
      <c r="H23" s="146"/>
      <c r="I23" s="409"/>
      <c r="J23" s="402"/>
      <c r="K23" s="410"/>
      <c r="M23" s="592"/>
      <c r="N23" s="592"/>
      <c r="O23" s="146"/>
      <c r="P23" s="411"/>
      <c r="Q23" s="586"/>
      <c r="R23" s="146"/>
      <c r="S23" s="146"/>
      <c r="T23" s="595"/>
      <c r="U23" s="83"/>
      <c r="BE23" s="238">
        <v>45751</v>
      </c>
    </row>
    <row r="24" spans="1:57" ht="18.75" customHeight="1">
      <c r="A24" s="322"/>
      <c r="B24" s="146"/>
      <c r="C24" s="195"/>
      <c r="D24" s="146"/>
      <c r="E24" s="138"/>
      <c r="F24" s="262"/>
      <c r="G24" s="146"/>
      <c r="H24" s="146"/>
      <c r="I24" s="409"/>
      <c r="J24" s="402"/>
      <c r="K24" s="410"/>
      <c r="M24" s="592"/>
      <c r="N24" s="592"/>
      <c r="O24" s="146"/>
      <c r="P24" s="411"/>
      <c r="Q24" s="586"/>
      <c r="R24" s="146"/>
      <c r="S24" s="146"/>
      <c r="T24" s="586"/>
      <c r="U24" s="364"/>
      <c r="BE24" s="238">
        <v>45751</v>
      </c>
    </row>
    <row r="25" spans="1:57" ht="18.75" customHeight="1">
      <c r="A25" s="322"/>
      <c r="B25" s="146"/>
      <c r="C25" s="195"/>
      <c r="D25" s="146"/>
      <c r="E25" s="138"/>
      <c r="F25" s="262"/>
      <c r="G25" s="146"/>
      <c r="H25" s="146"/>
      <c r="I25" s="409"/>
      <c r="J25" s="402"/>
      <c r="K25" s="410"/>
      <c r="M25" s="592"/>
      <c r="N25" s="592"/>
      <c r="O25" s="146"/>
      <c r="P25" s="411"/>
      <c r="Q25" s="586"/>
      <c r="R25" s="146"/>
      <c r="S25" s="146"/>
      <c r="T25" s="586"/>
      <c r="U25" s="227"/>
      <c r="BE25" s="238">
        <v>45751</v>
      </c>
    </row>
    <row r="26" spans="1:57" ht="18.75" customHeight="1">
      <c r="A26" s="322"/>
      <c r="B26" s="146"/>
      <c r="C26" s="195"/>
      <c r="D26" s="146"/>
      <c r="E26" s="138"/>
      <c r="F26" s="262"/>
      <c r="G26" s="146"/>
      <c r="H26" s="232"/>
      <c r="I26" s="409"/>
      <c r="J26" s="402"/>
      <c r="K26" s="410"/>
      <c r="M26" s="592"/>
      <c r="N26" s="592"/>
      <c r="O26" s="146"/>
      <c r="P26" s="411"/>
      <c r="Q26" s="586"/>
      <c r="R26" s="146"/>
      <c r="S26" s="146"/>
      <c r="T26" s="586"/>
      <c r="U26" s="117"/>
      <c r="BE26" s="238">
        <v>45751</v>
      </c>
    </row>
    <row r="27" spans="1:57" ht="18.75" customHeight="1">
      <c r="A27" s="322"/>
      <c r="B27" s="146"/>
      <c r="C27" s="195"/>
      <c r="D27" s="146"/>
      <c r="E27" s="138"/>
      <c r="F27" s="262"/>
      <c r="G27" s="146"/>
      <c r="H27" s="146"/>
      <c r="I27" s="409"/>
      <c r="J27" s="402"/>
      <c r="K27" s="410"/>
      <c r="M27" s="592"/>
      <c r="N27" s="592"/>
      <c r="O27" s="146"/>
      <c r="P27" s="411"/>
      <c r="Q27" s="586"/>
      <c r="R27" s="146"/>
      <c r="S27" s="146"/>
      <c r="T27" s="586"/>
      <c r="U27" s="83"/>
      <c r="BE27" s="238">
        <v>45751</v>
      </c>
    </row>
    <row r="28" spans="1:57" ht="18.75" customHeight="1">
      <c r="A28" s="322"/>
      <c r="B28" s="146"/>
      <c r="C28" s="195"/>
      <c r="D28" s="146"/>
      <c r="E28" s="138"/>
      <c r="F28" s="262"/>
      <c r="G28" s="146"/>
      <c r="H28" s="146"/>
      <c r="I28" s="409"/>
      <c r="J28" s="402"/>
      <c r="K28" s="410"/>
      <c r="M28" s="592"/>
      <c r="N28" s="592"/>
      <c r="O28" s="146"/>
      <c r="P28" s="411"/>
      <c r="Q28" s="586"/>
      <c r="R28" s="146"/>
      <c r="S28" s="146"/>
      <c r="T28" s="586"/>
      <c r="U28" s="83"/>
      <c r="BE28" s="238">
        <v>45751</v>
      </c>
    </row>
    <row r="29" spans="1:57" ht="18.75" customHeight="1">
      <c r="A29" s="322"/>
      <c r="B29" s="146"/>
      <c r="C29" s="195"/>
      <c r="D29" s="146"/>
      <c r="E29" s="138"/>
      <c r="F29" s="262"/>
      <c r="G29" s="146"/>
      <c r="H29" s="146"/>
      <c r="I29" s="409"/>
      <c r="J29" s="402"/>
      <c r="K29" s="410"/>
      <c r="M29" s="592"/>
      <c r="N29" s="592"/>
      <c r="O29" s="146"/>
      <c r="P29" s="411"/>
      <c r="Q29" s="586"/>
      <c r="R29" s="146"/>
      <c r="S29" s="146"/>
      <c r="T29" s="586"/>
      <c r="U29" s="364"/>
      <c r="BE29" s="238">
        <v>45751</v>
      </c>
    </row>
    <row r="30" spans="1:57" ht="18.75" customHeight="1">
      <c r="A30" s="322"/>
      <c r="B30" s="146"/>
      <c r="C30" s="195"/>
      <c r="D30" s="146"/>
      <c r="E30" s="138"/>
      <c r="F30" s="262"/>
      <c r="G30" s="146"/>
      <c r="H30" s="146"/>
      <c r="I30" s="409"/>
      <c r="J30" s="402"/>
      <c r="K30" s="410"/>
      <c r="M30" s="592"/>
      <c r="N30" s="592"/>
      <c r="O30" s="146"/>
      <c r="P30" s="411"/>
      <c r="Q30" s="586"/>
      <c r="R30" s="146"/>
      <c r="S30" s="146"/>
      <c r="T30" s="586"/>
      <c r="U30" s="83"/>
      <c r="BE30" s="238">
        <v>45751</v>
      </c>
    </row>
    <row r="31" spans="1:57" ht="18.75" customHeight="1">
      <c r="A31" s="322"/>
      <c r="B31" s="146"/>
      <c r="C31" s="195"/>
      <c r="D31" s="146"/>
      <c r="E31" s="138"/>
      <c r="F31" s="262"/>
      <c r="G31" s="146"/>
      <c r="H31" s="146"/>
      <c r="I31" s="409"/>
      <c r="J31" s="402"/>
      <c r="K31" s="410"/>
      <c r="M31" s="592"/>
      <c r="N31" s="592"/>
      <c r="O31" s="146"/>
      <c r="P31" s="411"/>
      <c r="Q31" s="586"/>
      <c r="R31" s="146"/>
      <c r="S31" s="146"/>
      <c r="T31" s="586"/>
      <c r="U31" s="83"/>
      <c r="BE31" s="238">
        <v>45751</v>
      </c>
    </row>
    <row r="32" spans="1:57" ht="18.75" customHeight="1">
      <c r="A32" s="322"/>
      <c r="B32" s="146"/>
      <c r="C32" s="195"/>
      <c r="D32" s="146"/>
      <c r="E32" s="138"/>
      <c r="F32" s="262"/>
      <c r="G32" s="146"/>
      <c r="H32" s="146"/>
      <c r="I32" s="409"/>
      <c r="J32" s="402"/>
      <c r="K32" s="410"/>
      <c r="M32" s="592"/>
      <c r="N32" s="592"/>
      <c r="O32" s="146"/>
      <c r="P32" s="411"/>
      <c r="Q32" s="586"/>
      <c r="R32" s="146"/>
      <c r="S32" s="146"/>
      <c r="T32" s="586"/>
      <c r="U32" s="83"/>
      <c r="BE32" s="238">
        <v>45751</v>
      </c>
    </row>
    <row r="33" spans="1:58" ht="18.75" customHeight="1">
      <c r="A33" s="322"/>
      <c r="B33" s="146"/>
      <c r="C33" s="195"/>
      <c r="D33" s="146"/>
      <c r="E33" s="138"/>
      <c r="F33" s="262"/>
      <c r="G33" s="146"/>
      <c r="H33" s="146"/>
      <c r="I33" s="409"/>
      <c r="J33" s="402"/>
      <c r="K33" s="410"/>
      <c r="M33" s="592"/>
      <c r="N33" s="592"/>
      <c r="O33" s="146"/>
      <c r="P33" s="411"/>
      <c r="Q33" s="586"/>
      <c r="R33" s="146"/>
      <c r="S33" s="146"/>
      <c r="T33" s="586"/>
      <c r="U33" s="83"/>
      <c r="BE33" s="238">
        <v>45751</v>
      </c>
    </row>
    <row r="34" spans="1:58" ht="18.75" customHeight="1">
      <c r="A34" s="322"/>
      <c r="B34" s="146"/>
      <c r="C34" s="195"/>
      <c r="D34" s="146"/>
      <c r="E34" s="138"/>
      <c r="F34" s="262"/>
      <c r="G34" s="146"/>
      <c r="H34" s="146"/>
      <c r="I34" s="409"/>
      <c r="J34" s="402"/>
      <c r="K34" s="410"/>
      <c r="M34" s="592"/>
      <c r="N34" s="592"/>
      <c r="O34" s="146"/>
      <c r="P34" s="411"/>
      <c r="Q34" s="586"/>
      <c r="R34" s="146"/>
      <c r="S34" s="146"/>
      <c r="T34" s="586"/>
      <c r="U34" s="56"/>
      <c r="BE34" s="238">
        <v>45751</v>
      </c>
    </row>
    <row r="35" spans="1:58" ht="18.75" customHeight="1">
      <c r="A35" s="322"/>
      <c r="B35" s="183"/>
      <c r="C35" s="195"/>
      <c r="D35" s="146"/>
      <c r="E35" s="138"/>
      <c r="F35" s="262"/>
      <c r="G35" s="146"/>
      <c r="H35" s="146"/>
      <c r="I35" s="409"/>
      <c r="J35" s="402"/>
      <c r="K35" s="410"/>
      <c r="M35" s="592"/>
      <c r="N35" s="592"/>
      <c r="O35" s="146"/>
      <c r="P35" s="411"/>
      <c r="Q35" s="586"/>
      <c r="R35" s="146"/>
      <c r="S35" s="146"/>
      <c r="T35" s="586"/>
      <c r="U35" s="227"/>
      <c r="BE35" s="238">
        <v>45751</v>
      </c>
    </row>
    <row r="36" spans="1:58" ht="18.75" customHeight="1">
      <c r="A36" s="322"/>
      <c r="B36" s="146"/>
      <c r="C36" s="195"/>
      <c r="D36" s="146"/>
      <c r="E36" s="138"/>
      <c r="F36" s="262"/>
      <c r="G36" s="146"/>
      <c r="H36" s="146"/>
      <c r="I36" s="409"/>
      <c r="J36" s="402"/>
      <c r="K36" s="410"/>
      <c r="M36" s="592"/>
      <c r="N36" s="592"/>
      <c r="O36" s="146"/>
      <c r="P36" s="411"/>
      <c r="Q36" s="586"/>
      <c r="R36" s="146"/>
      <c r="S36" s="146"/>
      <c r="T36" s="586"/>
      <c r="U36" s="227"/>
      <c r="BE36" s="238">
        <v>45751</v>
      </c>
    </row>
    <row r="37" spans="1:58" ht="18.75" customHeight="1">
      <c r="A37" s="322"/>
      <c r="B37" s="146"/>
      <c r="C37" s="195"/>
      <c r="D37" s="146"/>
      <c r="E37" s="138"/>
      <c r="F37" s="262"/>
      <c r="G37" s="146"/>
      <c r="H37" s="146"/>
      <c r="I37" s="409"/>
      <c r="J37" s="402"/>
      <c r="K37" s="410"/>
      <c r="M37" s="592"/>
      <c r="N37" s="592"/>
      <c r="O37" s="146"/>
      <c r="P37" s="411"/>
      <c r="Q37" s="586"/>
      <c r="R37" s="146"/>
      <c r="S37" s="146"/>
      <c r="T37" s="586"/>
      <c r="U37" s="83"/>
      <c r="BE37" s="238">
        <v>45751</v>
      </c>
    </row>
    <row r="38" spans="1:58" ht="18.75" customHeight="1">
      <c r="A38" s="322"/>
      <c r="B38" s="146"/>
      <c r="C38" s="195"/>
      <c r="D38" s="146"/>
      <c r="E38" s="138"/>
      <c r="F38" s="262"/>
      <c r="G38" s="146"/>
      <c r="H38" s="146"/>
      <c r="I38" s="409"/>
      <c r="J38" s="402"/>
      <c r="K38" s="410"/>
      <c r="M38" s="592"/>
      <c r="N38" s="592"/>
      <c r="O38" s="146"/>
      <c r="P38" s="411"/>
      <c r="Q38" s="586"/>
      <c r="R38" s="146"/>
      <c r="S38" s="146"/>
      <c r="T38" s="586"/>
      <c r="U38" s="83"/>
      <c r="BE38" s="238">
        <v>45751</v>
      </c>
    </row>
    <row r="39" spans="1:58" ht="18.75" customHeight="1">
      <c r="A39" s="343"/>
      <c r="B39" s="183"/>
      <c r="C39" s="195"/>
      <c r="D39" s="146"/>
      <c r="E39" s="138"/>
      <c r="F39" s="262"/>
      <c r="G39" s="146"/>
      <c r="H39" s="146"/>
      <c r="I39" s="409"/>
      <c r="J39" s="402"/>
      <c r="K39" s="410"/>
      <c r="M39" s="592"/>
      <c r="N39" s="592"/>
      <c r="O39" s="146"/>
      <c r="P39" s="411"/>
      <c r="Q39" s="586"/>
      <c r="R39" s="146"/>
      <c r="S39" s="146"/>
      <c r="T39" s="586"/>
      <c r="U39" s="83"/>
      <c r="BE39" s="223"/>
    </row>
    <row r="40" spans="1:58" ht="18.75" customHeight="1">
      <c r="A40" s="322"/>
      <c r="B40" s="183"/>
      <c r="C40" s="195"/>
      <c r="D40" s="146"/>
      <c r="E40" s="138"/>
      <c r="F40" s="262"/>
      <c r="G40" s="146"/>
      <c r="H40" s="146"/>
      <c r="I40" s="409"/>
      <c r="J40" s="402"/>
      <c r="K40" s="410"/>
      <c r="M40" s="592"/>
      <c r="N40" s="592"/>
      <c r="O40" s="146"/>
      <c r="P40" s="411"/>
      <c r="Q40" s="586"/>
      <c r="R40" s="146"/>
      <c r="S40" s="146"/>
      <c r="T40" s="586"/>
      <c r="U40" s="83"/>
      <c r="BE40" s="238">
        <v>45751</v>
      </c>
    </row>
    <row r="41" spans="1:58" ht="18.75" customHeight="1">
      <c r="A41" s="325"/>
      <c r="B41" s="183"/>
      <c r="C41" s="195"/>
      <c r="D41" s="146"/>
      <c r="E41" s="138"/>
      <c r="F41" s="362"/>
      <c r="G41" s="146"/>
      <c r="H41" s="146"/>
      <c r="I41" s="409"/>
      <c r="J41" s="402"/>
      <c r="K41" s="410"/>
      <c r="M41" s="592"/>
      <c r="N41" s="586"/>
      <c r="O41" s="146"/>
      <c r="P41" s="411"/>
      <c r="Q41" s="586"/>
      <c r="R41" s="146"/>
      <c r="S41" s="146"/>
      <c r="T41" s="586"/>
      <c r="U41" s="83"/>
      <c r="BE41" s="238">
        <v>45751</v>
      </c>
    </row>
    <row r="42" spans="1:58" ht="18.75" customHeight="1">
      <c r="A42" s="322"/>
      <c r="B42" s="146"/>
      <c r="C42" s="195"/>
      <c r="D42" s="146"/>
      <c r="E42" s="138"/>
      <c r="F42" s="262"/>
      <c r="G42" s="146"/>
      <c r="H42" s="146"/>
      <c r="I42" s="409"/>
      <c r="J42" s="402"/>
      <c r="K42" s="410"/>
      <c r="M42" s="592"/>
      <c r="N42" s="592"/>
      <c r="O42" s="146"/>
      <c r="P42" s="411"/>
      <c r="Q42" s="586"/>
      <c r="R42" s="146"/>
      <c r="S42" s="146"/>
      <c r="T42" s="586"/>
      <c r="U42" s="83"/>
      <c r="BE42" s="238">
        <v>45751</v>
      </c>
    </row>
    <row r="43" spans="1:58" ht="18.75" customHeight="1">
      <c r="A43" s="322"/>
      <c r="B43" s="146"/>
      <c r="C43" s="195"/>
      <c r="D43" s="146"/>
      <c r="E43" s="138"/>
      <c r="F43" s="262"/>
      <c r="G43" s="146"/>
      <c r="H43" s="146"/>
      <c r="I43" s="409"/>
      <c r="J43" s="402"/>
      <c r="K43" s="410"/>
      <c r="M43" s="586"/>
      <c r="N43" s="586"/>
      <c r="O43" s="146"/>
      <c r="P43" s="411"/>
      <c r="Q43" s="586"/>
      <c r="R43" s="146"/>
      <c r="S43" s="146"/>
      <c r="T43" s="586"/>
      <c r="U43" s="83"/>
      <c r="BE43" s="223"/>
    </row>
    <row r="44" spans="1:58" ht="18.75" customHeight="1">
      <c r="A44" s="322"/>
      <c r="B44" s="146"/>
      <c r="C44" s="195"/>
      <c r="D44" s="146"/>
      <c r="E44" s="138"/>
      <c r="F44" s="262"/>
      <c r="G44" s="146"/>
      <c r="H44" s="146"/>
      <c r="I44" s="409"/>
      <c r="J44" s="402"/>
      <c r="K44" s="410"/>
      <c r="M44" s="586"/>
      <c r="N44" s="586"/>
      <c r="O44" s="146"/>
      <c r="P44" s="411"/>
      <c r="Q44" s="586"/>
      <c r="R44" s="146"/>
      <c r="S44" s="146"/>
      <c r="T44" s="586"/>
      <c r="U44" s="227"/>
      <c r="BE44" s="223"/>
    </row>
    <row r="45" spans="1:58" ht="18.75" customHeight="1">
      <c r="A45" s="322"/>
      <c r="B45" s="183"/>
      <c r="C45" s="195"/>
      <c r="D45" s="146"/>
      <c r="E45" s="138"/>
      <c r="F45" s="262"/>
      <c r="G45" s="146"/>
      <c r="H45" s="146"/>
      <c r="I45" s="409"/>
      <c r="J45" s="402"/>
      <c r="K45" s="410"/>
      <c r="M45" s="592"/>
      <c r="N45" s="592"/>
      <c r="O45" s="146"/>
      <c r="P45" s="411"/>
      <c r="Q45" s="586"/>
      <c r="R45" s="146"/>
      <c r="S45" s="146"/>
      <c r="T45" s="586"/>
      <c r="U45" s="83"/>
      <c r="BE45" s="238">
        <v>45761</v>
      </c>
      <c r="BF45" s="242">
        <f>SUM(I2:I45)</f>
        <v>3548914845</v>
      </c>
    </row>
    <row r="46" spans="1:58" ht="18.75" customHeight="1">
      <c r="A46" s="322"/>
      <c r="B46" s="146"/>
      <c r="C46" s="195"/>
      <c r="D46" s="146"/>
      <c r="E46" s="138"/>
      <c r="F46" s="262"/>
      <c r="G46" s="146"/>
      <c r="H46" s="146"/>
      <c r="I46" s="409"/>
      <c r="J46" s="402"/>
      <c r="K46" s="410"/>
      <c r="M46" s="586"/>
      <c r="N46" s="586"/>
      <c r="O46" s="146"/>
      <c r="P46" s="411"/>
      <c r="Q46" s="586"/>
      <c r="R46" s="146"/>
      <c r="S46" s="146"/>
      <c r="T46" s="586"/>
      <c r="U46" s="83"/>
      <c r="BE46" s="223"/>
    </row>
    <row r="47" spans="1:58" ht="18.75" customHeight="1">
      <c r="A47" s="325"/>
      <c r="B47" s="183"/>
      <c r="C47" s="195"/>
      <c r="D47" s="146"/>
      <c r="E47" s="138"/>
      <c r="F47" s="262"/>
      <c r="G47" s="146"/>
      <c r="H47" s="146"/>
      <c r="I47" s="409"/>
      <c r="J47" s="402"/>
      <c r="K47" s="410"/>
      <c r="M47" s="592"/>
      <c r="N47" s="592"/>
      <c r="O47" s="146"/>
      <c r="P47" s="411"/>
      <c r="Q47" s="586"/>
      <c r="R47" s="146"/>
      <c r="S47" s="146"/>
      <c r="T47" s="595"/>
      <c r="U47" s="365"/>
      <c r="BE47" s="223"/>
    </row>
    <row r="48" spans="1:58" ht="18.75" customHeight="1">
      <c r="A48" s="325"/>
      <c r="B48" s="146"/>
      <c r="C48" s="195"/>
      <c r="D48" s="146"/>
      <c r="E48" s="138"/>
      <c r="F48" s="262"/>
      <c r="G48" s="146"/>
      <c r="H48" s="146"/>
      <c r="I48" s="409"/>
      <c r="J48" s="402"/>
      <c r="K48" s="410"/>
      <c r="M48" s="586"/>
      <c r="N48" s="586"/>
      <c r="O48" s="146"/>
      <c r="P48" s="411"/>
      <c r="Q48" s="586"/>
      <c r="R48" s="146"/>
      <c r="S48" s="146"/>
      <c r="T48" s="586"/>
      <c r="U48" s="83"/>
      <c r="BE48" s="223"/>
    </row>
    <row r="49" spans="1:57" ht="18.75" customHeight="1">
      <c r="A49" s="325"/>
      <c r="B49" s="183"/>
      <c r="C49" s="195"/>
      <c r="D49" s="146"/>
      <c r="E49" s="138"/>
      <c r="F49" s="262"/>
      <c r="G49" s="146"/>
      <c r="H49" s="195"/>
      <c r="I49" s="409"/>
      <c r="J49" s="402"/>
      <c r="K49" s="410"/>
      <c r="M49" s="592"/>
      <c r="N49" s="592"/>
      <c r="O49" s="146"/>
      <c r="P49" s="411"/>
      <c r="Q49" s="586"/>
      <c r="R49" s="146"/>
      <c r="S49" s="146"/>
      <c r="T49" s="595"/>
      <c r="U49" s="365"/>
      <c r="BE49" s="223"/>
    </row>
    <row r="50" spans="1:57" ht="18.75" customHeight="1">
      <c r="A50" s="325"/>
      <c r="B50" s="183"/>
      <c r="C50" s="195"/>
      <c r="D50" s="146"/>
      <c r="E50" s="138"/>
      <c r="F50" s="262"/>
      <c r="G50" s="146"/>
      <c r="H50" s="146"/>
      <c r="I50" s="409"/>
      <c r="J50" s="402"/>
      <c r="K50" s="410"/>
      <c r="M50" s="586"/>
      <c r="N50" s="586"/>
      <c r="O50" s="146"/>
      <c r="P50" s="411"/>
      <c r="Q50" s="586"/>
      <c r="R50" s="146"/>
      <c r="S50" s="146"/>
      <c r="T50" s="586"/>
      <c r="U50" s="83"/>
      <c r="BE50" s="223"/>
    </row>
    <row r="51" spans="1:57" ht="18.75" customHeight="1">
      <c r="A51" s="325"/>
      <c r="B51" s="232"/>
      <c r="C51" s="195"/>
      <c r="D51" s="146"/>
      <c r="E51" s="138"/>
      <c r="F51" s="262"/>
      <c r="G51" s="146"/>
      <c r="H51" s="195"/>
      <c r="I51" s="409"/>
      <c r="J51" s="402"/>
      <c r="K51" s="410"/>
      <c r="M51" s="586"/>
      <c r="N51" s="586"/>
      <c r="O51" s="146"/>
      <c r="P51" s="411"/>
      <c r="Q51" s="586"/>
      <c r="R51" s="146"/>
      <c r="S51" s="232"/>
      <c r="T51" s="586"/>
      <c r="U51" s="83"/>
      <c r="BE51" s="223"/>
    </row>
    <row r="52" spans="1:57" ht="18.75" customHeight="1">
      <c r="A52" s="325"/>
      <c r="B52" s="232"/>
      <c r="C52" s="195"/>
      <c r="D52" s="146"/>
      <c r="E52" s="138"/>
      <c r="F52" s="262"/>
      <c r="G52" s="146"/>
      <c r="H52" s="195"/>
      <c r="I52" s="409"/>
      <c r="J52" s="402"/>
      <c r="K52" s="410"/>
      <c r="M52" s="586"/>
      <c r="N52" s="586"/>
      <c r="O52" s="146"/>
      <c r="P52" s="411"/>
      <c r="Q52" s="586"/>
      <c r="R52" s="146"/>
      <c r="S52" s="232"/>
      <c r="T52" s="586"/>
      <c r="U52" s="83"/>
      <c r="BE52" s="223"/>
    </row>
    <row r="53" spans="1:57" ht="18.75" customHeight="1">
      <c r="A53" s="325"/>
      <c r="B53" s="183"/>
      <c r="C53" s="195"/>
      <c r="D53" s="146"/>
      <c r="E53" s="138"/>
      <c r="F53" s="262"/>
      <c r="G53" s="146"/>
      <c r="H53" s="195"/>
      <c r="I53" s="409"/>
      <c r="J53" s="402"/>
      <c r="K53" s="410"/>
      <c r="M53" s="587"/>
      <c r="N53" s="587"/>
      <c r="O53" s="415"/>
      <c r="P53" s="416"/>
      <c r="Q53" s="587"/>
      <c r="R53" s="146"/>
      <c r="S53" s="146"/>
      <c r="T53" s="586"/>
      <c r="U53" s="365"/>
      <c r="BE53" s="223"/>
    </row>
    <row r="54" spans="1:57" ht="18.75" customHeight="1">
      <c r="A54" s="325"/>
      <c r="B54" s="232"/>
      <c r="C54" s="195"/>
      <c r="D54" s="146"/>
      <c r="E54" s="138"/>
      <c r="F54" s="262"/>
      <c r="G54" s="146"/>
      <c r="H54" s="195"/>
      <c r="I54" s="409"/>
      <c r="J54" s="402"/>
      <c r="K54" s="410"/>
      <c r="M54" s="586"/>
      <c r="N54" s="586"/>
      <c r="O54" s="146"/>
      <c r="P54" s="411"/>
      <c r="Q54" s="586"/>
      <c r="R54" s="146"/>
      <c r="S54" s="146"/>
      <c r="T54" s="586"/>
      <c r="U54" s="83"/>
      <c r="BE54" s="223"/>
    </row>
    <row r="55" spans="1:57" ht="18.75" customHeight="1">
      <c r="A55" s="325"/>
      <c r="B55" s="183"/>
      <c r="C55" s="195"/>
      <c r="D55" s="146"/>
      <c r="E55" s="138"/>
      <c r="F55" s="262"/>
      <c r="G55" s="146"/>
      <c r="H55" s="195"/>
      <c r="I55" s="409"/>
      <c r="J55" s="402"/>
      <c r="K55" s="410"/>
      <c r="M55" s="586"/>
      <c r="N55" s="586"/>
      <c r="O55" s="146"/>
      <c r="P55" s="411"/>
      <c r="Q55" s="586"/>
      <c r="R55" s="146"/>
      <c r="S55" s="146"/>
      <c r="T55" s="586"/>
      <c r="U55" s="83"/>
      <c r="BE55" s="223"/>
    </row>
    <row r="56" spans="1:57" ht="18.75" customHeight="1">
      <c r="A56" s="325"/>
      <c r="B56" s="232"/>
      <c r="C56" s="195"/>
      <c r="D56" s="146"/>
      <c r="E56" s="138"/>
      <c r="F56" s="262"/>
      <c r="G56" s="146"/>
      <c r="H56" s="195"/>
      <c r="I56" s="409"/>
      <c r="J56" s="402"/>
      <c r="K56" s="410"/>
      <c r="M56" s="586"/>
      <c r="N56" s="586"/>
      <c r="O56" s="146"/>
      <c r="P56" s="411"/>
      <c r="Q56" s="586"/>
      <c r="R56" s="146"/>
      <c r="S56" s="146"/>
      <c r="T56" s="586"/>
      <c r="U56" s="227"/>
      <c r="BE56" s="223"/>
    </row>
    <row r="57" spans="1:57" ht="18.75" customHeight="1">
      <c r="A57" s="325"/>
      <c r="B57" s="183"/>
      <c r="C57" s="195"/>
      <c r="D57" s="146"/>
      <c r="E57" s="138"/>
      <c r="F57" s="262"/>
      <c r="G57" s="146"/>
      <c r="H57" s="195"/>
      <c r="I57" s="409"/>
      <c r="J57" s="402"/>
      <c r="K57" s="410"/>
      <c r="M57" s="586"/>
      <c r="N57" s="586"/>
      <c r="O57" s="146"/>
      <c r="P57" s="411"/>
      <c r="Q57" s="586"/>
      <c r="R57" s="146"/>
      <c r="S57" s="146"/>
      <c r="T57" s="586"/>
      <c r="U57" s="227"/>
      <c r="BE57" s="223"/>
    </row>
    <row r="58" spans="1:57" ht="18.75" customHeight="1">
      <c r="A58" s="325"/>
      <c r="B58" s="183"/>
      <c r="C58" s="195"/>
      <c r="D58" s="146"/>
      <c r="E58" s="138"/>
      <c r="F58" s="262"/>
      <c r="G58" s="146"/>
      <c r="H58" s="195"/>
      <c r="I58" s="409"/>
      <c r="J58" s="402"/>
      <c r="K58" s="410"/>
      <c r="M58" s="586"/>
      <c r="N58" s="586"/>
      <c r="O58" s="146"/>
      <c r="P58" s="411"/>
      <c r="Q58" s="586"/>
      <c r="R58" s="146"/>
      <c r="S58" s="146"/>
      <c r="T58" s="586"/>
      <c r="U58" s="83"/>
      <c r="BE58" s="223"/>
    </row>
    <row r="59" spans="1:57" ht="18.75" customHeight="1">
      <c r="A59" s="325"/>
      <c r="B59" s="183"/>
      <c r="C59" s="195"/>
      <c r="D59" s="146"/>
      <c r="E59" s="138"/>
      <c r="F59" s="262"/>
      <c r="G59" s="146"/>
      <c r="H59" s="195"/>
      <c r="I59" s="409"/>
      <c r="J59" s="402"/>
      <c r="K59" s="410"/>
      <c r="M59" s="586"/>
      <c r="N59" s="586"/>
      <c r="O59" s="146"/>
      <c r="P59" s="411"/>
      <c r="Q59" s="586"/>
      <c r="R59" s="146"/>
      <c r="S59" s="146"/>
      <c r="T59" s="586"/>
      <c r="U59" s="83"/>
      <c r="BE59" s="223"/>
    </row>
    <row r="60" spans="1:57" ht="18.75" customHeight="1">
      <c r="A60" s="325"/>
      <c r="B60" s="232"/>
      <c r="C60" s="195"/>
      <c r="D60" s="146"/>
      <c r="E60" s="138"/>
      <c r="F60" s="262"/>
      <c r="G60" s="146"/>
      <c r="H60" s="195"/>
      <c r="I60" s="409"/>
      <c r="J60" s="402"/>
      <c r="K60" s="410"/>
      <c r="M60" s="586"/>
      <c r="N60" s="586"/>
      <c r="O60" s="146"/>
      <c r="P60" s="411"/>
      <c r="Q60" s="586"/>
      <c r="R60" s="146"/>
      <c r="S60" s="146"/>
      <c r="T60" s="586"/>
      <c r="U60" s="83"/>
      <c r="BE60" s="223"/>
    </row>
    <row r="61" spans="1:57" ht="18.75" customHeight="1">
      <c r="A61" s="325"/>
      <c r="B61" s="232"/>
      <c r="C61" s="195"/>
      <c r="D61" s="146"/>
      <c r="E61" s="138"/>
      <c r="F61" s="262"/>
      <c r="G61" s="146"/>
      <c r="H61" s="195"/>
      <c r="I61" s="409"/>
      <c r="J61" s="402"/>
      <c r="K61" s="410"/>
      <c r="M61" s="586"/>
      <c r="N61" s="586"/>
      <c r="O61" s="146"/>
      <c r="P61" s="411"/>
      <c r="Q61" s="586"/>
      <c r="R61" s="146"/>
      <c r="S61" s="146"/>
      <c r="T61" s="586"/>
      <c r="U61" s="83"/>
      <c r="BE61" s="223"/>
    </row>
    <row r="62" spans="1:57" ht="18.75" customHeight="1">
      <c r="A62" s="325"/>
      <c r="B62" s="183"/>
      <c r="C62" s="195"/>
      <c r="D62" s="146"/>
      <c r="E62" s="138"/>
      <c r="F62" s="262"/>
      <c r="G62" s="146"/>
      <c r="H62" s="195"/>
      <c r="I62" s="409"/>
      <c r="J62" s="402"/>
      <c r="K62" s="410"/>
      <c r="M62" s="586"/>
      <c r="N62" s="586"/>
      <c r="O62" s="146"/>
      <c r="P62" s="411"/>
      <c r="Q62" s="586"/>
      <c r="R62" s="146"/>
      <c r="S62" s="146"/>
      <c r="T62" s="586"/>
      <c r="U62" s="227"/>
      <c r="BE62" s="223"/>
    </row>
    <row r="63" spans="1:57" ht="18.75" customHeight="1">
      <c r="A63" s="325"/>
      <c r="B63" s="183"/>
      <c r="C63" s="195"/>
      <c r="D63" s="146"/>
      <c r="E63" s="138"/>
      <c r="F63" s="262"/>
      <c r="G63" s="263"/>
      <c r="H63" s="195"/>
      <c r="I63" s="409"/>
      <c r="J63" s="402"/>
      <c r="K63" s="410"/>
      <c r="M63" s="586"/>
      <c r="N63" s="586"/>
      <c r="O63" s="146"/>
      <c r="P63" s="411"/>
      <c r="Q63" s="586"/>
      <c r="R63" s="146"/>
      <c r="S63" s="232"/>
      <c r="T63" s="586"/>
      <c r="U63" s="83"/>
      <c r="BE63" s="223"/>
    </row>
    <row r="64" spans="1:57" ht="18.75" customHeight="1">
      <c r="A64" s="325"/>
      <c r="B64" s="183"/>
      <c r="C64" s="195"/>
      <c r="D64" s="146"/>
      <c r="E64" s="138"/>
      <c r="F64" s="262"/>
      <c r="G64" s="146"/>
      <c r="H64" s="195"/>
      <c r="I64" s="409"/>
      <c r="J64" s="402"/>
      <c r="K64" s="410"/>
      <c r="M64" s="586"/>
      <c r="N64" s="586"/>
      <c r="O64" s="146"/>
      <c r="P64" s="411"/>
      <c r="Q64" s="586"/>
      <c r="R64" s="146"/>
      <c r="S64" s="232"/>
      <c r="T64" s="586"/>
      <c r="U64" s="83"/>
      <c r="BE64" s="223"/>
    </row>
    <row r="65" spans="1:57" ht="18.75" customHeight="1">
      <c r="A65" s="325"/>
      <c r="B65" s="232"/>
      <c r="C65" s="195"/>
      <c r="D65" s="146"/>
      <c r="E65" s="138"/>
      <c r="F65" s="262"/>
      <c r="G65" s="146"/>
      <c r="H65" s="195"/>
      <c r="I65" s="409"/>
      <c r="J65" s="402"/>
      <c r="K65" s="410"/>
      <c r="M65" s="586"/>
      <c r="N65" s="586"/>
      <c r="O65" s="146"/>
      <c r="P65" s="411"/>
      <c r="Q65" s="586"/>
      <c r="R65" s="146"/>
      <c r="S65" s="146"/>
      <c r="T65" s="586"/>
      <c r="U65" s="83"/>
      <c r="BE65" s="223"/>
    </row>
    <row r="66" spans="1:57" ht="18.75" customHeight="1">
      <c r="A66" s="325"/>
      <c r="B66" s="232"/>
      <c r="C66" s="195"/>
      <c r="D66" s="146"/>
      <c r="E66" s="138"/>
      <c r="F66" s="262"/>
      <c r="G66" s="146"/>
      <c r="H66" s="195"/>
      <c r="I66" s="409"/>
      <c r="J66" s="402"/>
      <c r="K66" s="410"/>
      <c r="M66" s="586"/>
      <c r="N66" s="586"/>
      <c r="O66" s="146"/>
      <c r="P66" s="411"/>
      <c r="Q66" s="586"/>
      <c r="R66" s="146"/>
      <c r="S66" s="146"/>
      <c r="T66" s="586"/>
      <c r="U66" s="83"/>
      <c r="BE66" s="223"/>
    </row>
    <row r="67" spans="1:57" ht="18.75" customHeight="1">
      <c r="A67" s="325"/>
      <c r="B67" s="232"/>
      <c r="C67" s="195"/>
      <c r="D67" s="146"/>
      <c r="E67" s="138"/>
      <c r="F67" s="262"/>
      <c r="G67" s="146"/>
      <c r="H67" s="195"/>
      <c r="I67" s="409"/>
      <c r="J67" s="402"/>
      <c r="K67" s="410"/>
      <c r="M67" s="586"/>
      <c r="N67" s="586"/>
      <c r="O67" s="146"/>
      <c r="P67" s="411"/>
      <c r="Q67" s="586"/>
      <c r="R67" s="146"/>
      <c r="S67" s="146"/>
      <c r="T67" s="586"/>
      <c r="U67" s="83"/>
      <c r="BE67" s="223"/>
    </row>
    <row r="68" spans="1:57" ht="18.75" customHeight="1">
      <c r="A68" s="325"/>
      <c r="B68" s="232"/>
      <c r="C68" s="195"/>
      <c r="D68" s="146"/>
      <c r="E68" s="138"/>
      <c r="F68" s="262"/>
      <c r="G68" s="146"/>
      <c r="H68" s="195"/>
      <c r="I68" s="409"/>
      <c r="J68" s="402"/>
      <c r="K68" s="410"/>
      <c r="M68" s="586"/>
      <c r="N68" s="586"/>
      <c r="O68" s="146"/>
      <c r="P68" s="411"/>
      <c r="Q68" s="586"/>
      <c r="R68" s="146"/>
      <c r="S68" s="146"/>
      <c r="T68" s="586"/>
      <c r="U68" s="83"/>
      <c r="BE68" s="223"/>
    </row>
    <row r="69" spans="1:57" ht="18.75" customHeight="1">
      <c r="A69" s="325"/>
      <c r="B69" s="146"/>
      <c r="C69" s="195"/>
      <c r="D69" s="146"/>
      <c r="E69" s="138"/>
      <c r="F69" s="262"/>
      <c r="G69" s="146"/>
      <c r="H69" s="146"/>
      <c r="I69" s="409"/>
      <c r="J69" s="402"/>
      <c r="K69" s="410"/>
      <c r="M69" s="586"/>
      <c r="N69" s="586"/>
      <c r="O69" s="146"/>
      <c r="P69" s="411"/>
      <c r="Q69" s="586"/>
      <c r="R69" s="146"/>
      <c r="S69" s="146"/>
      <c r="T69" s="586"/>
      <c r="U69" s="83"/>
      <c r="BE69" s="223"/>
    </row>
    <row r="70" spans="1:57" ht="18.75" customHeight="1">
      <c r="A70" s="325"/>
      <c r="B70" s="183"/>
      <c r="C70" s="195"/>
      <c r="D70" s="146"/>
      <c r="E70" s="138"/>
      <c r="F70" s="262"/>
      <c r="G70" s="146"/>
      <c r="H70" s="195"/>
      <c r="I70" s="409"/>
      <c r="J70" s="402"/>
      <c r="K70" s="410"/>
      <c r="M70" s="586"/>
      <c r="N70" s="586"/>
      <c r="O70" s="146"/>
      <c r="P70" s="411"/>
      <c r="Q70" s="586"/>
      <c r="R70" s="146"/>
      <c r="S70" s="146"/>
      <c r="T70" s="586"/>
      <c r="U70" s="83"/>
      <c r="BE70" s="223"/>
    </row>
    <row r="71" spans="1:57" ht="18.75" customHeight="1">
      <c r="A71" s="325"/>
      <c r="B71" s="232"/>
      <c r="C71" s="195"/>
      <c r="D71" s="146"/>
      <c r="E71" s="138"/>
      <c r="F71" s="262"/>
      <c r="G71" s="146"/>
      <c r="H71" s="195"/>
      <c r="I71" s="409"/>
      <c r="J71" s="402"/>
      <c r="K71" s="410"/>
      <c r="M71" s="586"/>
      <c r="N71" s="586"/>
      <c r="O71" s="146"/>
      <c r="P71" s="411"/>
      <c r="Q71" s="586"/>
      <c r="R71" s="146"/>
      <c r="S71" s="146"/>
      <c r="T71" s="586"/>
      <c r="U71" s="83"/>
      <c r="BE71" s="223"/>
    </row>
    <row r="72" spans="1:57" ht="18.75" customHeight="1">
      <c r="A72" s="325"/>
      <c r="B72" s="232"/>
      <c r="C72" s="195"/>
      <c r="D72" s="146"/>
      <c r="E72" s="138"/>
      <c r="F72" s="262"/>
      <c r="G72" s="146"/>
      <c r="H72" s="195"/>
      <c r="I72" s="409"/>
      <c r="J72" s="402"/>
      <c r="K72" s="410"/>
      <c r="M72" s="586"/>
      <c r="N72" s="586"/>
      <c r="O72" s="146"/>
      <c r="P72" s="411"/>
      <c r="Q72" s="586"/>
      <c r="R72" s="146"/>
      <c r="S72" s="146"/>
      <c r="T72" s="586"/>
      <c r="U72" s="83"/>
      <c r="BE72" s="223"/>
    </row>
    <row r="73" spans="1:57" ht="18.75" customHeight="1">
      <c r="A73" s="325"/>
      <c r="B73" s="232"/>
      <c r="C73" s="195"/>
      <c r="D73" s="146"/>
      <c r="E73" s="138"/>
      <c r="F73" s="262"/>
      <c r="G73" s="146"/>
      <c r="H73" s="195"/>
      <c r="I73" s="409"/>
      <c r="J73" s="402"/>
      <c r="K73" s="410"/>
      <c r="M73" s="586"/>
      <c r="N73" s="586"/>
      <c r="O73" s="146"/>
      <c r="P73" s="411"/>
      <c r="Q73" s="586"/>
      <c r="R73" s="146"/>
      <c r="S73" s="146"/>
      <c r="T73" s="592"/>
      <c r="U73" s="83"/>
      <c r="BE73" s="223"/>
    </row>
    <row r="74" spans="1:57" ht="18.75" customHeight="1">
      <c r="A74" s="325"/>
      <c r="B74" s="232"/>
      <c r="C74" s="195"/>
      <c r="D74" s="146"/>
      <c r="E74" s="138"/>
      <c r="F74" s="262"/>
      <c r="G74" s="146"/>
      <c r="H74" s="195"/>
      <c r="I74" s="409"/>
      <c r="J74" s="402"/>
      <c r="K74" s="410"/>
      <c r="M74" s="586"/>
      <c r="N74" s="586"/>
      <c r="O74" s="146"/>
      <c r="P74" s="411"/>
      <c r="Q74" s="586"/>
      <c r="R74" s="146"/>
      <c r="S74" s="146"/>
      <c r="T74" s="592"/>
      <c r="U74" s="227"/>
      <c r="BE74" s="223"/>
    </row>
    <row r="75" spans="1:57" ht="18.75" customHeight="1">
      <c r="A75" s="325"/>
      <c r="B75" s="232"/>
      <c r="C75" s="195"/>
      <c r="D75" s="146"/>
      <c r="E75" s="138"/>
      <c r="F75" s="262"/>
      <c r="G75" s="146"/>
      <c r="H75" s="195"/>
      <c r="I75" s="409"/>
      <c r="J75" s="402"/>
      <c r="K75" s="410"/>
      <c r="M75" s="586"/>
      <c r="N75" s="586"/>
      <c r="O75" s="146"/>
      <c r="P75" s="411"/>
      <c r="Q75" s="586"/>
      <c r="R75" s="146"/>
      <c r="S75" s="146"/>
      <c r="T75" s="586"/>
      <c r="U75" s="83"/>
      <c r="BE75" s="223"/>
    </row>
    <row r="76" spans="1:57" ht="18.75" customHeight="1">
      <c r="A76" s="325"/>
      <c r="B76" s="232"/>
      <c r="C76" s="195"/>
      <c r="D76" s="146"/>
      <c r="E76" s="138"/>
      <c r="F76" s="262"/>
      <c r="G76" s="146"/>
      <c r="H76" s="195"/>
      <c r="I76" s="409"/>
      <c r="J76" s="402"/>
      <c r="K76" s="410"/>
      <c r="M76" s="586"/>
      <c r="N76" s="586"/>
      <c r="O76" s="146"/>
      <c r="P76" s="411"/>
      <c r="Q76" s="586"/>
      <c r="R76" s="146"/>
      <c r="S76" s="146"/>
      <c r="T76" s="586"/>
      <c r="U76" s="83"/>
      <c r="BE76" s="223"/>
    </row>
    <row r="77" spans="1:57" ht="18.75" customHeight="1">
      <c r="A77" s="325"/>
      <c r="B77" s="232"/>
      <c r="C77" s="195"/>
      <c r="D77" s="146"/>
      <c r="E77" s="138"/>
      <c r="F77" s="262"/>
      <c r="G77" s="146"/>
      <c r="H77" s="195"/>
      <c r="I77" s="409"/>
      <c r="J77" s="402"/>
      <c r="K77" s="410"/>
      <c r="M77" s="586"/>
      <c r="N77" s="586"/>
      <c r="O77" s="146"/>
      <c r="P77" s="411"/>
      <c r="Q77" s="586"/>
      <c r="R77" s="146"/>
      <c r="S77" s="146"/>
      <c r="T77" s="586"/>
      <c r="U77" s="227"/>
      <c r="BE77" s="223"/>
    </row>
    <row r="78" spans="1:57" ht="18.75" customHeight="1">
      <c r="A78" s="325"/>
      <c r="B78" s="232"/>
      <c r="C78" s="195"/>
      <c r="D78" s="146"/>
      <c r="E78" s="138"/>
      <c r="F78" s="262"/>
      <c r="G78" s="146"/>
      <c r="H78" s="195"/>
      <c r="I78" s="409"/>
      <c r="J78" s="402"/>
      <c r="K78" s="410"/>
      <c r="M78" s="586"/>
      <c r="N78" s="586"/>
      <c r="O78" s="146"/>
      <c r="P78" s="411"/>
      <c r="Q78" s="586"/>
      <c r="R78" s="146"/>
      <c r="S78" s="146"/>
      <c r="T78" s="586"/>
      <c r="U78" s="83"/>
    </row>
    <row r="79" spans="1:57" ht="18.75" customHeight="1">
      <c r="A79" s="325"/>
      <c r="B79" s="232"/>
      <c r="C79" s="195"/>
      <c r="D79" s="146"/>
      <c r="E79" s="138"/>
      <c r="F79" s="262"/>
      <c r="G79" s="146"/>
      <c r="H79" s="195"/>
      <c r="I79" s="409"/>
      <c r="J79" s="402"/>
      <c r="K79" s="410"/>
      <c r="M79" s="586"/>
      <c r="N79" s="586"/>
      <c r="O79" s="146"/>
      <c r="P79" s="411"/>
      <c r="Q79" s="586"/>
      <c r="R79" s="146"/>
      <c r="S79" s="146"/>
      <c r="T79" s="586"/>
      <c r="U79" s="83"/>
    </row>
    <row r="80" spans="1:57" ht="18.75" customHeight="1">
      <c r="A80" s="325"/>
      <c r="B80" s="232"/>
      <c r="C80" s="195"/>
      <c r="D80" s="146"/>
      <c r="E80" s="138"/>
      <c r="F80" s="367"/>
      <c r="G80" s="146"/>
      <c r="H80" s="195"/>
      <c r="I80" s="409"/>
      <c r="J80" s="402"/>
      <c r="K80" s="410"/>
      <c r="M80" s="586"/>
      <c r="N80" s="586"/>
      <c r="O80" s="146"/>
      <c r="P80" s="411"/>
      <c r="Q80" s="586"/>
      <c r="R80" s="146"/>
      <c r="S80" s="146"/>
      <c r="T80" s="586"/>
      <c r="U80" s="83"/>
    </row>
    <row r="81" spans="1:21" ht="18.75" customHeight="1">
      <c r="A81" s="325"/>
      <c r="B81" s="232"/>
      <c r="C81" s="195"/>
      <c r="D81" s="146"/>
      <c r="E81" s="138"/>
      <c r="F81" s="262"/>
      <c r="G81" s="146"/>
      <c r="H81" s="146"/>
      <c r="I81" s="409"/>
      <c r="J81" s="402"/>
      <c r="K81" s="410"/>
      <c r="M81" s="586"/>
      <c r="N81" s="586"/>
      <c r="O81" s="146"/>
      <c r="P81" s="411"/>
      <c r="Q81" s="586"/>
      <c r="R81" s="146"/>
      <c r="S81" s="146"/>
      <c r="T81" s="586"/>
      <c r="U81" s="83"/>
    </row>
    <row r="82" spans="1:21" ht="18.75" customHeight="1">
      <c r="A82" s="325"/>
      <c r="B82" s="232"/>
      <c r="C82" s="195"/>
      <c r="D82" s="146"/>
      <c r="E82" s="138"/>
      <c r="F82" s="262"/>
      <c r="G82" s="146"/>
      <c r="H82" s="195"/>
      <c r="I82" s="409"/>
      <c r="J82" s="402"/>
      <c r="K82" s="410"/>
      <c r="M82" s="586"/>
      <c r="N82" s="586"/>
      <c r="O82" s="146"/>
      <c r="P82" s="411"/>
      <c r="Q82" s="586"/>
      <c r="R82" s="146"/>
      <c r="S82" s="146"/>
      <c r="T82" s="586"/>
      <c r="U82" s="83"/>
    </row>
    <row r="83" spans="1:21" ht="18.75" customHeight="1">
      <c r="A83" s="325"/>
      <c r="B83" s="232"/>
      <c r="C83" s="195"/>
      <c r="D83" s="146"/>
      <c r="E83" s="138"/>
      <c r="F83" s="262"/>
      <c r="G83" s="146"/>
      <c r="H83" s="195"/>
      <c r="I83" s="409"/>
      <c r="J83" s="402"/>
      <c r="K83" s="410"/>
      <c r="M83" s="586"/>
      <c r="N83" s="586"/>
      <c r="O83" s="146"/>
      <c r="P83" s="411"/>
      <c r="Q83" s="586"/>
      <c r="R83" s="146"/>
      <c r="S83" s="146"/>
      <c r="T83" s="586"/>
      <c r="U83" s="83"/>
    </row>
    <row r="84" spans="1:21" ht="18.75" customHeight="1">
      <c r="A84" s="325"/>
      <c r="B84" s="232"/>
      <c r="C84" s="195"/>
      <c r="D84" s="146"/>
      <c r="E84" s="138"/>
      <c r="F84" s="262"/>
      <c r="G84" s="146"/>
      <c r="H84" s="195"/>
      <c r="I84" s="409"/>
      <c r="J84" s="402"/>
      <c r="K84" s="410"/>
      <c r="M84" s="586"/>
      <c r="N84" s="586"/>
      <c r="O84" s="146"/>
      <c r="P84" s="411"/>
      <c r="Q84" s="586"/>
      <c r="R84" s="146"/>
      <c r="S84" s="146"/>
      <c r="T84" s="586"/>
      <c r="U84" s="83"/>
    </row>
    <row r="85" spans="1:21" ht="18.75" customHeight="1">
      <c r="A85" s="325"/>
      <c r="B85" s="232"/>
      <c r="C85" s="195"/>
      <c r="D85" s="146"/>
      <c r="E85" s="138"/>
      <c r="F85" s="262"/>
      <c r="G85" s="146"/>
      <c r="H85" s="195"/>
      <c r="I85" s="409"/>
      <c r="J85" s="402"/>
      <c r="K85" s="410"/>
      <c r="M85" s="586"/>
      <c r="N85" s="586"/>
      <c r="O85" s="146"/>
      <c r="P85" s="411"/>
      <c r="Q85" s="586"/>
      <c r="R85" s="146"/>
      <c r="S85" s="146"/>
      <c r="T85" s="586"/>
      <c r="U85" s="83"/>
    </row>
    <row r="86" spans="1:21" ht="18.75" customHeight="1">
      <c r="A86" s="325"/>
      <c r="B86" s="232"/>
      <c r="C86" s="195"/>
      <c r="D86" s="146"/>
      <c r="E86" s="138"/>
      <c r="F86" s="262"/>
      <c r="G86" s="146"/>
      <c r="H86" s="195"/>
      <c r="I86" s="409"/>
      <c r="J86" s="402"/>
      <c r="K86" s="410"/>
      <c r="M86" s="586"/>
      <c r="N86" s="586"/>
      <c r="O86" s="146"/>
      <c r="P86" s="411"/>
      <c r="Q86" s="586"/>
      <c r="R86" s="146"/>
      <c r="S86" s="146"/>
      <c r="T86" s="586"/>
      <c r="U86" s="83"/>
    </row>
    <row r="87" spans="1:21" ht="18.75" customHeight="1">
      <c r="A87" s="325"/>
      <c r="B87" s="232"/>
      <c r="C87" s="195"/>
      <c r="D87" s="146"/>
      <c r="E87" s="138"/>
      <c r="F87" s="262"/>
      <c r="G87" s="146"/>
      <c r="H87" s="195"/>
      <c r="I87" s="409"/>
      <c r="J87" s="402"/>
      <c r="K87" s="410"/>
      <c r="M87" s="586"/>
      <c r="N87" s="586"/>
      <c r="O87" s="146"/>
      <c r="P87" s="411"/>
      <c r="Q87" s="586"/>
      <c r="R87" s="146"/>
      <c r="S87" s="146"/>
      <c r="T87" s="586"/>
      <c r="U87" s="83"/>
    </row>
    <row r="88" spans="1:21" ht="18.75" customHeight="1">
      <c r="A88" s="325"/>
      <c r="B88" s="232"/>
      <c r="C88" s="195"/>
      <c r="D88" s="146"/>
      <c r="E88" s="138"/>
      <c r="F88" s="262"/>
      <c r="G88" s="146"/>
      <c r="H88" s="195"/>
      <c r="I88" s="409"/>
      <c r="J88" s="402"/>
      <c r="K88" s="410"/>
      <c r="M88" s="586"/>
      <c r="N88" s="586"/>
      <c r="O88" s="146"/>
      <c r="P88" s="411"/>
      <c r="Q88" s="586"/>
      <c r="R88" s="146"/>
      <c r="S88" s="146"/>
      <c r="T88" s="586"/>
      <c r="U88" s="83"/>
    </row>
    <row r="89" spans="1:21" ht="18.75" customHeight="1">
      <c r="A89" s="325"/>
      <c r="B89" s="232"/>
      <c r="C89" s="195"/>
      <c r="D89" s="146"/>
      <c r="E89" s="138"/>
      <c r="F89" s="262"/>
      <c r="G89" s="146"/>
      <c r="H89" s="195"/>
      <c r="I89" s="409"/>
      <c r="J89" s="402"/>
      <c r="K89" s="410"/>
      <c r="M89" s="586"/>
      <c r="N89" s="586"/>
      <c r="O89" s="232"/>
      <c r="P89" s="411"/>
      <c r="Q89" s="586"/>
      <c r="R89" s="146"/>
      <c r="S89" s="146"/>
      <c r="T89" s="586"/>
      <c r="U89" s="83"/>
    </row>
    <row r="90" spans="1:21" ht="18.75" customHeight="1">
      <c r="A90" s="325"/>
      <c r="B90" s="232"/>
      <c r="C90" s="195"/>
      <c r="D90" s="146"/>
      <c r="E90" s="138"/>
      <c r="F90" s="262"/>
      <c r="G90" s="146"/>
      <c r="H90" s="195"/>
      <c r="I90" s="409"/>
      <c r="J90" s="402"/>
      <c r="K90" s="410"/>
      <c r="M90" s="586"/>
      <c r="N90" s="586"/>
      <c r="O90" s="146"/>
      <c r="P90" s="411"/>
      <c r="Q90" s="586"/>
      <c r="R90" s="146"/>
      <c r="S90" s="146"/>
      <c r="T90" s="586"/>
      <c r="U90" s="83"/>
    </row>
    <row r="91" spans="1:21" ht="18.75" customHeight="1">
      <c r="A91" s="325"/>
      <c r="B91" s="146"/>
      <c r="C91" s="195"/>
      <c r="D91" s="146"/>
      <c r="E91" s="138"/>
      <c r="F91" s="262"/>
      <c r="G91" s="146"/>
      <c r="H91" s="195"/>
      <c r="I91" s="409"/>
      <c r="J91" s="402"/>
      <c r="K91" s="410"/>
      <c r="M91" s="586"/>
      <c r="N91" s="586"/>
      <c r="O91" s="146"/>
      <c r="P91" s="411"/>
      <c r="Q91" s="586"/>
      <c r="R91" s="146"/>
      <c r="S91" s="228"/>
      <c r="T91" s="586"/>
      <c r="U91" s="83"/>
    </row>
    <row r="92" spans="1:21" ht="18.75" customHeight="1">
      <c r="A92" s="325"/>
      <c r="B92" s="146"/>
      <c r="C92" s="195"/>
      <c r="D92" s="146"/>
      <c r="E92" s="138"/>
      <c r="F92" s="367"/>
      <c r="G92" s="146"/>
      <c r="H92" s="195"/>
      <c r="I92" s="409"/>
      <c r="J92" s="402"/>
      <c r="K92" s="410"/>
      <c r="M92" s="586"/>
      <c r="N92" s="586"/>
      <c r="O92" s="146"/>
      <c r="P92" s="411"/>
      <c r="Q92" s="586"/>
      <c r="R92" s="146"/>
      <c r="S92" s="146"/>
      <c r="T92" s="586"/>
      <c r="U92" s="83"/>
    </row>
    <row r="93" spans="1:21" ht="18.75" customHeight="1">
      <c r="A93" s="325"/>
      <c r="B93" s="232"/>
      <c r="C93" s="195"/>
      <c r="D93" s="146"/>
      <c r="E93" s="138"/>
      <c r="F93" s="262"/>
      <c r="G93" s="146"/>
      <c r="H93" s="195"/>
      <c r="I93" s="409"/>
      <c r="J93" s="402"/>
      <c r="K93" s="410"/>
      <c r="M93" s="586"/>
      <c r="N93" s="586"/>
      <c r="O93" s="146"/>
      <c r="P93" s="411"/>
      <c r="Q93" s="586"/>
      <c r="R93" s="146"/>
      <c r="S93" s="146"/>
      <c r="T93" s="586"/>
      <c r="U93" s="83"/>
    </row>
    <row r="94" spans="1:21" ht="18.75" customHeight="1">
      <c r="A94" s="325"/>
      <c r="B94" s="146"/>
      <c r="C94" s="195"/>
      <c r="D94" s="146"/>
      <c r="E94" s="138"/>
      <c r="F94" s="262"/>
      <c r="G94" s="146"/>
      <c r="H94" s="146"/>
      <c r="I94" s="409"/>
      <c r="J94" s="402"/>
      <c r="K94" s="410"/>
      <c r="M94" s="586"/>
      <c r="N94" s="586"/>
      <c r="O94" s="146"/>
      <c r="P94" s="411"/>
      <c r="Q94" s="586"/>
      <c r="R94" s="146"/>
      <c r="S94" s="146"/>
      <c r="T94" s="586"/>
      <c r="U94" s="83"/>
    </row>
    <row r="95" spans="1:21" ht="18.75" customHeight="1">
      <c r="A95" s="325"/>
      <c r="B95" s="232"/>
      <c r="C95" s="195"/>
      <c r="D95" s="146"/>
      <c r="E95" s="138"/>
      <c r="F95" s="262"/>
      <c r="G95" s="146"/>
      <c r="H95" s="146"/>
      <c r="I95" s="409"/>
      <c r="J95" s="402"/>
      <c r="K95" s="410"/>
      <c r="M95" s="586"/>
      <c r="N95" s="586"/>
      <c r="O95" s="146"/>
      <c r="P95" s="411"/>
      <c r="Q95" s="586"/>
      <c r="R95" s="146"/>
      <c r="S95" s="146"/>
      <c r="T95" s="586"/>
      <c r="U95" s="83"/>
    </row>
    <row r="96" spans="1:21" ht="18.75" customHeight="1">
      <c r="A96" s="325"/>
      <c r="B96" s="232"/>
      <c r="C96" s="195"/>
      <c r="D96" s="146"/>
      <c r="E96" s="138"/>
      <c r="F96" s="262"/>
      <c r="G96" s="146"/>
      <c r="H96" s="245"/>
      <c r="I96" s="409"/>
      <c r="J96" s="402"/>
      <c r="K96" s="410"/>
      <c r="M96" s="586"/>
      <c r="N96" s="586"/>
      <c r="O96" s="146"/>
      <c r="P96" s="411"/>
      <c r="Q96" s="586"/>
      <c r="R96" s="146"/>
      <c r="S96" s="146"/>
      <c r="T96" s="586"/>
      <c r="U96" s="83"/>
    </row>
    <row r="97" spans="1:21" ht="18.75" customHeight="1">
      <c r="A97" s="325"/>
      <c r="B97" s="232"/>
      <c r="C97" s="195"/>
      <c r="D97" s="146"/>
      <c r="E97" s="138"/>
      <c r="F97" s="262"/>
      <c r="G97" s="146"/>
      <c r="H97" s="245"/>
      <c r="I97" s="409"/>
      <c r="J97" s="402"/>
      <c r="K97" s="410"/>
      <c r="M97" s="586"/>
      <c r="N97" s="586"/>
      <c r="O97" s="146"/>
      <c r="P97" s="411"/>
      <c r="Q97" s="586"/>
      <c r="R97" s="146"/>
      <c r="S97" s="146"/>
      <c r="T97" s="586"/>
      <c r="U97" s="83"/>
    </row>
    <row r="98" spans="1:21" ht="18.75" customHeight="1">
      <c r="A98" s="325"/>
      <c r="B98" s="232"/>
      <c r="C98" s="195"/>
      <c r="D98" s="146"/>
      <c r="E98" s="138"/>
      <c r="F98" s="262"/>
      <c r="G98" s="146"/>
      <c r="H98" s="245"/>
      <c r="I98" s="409"/>
      <c r="J98" s="402"/>
      <c r="K98" s="410"/>
      <c r="M98" s="586"/>
      <c r="N98" s="586"/>
      <c r="O98" s="146"/>
      <c r="P98" s="411"/>
      <c r="Q98" s="586"/>
      <c r="R98" s="146"/>
      <c r="S98" s="146"/>
      <c r="T98" s="586"/>
      <c r="U98" s="83"/>
    </row>
    <row r="99" spans="1:21" ht="18.75" customHeight="1">
      <c r="A99" s="325"/>
      <c r="B99" s="232"/>
      <c r="C99" s="195"/>
      <c r="D99" s="146"/>
      <c r="E99" s="138"/>
      <c r="F99" s="262"/>
      <c r="G99" s="146"/>
      <c r="H99" s="245"/>
      <c r="I99" s="409"/>
      <c r="J99" s="402"/>
      <c r="K99" s="410"/>
      <c r="M99" s="593"/>
      <c r="N99" s="593"/>
      <c r="O99" s="146"/>
      <c r="P99" s="411"/>
      <c r="Q99" s="586"/>
      <c r="R99" s="146"/>
      <c r="S99" s="146"/>
      <c r="T99" s="586"/>
      <c r="U99" s="83"/>
    </row>
    <row r="100" spans="1:21" ht="18.75" customHeight="1">
      <c r="A100" s="325"/>
      <c r="B100" s="232"/>
      <c r="C100" s="195"/>
      <c r="D100" s="146"/>
      <c r="E100" s="138"/>
      <c r="F100" s="262"/>
      <c r="G100" s="146"/>
      <c r="H100" s="146"/>
      <c r="I100" s="409"/>
      <c r="J100" s="402"/>
      <c r="K100" s="410"/>
      <c r="M100" s="586"/>
      <c r="N100" s="586"/>
      <c r="O100" s="146"/>
      <c r="P100" s="411"/>
      <c r="Q100" s="586"/>
      <c r="R100" s="146"/>
      <c r="S100" s="146"/>
      <c r="T100" s="586"/>
      <c r="U100" s="83"/>
    </row>
    <row r="101" spans="1:21" ht="18.75" customHeight="1">
      <c r="A101" s="347"/>
      <c r="B101" s="232"/>
      <c r="C101" s="195"/>
      <c r="D101" s="146"/>
      <c r="E101" s="407"/>
      <c r="F101" s="262"/>
      <c r="G101" s="146"/>
      <c r="H101" s="246"/>
      <c r="I101" s="409"/>
      <c r="J101" s="402"/>
      <c r="K101" s="410"/>
      <c r="M101" s="586"/>
      <c r="N101" s="586"/>
      <c r="O101" s="146"/>
      <c r="P101" s="411"/>
      <c r="Q101" s="586"/>
      <c r="R101" s="146"/>
      <c r="S101" s="146"/>
      <c r="T101" s="592"/>
      <c r="U101" s="83"/>
    </row>
    <row r="102" spans="1:21" ht="18.75" customHeight="1">
      <c r="A102" s="325"/>
      <c r="B102" s="232"/>
      <c r="C102" s="195"/>
      <c r="D102" s="146"/>
      <c r="E102" s="138"/>
      <c r="F102" s="262"/>
      <c r="G102" s="146"/>
      <c r="H102" s="246"/>
      <c r="I102" s="409"/>
      <c r="J102" s="402"/>
      <c r="K102" s="410"/>
      <c r="M102" s="586"/>
      <c r="N102" s="586"/>
      <c r="O102" s="146"/>
      <c r="P102" s="411"/>
      <c r="Q102" s="586"/>
      <c r="R102" s="146"/>
      <c r="S102" s="146"/>
      <c r="T102" s="592"/>
      <c r="U102" s="227"/>
    </row>
    <row r="103" spans="1:21" ht="18.75" customHeight="1">
      <c r="A103" s="325"/>
      <c r="B103" s="232"/>
      <c r="C103" s="195"/>
      <c r="D103" s="146"/>
      <c r="E103" s="138"/>
      <c r="F103" s="262"/>
      <c r="G103" s="146"/>
      <c r="H103" s="245"/>
      <c r="I103" s="409"/>
      <c r="J103" s="402"/>
      <c r="K103" s="410"/>
      <c r="M103" s="586"/>
      <c r="N103" s="586"/>
      <c r="O103" s="146"/>
      <c r="P103" s="411"/>
      <c r="Q103" s="586"/>
      <c r="R103" s="146"/>
      <c r="S103" s="146"/>
      <c r="T103" s="586"/>
      <c r="U103" s="227"/>
    </row>
    <row r="104" spans="1:21" ht="18.75" customHeight="1">
      <c r="A104" s="325"/>
      <c r="B104" s="232"/>
      <c r="C104" s="195"/>
      <c r="D104" s="146"/>
      <c r="E104" s="138"/>
      <c r="F104" s="262"/>
      <c r="G104" s="146"/>
      <c r="H104" s="245"/>
      <c r="I104" s="409"/>
      <c r="J104" s="402"/>
      <c r="K104" s="410"/>
      <c r="M104" s="586"/>
      <c r="N104" s="586"/>
      <c r="O104" s="146"/>
      <c r="P104" s="411"/>
      <c r="Q104" s="586"/>
      <c r="R104" s="146"/>
      <c r="S104" s="146"/>
      <c r="T104" s="586"/>
      <c r="U104" s="83"/>
    </row>
    <row r="105" spans="1:21" ht="18.75" customHeight="1">
      <c r="A105" s="325"/>
      <c r="B105" s="232"/>
      <c r="C105" s="195"/>
      <c r="D105" s="146"/>
      <c r="E105" s="138"/>
      <c r="F105" s="262"/>
      <c r="G105" s="146"/>
      <c r="H105" s="245"/>
      <c r="I105" s="409"/>
      <c r="J105" s="402"/>
      <c r="K105" s="410"/>
      <c r="M105" s="586"/>
      <c r="N105" s="586"/>
      <c r="O105" s="146"/>
      <c r="P105" s="411"/>
      <c r="Q105" s="586"/>
      <c r="R105" s="146"/>
      <c r="S105" s="146"/>
      <c r="T105" s="586"/>
      <c r="U105" s="83"/>
    </row>
    <row r="106" spans="1:21" ht="18.75" customHeight="1">
      <c r="A106" s="325"/>
      <c r="B106" s="232"/>
      <c r="C106" s="195"/>
      <c r="D106" s="146"/>
      <c r="E106" s="138"/>
      <c r="F106" s="262"/>
      <c r="G106" s="146"/>
      <c r="H106" s="245"/>
      <c r="I106" s="409"/>
      <c r="J106" s="402"/>
      <c r="K106" s="410"/>
      <c r="M106" s="586"/>
      <c r="N106" s="586"/>
      <c r="O106" s="146"/>
      <c r="P106" s="411"/>
      <c r="Q106" s="586"/>
      <c r="R106" s="146"/>
      <c r="S106" s="146"/>
      <c r="T106" s="586"/>
      <c r="U106" s="83"/>
    </row>
    <row r="107" spans="1:21" ht="18.75" customHeight="1">
      <c r="A107" s="325"/>
      <c r="B107" s="232"/>
      <c r="C107" s="195"/>
      <c r="D107" s="146"/>
      <c r="E107" s="138"/>
      <c r="F107" s="262"/>
      <c r="G107" s="146"/>
      <c r="H107" s="245"/>
      <c r="I107" s="409"/>
      <c r="J107" s="402"/>
      <c r="K107" s="410"/>
      <c r="M107" s="586"/>
      <c r="N107" s="586"/>
      <c r="O107" s="146"/>
      <c r="P107" s="411"/>
      <c r="Q107" s="586"/>
      <c r="R107" s="146"/>
      <c r="S107" s="146"/>
      <c r="T107" s="586"/>
      <c r="U107" s="83"/>
    </row>
    <row r="108" spans="1:21" ht="18.75" customHeight="1">
      <c r="A108" s="325"/>
      <c r="B108" s="232"/>
      <c r="C108" s="195"/>
      <c r="D108" s="146"/>
      <c r="E108" s="138"/>
      <c r="F108" s="262"/>
      <c r="G108" s="146"/>
      <c r="H108" s="245"/>
      <c r="I108" s="409"/>
      <c r="J108" s="402"/>
      <c r="K108" s="410"/>
      <c r="M108" s="586"/>
      <c r="N108" s="586"/>
      <c r="O108" s="146"/>
      <c r="P108" s="411"/>
      <c r="Q108" s="586"/>
      <c r="R108" s="146"/>
      <c r="S108" s="146"/>
      <c r="T108" s="586"/>
      <c r="U108" s="251"/>
    </row>
    <row r="109" spans="1:21" ht="18.75" customHeight="1">
      <c r="A109" s="325"/>
      <c r="B109" s="232"/>
      <c r="C109" s="195"/>
      <c r="D109" s="146"/>
      <c r="E109" s="138"/>
      <c r="F109" s="262"/>
      <c r="G109" s="146"/>
      <c r="H109" s="245"/>
      <c r="I109" s="409"/>
      <c r="J109" s="402"/>
      <c r="K109" s="410"/>
      <c r="M109" s="586"/>
      <c r="N109" s="586"/>
      <c r="O109" s="146"/>
      <c r="P109" s="411"/>
      <c r="Q109" s="586"/>
      <c r="R109" s="146"/>
      <c r="S109" s="146"/>
      <c r="T109" s="586"/>
      <c r="U109" s="56"/>
    </row>
    <row r="110" spans="1:21" ht="18.75" customHeight="1">
      <c r="A110" s="325"/>
      <c r="B110" s="232"/>
      <c r="C110" s="195"/>
      <c r="D110" s="146"/>
      <c r="E110" s="138"/>
      <c r="F110" s="262"/>
      <c r="G110" s="146"/>
      <c r="H110" s="245"/>
      <c r="I110" s="409"/>
      <c r="J110" s="402"/>
      <c r="K110" s="410"/>
      <c r="M110" s="586"/>
      <c r="N110" s="586"/>
      <c r="O110" s="146"/>
      <c r="P110" s="411"/>
      <c r="Q110" s="586"/>
      <c r="R110" s="146"/>
      <c r="S110" s="146"/>
      <c r="T110" s="586"/>
      <c r="U110" s="83"/>
    </row>
    <row r="111" spans="1:21" ht="18.75" customHeight="1">
      <c r="A111" s="325"/>
      <c r="B111" s="232"/>
      <c r="C111" s="195"/>
      <c r="D111" s="146"/>
      <c r="E111" s="138"/>
      <c r="F111" s="262"/>
      <c r="G111" s="146"/>
      <c r="H111" s="245"/>
      <c r="I111" s="409"/>
      <c r="J111" s="402"/>
      <c r="K111" s="410"/>
      <c r="M111" s="586"/>
      <c r="N111" s="586"/>
      <c r="O111" s="146"/>
      <c r="P111" s="411"/>
      <c r="Q111" s="586"/>
      <c r="R111" s="146"/>
      <c r="S111" s="146"/>
      <c r="T111" s="586"/>
      <c r="U111" s="83"/>
    </row>
    <row r="112" spans="1:21" ht="18.75" customHeight="1">
      <c r="A112" s="325"/>
      <c r="B112" s="232"/>
      <c r="C112" s="195"/>
      <c r="D112" s="146"/>
      <c r="E112" s="138"/>
      <c r="F112" s="262"/>
      <c r="G112" s="146"/>
      <c r="H112" s="245"/>
      <c r="I112" s="409"/>
      <c r="J112" s="402"/>
      <c r="K112" s="410"/>
      <c r="M112" s="586"/>
      <c r="N112" s="586"/>
      <c r="O112" s="146"/>
      <c r="P112" s="411"/>
      <c r="Q112" s="586"/>
      <c r="R112" s="146"/>
      <c r="S112" s="146"/>
      <c r="T112" s="586"/>
      <c r="U112" s="83"/>
    </row>
    <row r="113" spans="1:21" ht="18.75" customHeight="1">
      <c r="A113" s="325"/>
      <c r="B113" s="232"/>
      <c r="C113" s="195"/>
      <c r="D113" s="146"/>
      <c r="E113" s="138"/>
      <c r="F113" s="262"/>
      <c r="G113" s="146"/>
      <c r="H113" s="245"/>
      <c r="I113" s="409"/>
      <c r="J113" s="402"/>
      <c r="K113" s="410"/>
      <c r="M113" s="586"/>
      <c r="N113" s="586"/>
      <c r="O113" s="146"/>
      <c r="P113" s="411"/>
      <c r="Q113" s="586"/>
      <c r="R113" s="146"/>
      <c r="S113" s="146"/>
      <c r="T113" s="586"/>
      <c r="U113" s="56"/>
    </row>
    <row r="114" spans="1:21" ht="18.75" customHeight="1">
      <c r="A114" s="325"/>
      <c r="B114" s="232"/>
      <c r="C114" s="195"/>
      <c r="D114" s="146"/>
      <c r="E114" s="138"/>
      <c r="F114" s="262"/>
      <c r="G114" s="146"/>
      <c r="H114" s="245"/>
      <c r="I114" s="409"/>
      <c r="J114" s="402"/>
      <c r="K114" s="410"/>
      <c r="M114" s="586"/>
      <c r="N114" s="586"/>
      <c r="O114" s="146"/>
      <c r="P114" s="411"/>
      <c r="Q114" s="586"/>
      <c r="R114" s="146"/>
      <c r="S114" s="146"/>
      <c r="T114" s="586"/>
      <c r="U114" s="83"/>
    </row>
    <row r="115" spans="1:21" ht="18.75" customHeight="1">
      <c r="A115" s="325"/>
      <c r="B115" s="232"/>
      <c r="C115" s="195"/>
      <c r="D115" s="146"/>
      <c r="E115" s="138"/>
      <c r="F115" s="262"/>
      <c r="G115" s="146"/>
      <c r="H115" s="228"/>
      <c r="I115" s="409"/>
      <c r="J115" s="402"/>
      <c r="K115" s="410"/>
      <c r="M115" s="586"/>
      <c r="N115" s="586"/>
      <c r="O115" s="146"/>
      <c r="P115" s="411"/>
      <c r="Q115" s="586"/>
      <c r="R115" s="146"/>
      <c r="S115" s="146"/>
      <c r="T115" s="586"/>
      <c r="U115" s="83"/>
    </row>
    <row r="116" spans="1:21" ht="18.75" customHeight="1">
      <c r="A116" s="325"/>
      <c r="B116" s="232"/>
      <c r="C116" s="195"/>
      <c r="D116" s="146"/>
      <c r="E116" s="138"/>
      <c r="F116" s="262"/>
      <c r="G116" s="146"/>
      <c r="H116" s="232"/>
      <c r="I116" s="409"/>
      <c r="J116" s="402"/>
      <c r="K116" s="410"/>
      <c r="M116" s="586"/>
      <c r="N116" s="586"/>
      <c r="O116" s="146"/>
      <c r="P116" s="411"/>
      <c r="Q116" s="586"/>
      <c r="R116" s="146"/>
      <c r="S116" s="232"/>
      <c r="T116" s="586"/>
      <c r="U116" s="83"/>
    </row>
    <row r="117" spans="1:21" ht="18.75" customHeight="1">
      <c r="A117" s="325"/>
      <c r="B117" s="232"/>
      <c r="C117" s="195"/>
      <c r="D117" s="146"/>
      <c r="E117" s="138"/>
      <c r="F117" s="262"/>
      <c r="G117" s="146"/>
      <c r="H117" s="245"/>
      <c r="I117" s="409"/>
      <c r="J117" s="402"/>
      <c r="K117" s="410"/>
      <c r="M117" s="586"/>
      <c r="N117" s="586"/>
      <c r="O117" s="146"/>
      <c r="P117" s="411"/>
      <c r="Q117" s="586"/>
      <c r="R117" s="146"/>
      <c r="S117" s="146"/>
      <c r="T117" s="586"/>
      <c r="U117" s="83"/>
    </row>
    <row r="118" spans="1:21" ht="18.75" customHeight="1">
      <c r="A118" s="325"/>
      <c r="B118" s="232"/>
      <c r="C118" s="195"/>
      <c r="D118" s="146"/>
      <c r="E118" s="138"/>
      <c r="F118" s="262"/>
      <c r="G118" s="146"/>
      <c r="H118" s="245"/>
      <c r="I118" s="409"/>
      <c r="J118" s="402"/>
      <c r="K118" s="410"/>
      <c r="M118" s="586"/>
      <c r="N118" s="586"/>
      <c r="O118" s="146"/>
      <c r="P118" s="411"/>
      <c r="Q118" s="586"/>
      <c r="R118" s="146"/>
      <c r="S118" s="146"/>
      <c r="T118" s="586"/>
      <c r="U118" s="56"/>
    </row>
    <row r="119" spans="1:21" ht="18.75" customHeight="1">
      <c r="A119" s="325"/>
      <c r="B119" s="232"/>
      <c r="C119" s="195"/>
      <c r="D119" s="146"/>
      <c r="E119" s="138"/>
      <c r="F119" s="262"/>
      <c r="G119" s="146"/>
      <c r="H119" s="245"/>
      <c r="I119" s="409"/>
      <c r="J119" s="402"/>
      <c r="K119" s="410"/>
      <c r="M119" s="586"/>
      <c r="N119" s="586"/>
      <c r="O119" s="146"/>
      <c r="P119" s="411"/>
      <c r="Q119" s="586"/>
      <c r="R119" s="146"/>
      <c r="S119" s="146"/>
      <c r="T119" s="586"/>
      <c r="U119" s="248"/>
    </row>
    <row r="120" spans="1:21" ht="18.75" customHeight="1">
      <c r="A120" s="325"/>
      <c r="B120" s="232"/>
      <c r="C120" s="195"/>
      <c r="D120" s="146"/>
      <c r="E120" s="138"/>
      <c r="F120" s="262"/>
      <c r="G120" s="146"/>
      <c r="H120" s="245"/>
      <c r="I120" s="409"/>
      <c r="J120" s="402"/>
      <c r="K120" s="410"/>
      <c r="M120" s="586"/>
      <c r="N120" s="586"/>
      <c r="O120" s="146"/>
      <c r="P120" s="411"/>
      <c r="Q120" s="586"/>
      <c r="R120" s="146"/>
      <c r="S120" s="146"/>
      <c r="T120" s="586"/>
      <c r="U120" s="56"/>
    </row>
    <row r="121" spans="1:21" ht="18.75" customHeight="1">
      <c r="A121" s="325"/>
      <c r="B121" s="232"/>
      <c r="C121" s="195"/>
      <c r="D121" s="146"/>
      <c r="E121" s="138"/>
      <c r="F121" s="262"/>
      <c r="G121" s="146"/>
      <c r="H121" s="245"/>
      <c r="I121" s="409"/>
      <c r="J121" s="402"/>
      <c r="K121" s="410"/>
      <c r="M121" s="586"/>
      <c r="N121" s="586"/>
      <c r="O121" s="146"/>
      <c r="P121" s="411"/>
      <c r="Q121" s="586"/>
      <c r="R121" s="146"/>
      <c r="S121" s="146"/>
      <c r="T121" s="586"/>
      <c r="U121" s="56"/>
    </row>
    <row r="122" spans="1:21" ht="18.75" customHeight="1">
      <c r="A122" s="325"/>
      <c r="B122" s="232"/>
      <c r="C122" s="195"/>
      <c r="D122" s="146"/>
      <c r="E122" s="138"/>
      <c r="F122" s="262"/>
      <c r="G122" s="146"/>
      <c r="H122" s="245"/>
      <c r="I122" s="409"/>
      <c r="J122" s="402"/>
      <c r="K122" s="410"/>
      <c r="M122" s="586"/>
      <c r="N122" s="586"/>
      <c r="O122" s="146"/>
      <c r="P122" s="411"/>
      <c r="Q122" s="586"/>
      <c r="R122" s="146"/>
      <c r="S122" s="146"/>
      <c r="T122" s="586"/>
      <c r="U122" s="56"/>
    </row>
    <row r="123" spans="1:21" ht="18.75" customHeight="1">
      <c r="A123" s="325"/>
      <c r="B123" s="183"/>
      <c r="C123" s="195"/>
      <c r="D123" s="146"/>
      <c r="E123" s="138"/>
      <c r="F123" s="262"/>
      <c r="G123" s="146"/>
      <c r="H123" s="245"/>
      <c r="I123" s="409"/>
      <c r="J123" s="402"/>
      <c r="K123" s="411"/>
      <c r="M123" s="586"/>
      <c r="N123" s="586"/>
      <c r="O123" s="146"/>
      <c r="P123" s="411"/>
      <c r="Q123" s="586"/>
      <c r="R123" s="146"/>
      <c r="S123" s="146"/>
      <c r="T123" s="586"/>
      <c r="U123" s="83"/>
    </row>
    <row r="124" spans="1:21" ht="18.75" customHeight="1">
      <c r="A124" s="325"/>
      <c r="B124" s="232"/>
      <c r="C124" s="195"/>
      <c r="D124" s="146"/>
      <c r="E124" s="138"/>
      <c r="F124" s="262"/>
      <c r="G124" s="146"/>
      <c r="H124" s="245"/>
      <c r="I124" s="409"/>
      <c r="J124" s="402"/>
      <c r="K124" s="410"/>
      <c r="M124" s="586"/>
      <c r="N124" s="586"/>
      <c r="O124" s="146"/>
      <c r="P124" s="411"/>
      <c r="Q124" s="586"/>
      <c r="R124" s="146"/>
      <c r="S124" s="146"/>
      <c r="T124" s="586"/>
      <c r="U124" s="83"/>
    </row>
    <row r="125" spans="1:21" ht="18.75" customHeight="1">
      <c r="A125" s="325"/>
      <c r="B125" s="232"/>
      <c r="C125" s="195"/>
      <c r="D125" s="146"/>
      <c r="E125" s="138"/>
      <c r="F125" s="262"/>
      <c r="G125" s="146"/>
      <c r="H125" s="246"/>
      <c r="I125" s="409"/>
      <c r="J125" s="402"/>
      <c r="K125" s="410"/>
      <c r="M125" s="586"/>
      <c r="N125" s="586"/>
      <c r="O125" s="146"/>
      <c r="P125" s="411"/>
      <c r="Q125" s="586"/>
      <c r="R125" s="146"/>
      <c r="S125" s="146"/>
      <c r="T125" s="586"/>
      <c r="U125" s="83"/>
    </row>
    <row r="126" spans="1:21" ht="18.75" customHeight="1">
      <c r="A126" s="325"/>
      <c r="B126" s="232"/>
      <c r="C126" s="195"/>
      <c r="D126" s="146"/>
      <c r="E126" s="138"/>
      <c r="F126" s="262"/>
      <c r="G126" s="146"/>
      <c r="H126" s="245"/>
      <c r="I126" s="409"/>
      <c r="J126" s="402"/>
      <c r="K126" s="410"/>
      <c r="M126" s="586"/>
      <c r="N126" s="586"/>
      <c r="O126" s="146"/>
      <c r="P126" s="411"/>
      <c r="Q126" s="586"/>
      <c r="R126" s="146"/>
      <c r="S126" s="146"/>
      <c r="T126" s="586"/>
      <c r="U126" s="83"/>
    </row>
    <row r="127" spans="1:21" ht="18.75" customHeight="1">
      <c r="A127" s="325"/>
      <c r="B127" s="232"/>
      <c r="C127" s="195"/>
      <c r="D127" s="146"/>
      <c r="E127" s="138"/>
      <c r="F127" s="262"/>
      <c r="G127" s="146"/>
      <c r="H127" s="245"/>
      <c r="I127" s="409"/>
      <c r="J127" s="402"/>
      <c r="K127" s="410"/>
      <c r="M127" s="586"/>
      <c r="N127" s="586"/>
      <c r="O127" s="146"/>
      <c r="P127" s="411"/>
      <c r="Q127" s="586"/>
      <c r="R127" s="146"/>
      <c r="S127" s="146"/>
      <c r="T127" s="586"/>
      <c r="U127" s="83"/>
    </row>
    <row r="128" spans="1:21" ht="18.75" customHeight="1">
      <c r="A128" s="325"/>
      <c r="B128" s="232"/>
      <c r="C128" s="195"/>
      <c r="D128" s="146"/>
      <c r="E128" s="138"/>
      <c r="F128" s="262"/>
      <c r="G128" s="146"/>
      <c r="H128" s="146"/>
      <c r="I128" s="409"/>
      <c r="J128" s="402"/>
      <c r="K128" s="410"/>
      <c r="M128" s="586"/>
      <c r="N128" s="586"/>
      <c r="O128" s="146"/>
      <c r="P128" s="411"/>
      <c r="Q128" s="586"/>
      <c r="R128" s="146"/>
      <c r="S128" s="146"/>
      <c r="T128" s="586"/>
      <c r="U128" s="83"/>
    </row>
    <row r="129" spans="1:21" ht="18.75" customHeight="1">
      <c r="A129" s="325"/>
      <c r="B129" s="232"/>
      <c r="C129" s="195"/>
      <c r="D129" s="146"/>
      <c r="E129" s="138"/>
      <c r="F129" s="262"/>
      <c r="G129" s="146"/>
      <c r="H129" s="245"/>
      <c r="I129" s="409"/>
      <c r="J129" s="402"/>
      <c r="K129" s="410"/>
      <c r="M129" s="586"/>
      <c r="N129" s="586"/>
      <c r="O129" s="146"/>
      <c r="P129" s="411"/>
      <c r="Q129" s="586"/>
      <c r="R129" s="146"/>
      <c r="S129" s="146"/>
      <c r="T129" s="586"/>
      <c r="U129" s="227"/>
    </row>
    <row r="130" spans="1:21" ht="18.75" customHeight="1">
      <c r="A130" s="325"/>
      <c r="B130" s="232"/>
      <c r="C130" s="195"/>
      <c r="D130" s="146"/>
      <c r="E130" s="138"/>
      <c r="F130" s="262"/>
      <c r="G130" s="146"/>
      <c r="H130" s="246"/>
      <c r="I130" s="409"/>
      <c r="J130" s="402"/>
      <c r="K130" s="410"/>
      <c r="M130" s="586"/>
      <c r="N130" s="586"/>
      <c r="O130" s="146"/>
      <c r="P130" s="411"/>
      <c r="Q130" s="586"/>
      <c r="R130" s="146"/>
      <c r="S130" s="146"/>
      <c r="T130" s="586"/>
      <c r="U130" s="83"/>
    </row>
    <row r="131" spans="1:21" ht="18.75" customHeight="1">
      <c r="A131" s="325"/>
      <c r="B131" s="232"/>
      <c r="C131" s="195"/>
      <c r="D131" s="146"/>
      <c r="E131" s="138"/>
      <c r="F131" s="262"/>
      <c r="G131" s="146"/>
      <c r="H131" s="245"/>
      <c r="I131" s="409"/>
      <c r="J131" s="402"/>
      <c r="K131" s="410"/>
      <c r="M131" s="586"/>
      <c r="N131" s="586"/>
      <c r="O131" s="146"/>
      <c r="P131" s="411"/>
      <c r="Q131" s="586"/>
      <c r="R131" s="146"/>
      <c r="S131" s="146"/>
      <c r="T131" s="586"/>
      <c r="U131" s="227"/>
    </row>
    <row r="132" spans="1:21" ht="18.75" customHeight="1">
      <c r="A132" s="325"/>
      <c r="B132" s="232"/>
      <c r="C132" s="195"/>
      <c r="D132" s="146"/>
      <c r="E132" s="138"/>
      <c r="F132" s="262"/>
      <c r="G132" s="146"/>
      <c r="H132" s="245"/>
      <c r="I132" s="409"/>
      <c r="J132" s="402"/>
      <c r="K132" s="410"/>
      <c r="M132" s="586"/>
      <c r="N132" s="586"/>
      <c r="O132" s="146"/>
      <c r="P132" s="411"/>
      <c r="Q132" s="586"/>
      <c r="R132" s="146"/>
      <c r="S132" s="146"/>
      <c r="T132" s="586"/>
      <c r="U132" s="83"/>
    </row>
    <row r="133" spans="1:21" ht="18.75" customHeight="1">
      <c r="A133" s="325"/>
      <c r="B133" s="232"/>
      <c r="C133" s="195"/>
      <c r="D133" s="146"/>
      <c r="E133" s="138"/>
      <c r="F133" s="262"/>
      <c r="G133" s="146"/>
      <c r="H133" s="245"/>
      <c r="I133" s="409"/>
      <c r="J133" s="402"/>
      <c r="K133" s="410"/>
      <c r="M133" s="586"/>
      <c r="N133" s="586"/>
      <c r="O133" s="146"/>
      <c r="P133" s="411"/>
      <c r="Q133" s="586"/>
      <c r="R133" s="146"/>
      <c r="S133" s="146"/>
      <c r="T133" s="586"/>
      <c r="U133" s="83"/>
    </row>
    <row r="134" spans="1:21" ht="18.75" customHeight="1">
      <c r="A134" s="325"/>
      <c r="B134" s="232"/>
      <c r="C134" s="195"/>
      <c r="D134" s="146"/>
      <c r="E134" s="138"/>
      <c r="F134" s="262"/>
      <c r="G134" s="146"/>
      <c r="H134" s="245"/>
      <c r="I134" s="409"/>
      <c r="J134" s="402"/>
      <c r="K134" s="410"/>
      <c r="M134" s="586"/>
      <c r="N134" s="586"/>
      <c r="O134" s="146"/>
      <c r="P134" s="411"/>
      <c r="Q134" s="586"/>
      <c r="R134" s="146"/>
      <c r="S134" s="146"/>
      <c r="T134" s="586"/>
      <c r="U134" s="227"/>
    </row>
    <row r="135" spans="1:21" ht="18.75" customHeight="1">
      <c r="A135" s="325"/>
      <c r="B135" s="232"/>
      <c r="C135" s="195"/>
      <c r="D135" s="146"/>
      <c r="E135" s="138"/>
      <c r="F135" s="262"/>
      <c r="G135" s="146"/>
      <c r="H135" s="245"/>
      <c r="I135" s="409"/>
      <c r="J135" s="402"/>
      <c r="K135" s="410"/>
      <c r="M135" s="586"/>
      <c r="N135" s="586"/>
      <c r="O135" s="146"/>
      <c r="P135" s="411"/>
      <c r="Q135" s="586"/>
      <c r="R135" s="146"/>
      <c r="S135" s="146"/>
      <c r="T135" s="586"/>
      <c r="U135" s="227"/>
    </row>
    <row r="136" spans="1:21" ht="18.75" customHeight="1">
      <c r="A136" s="325"/>
      <c r="B136" s="232"/>
      <c r="C136" s="195"/>
      <c r="D136" s="146"/>
      <c r="E136" s="138"/>
      <c r="F136" s="262"/>
      <c r="G136" s="146"/>
      <c r="H136" s="245"/>
      <c r="I136" s="409"/>
      <c r="J136" s="402"/>
      <c r="K136" s="410"/>
      <c r="M136" s="586"/>
      <c r="N136" s="586"/>
      <c r="O136" s="146"/>
      <c r="P136" s="411"/>
      <c r="Q136" s="586"/>
      <c r="R136" s="146"/>
      <c r="S136" s="146"/>
      <c r="T136" s="586"/>
      <c r="U136" s="83"/>
    </row>
    <row r="137" spans="1:21" ht="18.75" customHeight="1">
      <c r="A137" s="325"/>
      <c r="B137" s="232"/>
      <c r="C137" s="195"/>
      <c r="D137" s="146"/>
      <c r="E137" s="138"/>
      <c r="F137" s="262"/>
      <c r="G137" s="146"/>
      <c r="H137" s="245"/>
      <c r="I137" s="409"/>
      <c r="J137" s="402"/>
      <c r="K137" s="410"/>
      <c r="M137" s="586"/>
      <c r="N137" s="586"/>
      <c r="O137" s="146"/>
      <c r="P137" s="411"/>
      <c r="Q137" s="586"/>
      <c r="R137" s="146"/>
      <c r="S137" s="146"/>
      <c r="T137" s="586"/>
      <c r="U137" s="83"/>
    </row>
    <row r="138" spans="1:21" ht="18.75" customHeight="1">
      <c r="A138" s="325"/>
      <c r="B138" s="232"/>
      <c r="C138" s="195"/>
      <c r="D138" s="146"/>
      <c r="E138" s="138"/>
      <c r="F138" s="262"/>
      <c r="G138" s="146"/>
      <c r="H138" s="245"/>
      <c r="I138" s="409"/>
      <c r="J138" s="402"/>
      <c r="K138" s="410"/>
      <c r="M138" s="586"/>
      <c r="N138" s="586"/>
      <c r="O138" s="146"/>
      <c r="P138" s="411"/>
      <c r="Q138" s="586"/>
      <c r="R138" s="146"/>
      <c r="S138" s="146"/>
      <c r="T138" s="586"/>
      <c r="U138" s="227"/>
    </row>
    <row r="139" spans="1:21" ht="18.75" customHeight="1">
      <c r="A139" s="325"/>
      <c r="B139" s="232"/>
      <c r="C139" s="195"/>
      <c r="D139" s="146"/>
      <c r="E139" s="138"/>
      <c r="F139" s="262"/>
      <c r="G139" s="146"/>
      <c r="H139" s="245"/>
      <c r="I139" s="409"/>
      <c r="J139" s="402"/>
      <c r="K139" s="410"/>
      <c r="M139" s="586"/>
      <c r="N139" s="586"/>
      <c r="O139" s="146"/>
      <c r="P139" s="411"/>
      <c r="Q139" s="586"/>
      <c r="R139" s="146"/>
      <c r="S139" s="146"/>
      <c r="T139" s="586"/>
      <c r="U139" s="83"/>
    </row>
    <row r="140" spans="1:21" ht="18.75" customHeight="1">
      <c r="A140" s="325"/>
      <c r="B140" s="146"/>
      <c r="C140" s="195"/>
      <c r="D140" s="146"/>
      <c r="E140" s="138"/>
      <c r="F140" s="262"/>
      <c r="G140" s="146"/>
      <c r="H140" s="180"/>
      <c r="I140" s="409"/>
      <c r="J140" s="402"/>
      <c r="K140" s="410"/>
      <c r="M140" s="586"/>
      <c r="N140" s="586"/>
      <c r="O140" s="146"/>
      <c r="P140" s="411"/>
      <c r="Q140" s="586"/>
      <c r="R140" s="146"/>
      <c r="S140" s="146"/>
      <c r="T140" s="586"/>
      <c r="U140" s="83"/>
    </row>
    <row r="141" spans="1:21" ht="18.75" customHeight="1">
      <c r="A141" s="325"/>
      <c r="B141" s="146"/>
      <c r="C141" s="195"/>
      <c r="D141" s="146"/>
      <c r="E141" s="138"/>
      <c r="F141" s="262"/>
      <c r="G141" s="146"/>
      <c r="H141" s="180"/>
      <c r="I141" s="409"/>
      <c r="J141" s="402"/>
      <c r="K141" s="410"/>
      <c r="M141" s="586"/>
      <c r="N141" s="586"/>
      <c r="O141" s="146"/>
      <c r="P141" s="411"/>
      <c r="Q141" s="586"/>
      <c r="R141" s="146"/>
      <c r="S141" s="146"/>
      <c r="T141" s="586"/>
      <c r="U141" s="83"/>
    </row>
    <row r="142" spans="1:21" ht="18.75" customHeight="1">
      <c r="A142" s="325"/>
      <c r="B142" s="146"/>
      <c r="C142" s="195"/>
      <c r="D142" s="146"/>
      <c r="E142" s="138"/>
      <c r="F142" s="262"/>
      <c r="G142" s="146"/>
      <c r="H142" s="180"/>
      <c r="I142" s="409"/>
      <c r="J142" s="402"/>
      <c r="K142" s="410"/>
      <c r="M142" s="586"/>
      <c r="N142" s="586"/>
      <c r="O142" s="146"/>
      <c r="P142" s="411"/>
      <c r="Q142" s="586"/>
      <c r="R142" s="146"/>
      <c r="S142" s="146"/>
      <c r="T142" s="586"/>
      <c r="U142" s="83"/>
    </row>
    <row r="143" spans="1:21" ht="18.75" customHeight="1">
      <c r="A143" s="325"/>
      <c r="B143" s="146"/>
      <c r="C143" s="195"/>
      <c r="D143" s="146"/>
      <c r="E143" s="138"/>
      <c r="F143" s="262"/>
      <c r="G143" s="146"/>
      <c r="H143" s="180"/>
      <c r="I143" s="409"/>
      <c r="J143" s="402"/>
      <c r="K143" s="410"/>
      <c r="M143" s="586"/>
      <c r="N143" s="586"/>
      <c r="O143" s="146"/>
      <c r="P143" s="411"/>
      <c r="Q143" s="586"/>
      <c r="R143" s="146"/>
      <c r="S143" s="146"/>
      <c r="T143" s="586"/>
      <c r="U143" s="83"/>
    </row>
    <row r="144" spans="1:21" ht="18.75" customHeight="1">
      <c r="A144" s="325"/>
      <c r="B144" s="146"/>
      <c r="C144" s="195"/>
      <c r="D144" s="146"/>
      <c r="E144" s="138"/>
      <c r="F144" s="262"/>
      <c r="G144" s="146"/>
      <c r="H144" s="180"/>
      <c r="I144" s="409"/>
      <c r="J144" s="402"/>
      <c r="K144" s="414"/>
      <c r="M144" s="586"/>
      <c r="N144" s="586"/>
      <c r="O144" s="146"/>
      <c r="P144" s="411"/>
      <c r="Q144" s="586"/>
      <c r="R144" s="146"/>
      <c r="S144" s="146"/>
      <c r="T144" s="586"/>
      <c r="U144" s="227"/>
    </row>
    <row r="145" spans="1:21" ht="18.75" customHeight="1">
      <c r="A145" s="325"/>
      <c r="B145" s="146"/>
      <c r="C145" s="195"/>
      <c r="D145" s="146"/>
      <c r="E145" s="138"/>
      <c r="F145" s="262"/>
      <c r="G145" s="146"/>
      <c r="H145" s="180"/>
      <c r="I145" s="409"/>
      <c r="J145" s="402"/>
      <c r="K145" s="410"/>
      <c r="M145" s="586"/>
      <c r="N145" s="586"/>
      <c r="O145" s="146"/>
      <c r="P145" s="411"/>
      <c r="Q145" s="586"/>
      <c r="R145" s="146"/>
      <c r="S145" s="146"/>
      <c r="T145" s="586"/>
      <c r="U145" s="227"/>
    </row>
    <row r="146" spans="1:21" ht="18.75" customHeight="1">
      <c r="A146" s="325"/>
      <c r="B146" s="146"/>
      <c r="C146" s="195"/>
      <c r="D146" s="146"/>
      <c r="E146" s="138"/>
      <c r="F146" s="262"/>
      <c r="G146" s="146"/>
      <c r="H146" s="180"/>
      <c r="I146" s="409"/>
      <c r="J146" s="402"/>
      <c r="K146" s="410"/>
      <c r="M146" s="586"/>
      <c r="N146" s="586"/>
      <c r="O146" s="146"/>
      <c r="P146" s="411"/>
      <c r="Q146" s="586"/>
      <c r="R146" s="146"/>
      <c r="S146" s="146"/>
      <c r="T146" s="586"/>
      <c r="U146" s="83"/>
    </row>
    <row r="147" spans="1:21" ht="18.75" customHeight="1">
      <c r="A147" s="325"/>
      <c r="B147" s="146"/>
      <c r="C147" s="195"/>
      <c r="D147" s="146"/>
      <c r="E147" s="138"/>
      <c r="F147" s="262"/>
      <c r="G147" s="146"/>
      <c r="H147" s="180"/>
      <c r="I147" s="409"/>
      <c r="J147" s="402"/>
      <c r="K147" s="410"/>
      <c r="M147" s="593"/>
      <c r="N147" s="593"/>
      <c r="O147" s="146"/>
      <c r="P147" s="411"/>
      <c r="Q147" s="586"/>
      <c r="R147" s="146"/>
      <c r="S147" s="146"/>
      <c r="T147" s="586"/>
      <c r="U147" s="83"/>
    </row>
    <row r="148" spans="1:21" ht="18.75" customHeight="1">
      <c r="A148" s="325"/>
      <c r="B148" s="232"/>
      <c r="C148" s="195"/>
      <c r="D148" s="146"/>
      <c r="E148" s="138"/>
      <c r="F148" s="262"/>
      <c r="G148" s="146"/>
      <c r="H148" s="146"/>
      <c r="I148" s="409"/>
      <c r="J148" s="402"/>
      <c r="K148" s="410"/>
      <c r="M148" s="586"/>
      <c r="N148" s="586"/>
      <c r="O148" s="146"/>
      <c r="P148" s="411"/>
      <c r="Q148" s="586"/>
      <c r="R148" s="146"/>
      <c r="S148" s="146"/>
      <c r="T148" s="586"/>
      <c r="U148" s="83"/>
    </row>
    <row r="149" spans="1:21" ht="18.75" customHeight="1">
      <c r="A149" s="325"/>
      <c r="B149" s="146"/>
      <c r="C149" s="195"/>
      <c r="D149" s="146"/>
      <c r="E149" s="138"/>
      <c r="F149" s="262"/>
      <c r="G149" s="146"/>
      <c r="H149" s="245"/>
      <c r="I149" s="409"/>
      <c r="J149" s="402"/>
      <c r="K149" s="410"/>
      <c r="M149" s="586"/>
      <c r="N149" s="586"/>
      <c r="O149" s="146"/>
      <c r="P149" s="411"/>
      <c r="Q149" s="586"/>
      <c r="R149" s="146"/>
      <c r="S149" s="146"/>
      <c r="T149" s="586"/>
      <c r="U149" s="83"/>
    </row>
    <row r="150" spans="1:21" ht="18.75" customHeight="1">
      <c r="A150" s="325"/>
      <c r="B150" s="232"/>
      <c r="C150" s="195"/>
      <c r="D150" s="146"/>
      <c r="E150" s="138"/>
      <c r="F150" s="262"/>
      <c r="G150" s="146"/>
      <c r="H150" s="180"/>
      <c r="I150" s="409"/>
      <c r="J150" s="402"/>
      <c r="K150" s="410"/>
      <c r="M150" s="586"/>
      <c r="N150" s="586"/>
      <c r="O150" s="146"/>
      <c r="P150" s="411"/>
      <c r="Q150" s="586"/>
      <c r="R150" s="146"/>
      <c r="S150" s="146"/>
      <c r="T150" s="586"/>
      <c r="U150" s="83"/>
    </row>
    <row r="151" spans="1:21" ht="18.75" customHeight="1">
      <c r="A151" s="325"/>
      <c r="B151" s="146"/>
      <c r="C151" s="195"/>
      <c r="D151" s="146"/>
      <c r="E151" s="138"/>
      <c r="F151" s="262"/>
      <c r="G151" s="146"/>
      <c r="H151" s="180"/>
      <c r="I151" s="409"/>
      <c r="J151" s="402"/>
      <c r="K151" s="410"/>
      <c r="M151" s="586"/>
      <c r="N151" s="586"/>
      <c r="O151" s="146"/>
      <c r="P151" s="411"/>
      <c r="Q151" s="586"/>
      <c r="R151" s="146"/>
      <c r="S151" s="146"/>
      <c r="T151" s="586"/>
      <c r="U151" s="83"/>
    </row>
    <row r="152" spans="1:21" ht="18.75" customHeight="1">
      <c r="A152" s="325"/>
      <c r="B152" s="232"/>
      <c r="C152" s="195"/>
      <c r="D152" s="146"/>
      <c r="E152" s="138"/>
      <c r="F152" s="262"/>
      <c r="G152" s="146"/>
      <c r="H152" s="232"/>
      <c r="I152" s="409"/>
      <c r="J152" s="402"/>
      <c r="K152" s="410"/>
      <c r="M152" s="586"/>
      <c r="N152" s="586"/>
      <c r="O152" s="146"/>
      <c r="P152" s="411"/>
      <c r="Q152" s="586"/>
      <c r="R152" s="146"/>
      <c r="S152" s="146"/>
      <c r="T152" s="586"/>
      <c r="U152" s="83"/>
    </row>
    <row r="153" spans="1:21" ht="18.75" customHeight="1">
      <c r="A153" s="325"/>
      <c r="B153" s="146"/>
      <c r="C153" s="195"/>
      <c r="D153" s="146"/>
      <c r="E153" s="138"/>
      <c r="F153" s="262"/>
      <c r="G153" s="146"/>
      <c r="H153" s="146"/>
      <c r="I153" s="409"/>
      <c r="J153" s="402"/>
      <c r="K153" s="410"/>
      <c r="M153" s="586"/>
      <c r="N153" s="586"/>
      <c r="O153" s="146"/>
      <c r="P153" s="411"/>
      <c r="Q153" s="586"/>
      <c r="R153" s="146"/>
      <c r="S153" s="146"/>
      <c r="T153" s="586"/>
      <c r="U153" s="83"/>
    </row>
    <row r="154" spans="1:21" ht="18.75" customHeight="1">
      <c r="A154" s="325"/>
      <c r="B154" s="146"/>
      <c r="C154" s="195"/>
      <c r="D154" s="146"/>
      <c r="E154" s="138"/>
      <c r="F154" s="262"/>
      <c r="G154" s="146"/>
      <c r="H154" s="146"/>
      <c r="I154" s="409"/>
      <c r="J154" s="402"/>
      <c r="K154" s="410"/>
      <c r="M154" s="586"/>
      <c r="N154" s="586"/>
      <c r="O154" s="146"/>
      <c r="P154" s="411"/>
      <c r="Q154" s="586"/>
      <c r="R154" s="146"/>
      <c r="S154" s="146"/>
      <c r="T154" s="586"/>
      <c r="U154" s="83"/>
    </row>
    <row r="155" spans="1:21" ht="18.75" customHeight="1">
      <c r="A155" s="325"/>
      <c r="B155" s="232"/>
      <c r="C155" s="195"/>
      <c r="D155" s="146"/>
      <c r="E155" s="138"/>
      <c r="F155" s="262"/>
      <c r="G155" s="146"/>
      <c r="H155" s="146"/>
      <c r="I155" s="409"/>
      <c r="J155" s="402"/>
      <c r="K155" s="410"/>
      <c r="M155" s="586"/>
      <c r="N155" s="586"/>
      <c r="O155" s="146"/>
      <c r="P155" s="411"/>
      <c r="Q155" s="586"/>
      <c r="R155" s="146"/>
      <c r="S155" s="146"/>
      <c r="T155" s="586"/>
      <c r="U155" s="83"/>
    </row>
    <row r="156" spans="1:21" ht="18.75" customHeight="1">
      <c r="A156" s="325"/>
      <c r="B156" s="146"/>
      <c r="C156" s="195"/>
      <c r="D156" s="146"/>
      <c r="E156" s="138"/>
      <c r="F156" s="262"/>
      <c r="G156" s="146"/>
      <c r="H156" s="146"/>
      <c r="I156" s="409"/>
      <c r="J156" s="402"/>
      <c r="K156" s="410"/>
      <c r="M156" s="586"/>
      <c r="N156" s="586"/>
      <c r="O156" s="146"/>
      <c r="P156" s="411"/>
      <c r="Q156" s="586"/>
      <c r="R156" s="146"/>
      <c r="S156" s="146"/>
      <c r="T156" s="586"/>
      <c r="U156" s="227"/>
    </row>
    <row r="157" spans="1:21" ht="18.75" customHeight="1">
      <c r="A157" s="325"/>
      <c r="B157" s="146"/>
      <c r="C157" s="195"/>
      <c r="D157" s="146"/>
      <c r="E157" s="138"/>
      <c r="F157" s="262"/>
      <c r="G157" s="146"/>
      <c r="H157" s="180"/>
      <c r="I157" s="409"/>
      <c r="J157" s="402"/>
      <c r="K157" s="410"/>
      <c r="M157" s="586"/>
      <c r="N157" s="586"/>
      <c r="O157" s="146"/>
      <c r="P157" s="411"/>
      <c r="Q157" s="586"/>
      <c r="R157" s="146"/>
      <c r="S157" s="146"/>
      <c r="T157" s="586"/>
      <c r="U157" s="83"/>
    </row>
    <row r="158" spans="1:21" ht="18.75" customHeight="1">
      <c r="A158" s="325"/>
      <c r="B158" s="146"/>
      <c r="C158" s="195"/>
      <c r="D158" s="146"/>
      <c r="E158" s="138"/>
      <c r="F158" s="262"/>
      <c r="G158" s="146"/>
      <c r="H158" s="180"/>
      <c r="I158" s="409"/>
      <c r="J158" s="402"/>
      <c r="K158" s="410"/>
      <c r="M158" s="586"/>
      <c r="N158" s="586"/>
      <c r="O158" s="146"/>
      <c r="P158" s="411"/>
      <c r="Q158" s="586"/>
      <c r="R158" s="146"/>
      <c r="S158" s="146"/>
      <c r="T158" s="586"/>
      <c r="U158" s="83"/>
    </row>
    <row r="159" spans="1:21" ht="18.75" customHeight="1">
      <c r="A159" s="325"/>
      <c r="B159" s="232"/>
      <c r="C159" s="195"/>
      <c r="D159" s="146"/>
      <c r="E159" s="138"/>
      <c r="F159" s="262"/>
      <c r="G159" s="146"/>
      <c r="H159" s="180"/>
      <c r="I159" s="417"/>
      <c r="J159" s="402"/>
      <c r="K159" s="410"/>
      <c r="M159" s="586"/>
      <c r="N159" s="586"/>
      <c r="O159" s="146"/>
      <c r="P159" s="411"/>
      <c r="Q159" s="586"/>
      <c r="R159" s="146"/>
      <c r="S159" s="146"/>
      <c r="T159" s="586"/>
      <c r="U159" s="83"/>
    </row>
    <row r="160" spans="1:21" ht="18.75" customHeight="1">
      <c r="A160" s="325"/>
      <c r="B160" s="232"/>
      <c r="C160" s="195"/>
      <c r="D160" s="146"/>
      <c r="E160" s="138"/>
      <c r="F160" s="262"/>
      <c r="G160" s="146"/>
      <c r="H160" s="180"/>
      <c r="I160" s="409"/>
      <c r="J160" s="402"/>
      <c r="K160" s="410"/>
      <c r="M160" s="586"/>
      <c r="N160" s="586"/>
      <c r="O160" s="146"/>
      <c r="P160" s="411"/>
      <c r="Q160" s="586"/>
      <c r="R160" s="146"/>
      <c r="S160" s="146"/>
      <c r="T160" s="586"/>
      <c r="U160" s="83"/>
    </row>
    <row r="161" spans="1:21" ht="18.75" customHeight="1">
      <c r="A161" s="325"/>
      <c r="B161" s="232"/>
      <c r="C161" s="195"/>
      <c r="D161" s="146"/>
      <c r="E161" s="138"/>
      <c r="F161" s="262"/>
      <c r="G161" s="146"/>
      <c r="H161" s="146"/>
      <c r="I161" s="409"/>
      <c r="J161" s="402"/>
      <c r="K161" s="410"/>
      <c r="M161" s="586"/>
      <c r="N161" s="586"/>
      <c r="O161" s="146"/>
      <c r="P161" s="411"/>
      <c r="Q161" s="586"/>
      <c r="R161" s="146"/>
      <c r="S161" s="146"/>
      <c r="T161" s="586"/>
      <c r="U161" s="83"/>
    </row>
    <row r="162" spans="1:21" ht="18.75" customHeight="1">
      <c r="A162" s="325"/>
      <c r="B162" s="232"/>
      <c r="C162" s="195"/>
      <c r="D162" s="146"/>
      <c r="E162" s="138"/>
      <c r="F162" s="262"/>
      <c r="G162" s="146"/>
      <c r="H162" s="180"/>
      <c r="I162" s="409"/>
      <c r="J162" s="402"/>
      <c r="K162" s="410"/>
      <c r="M162" s="586"/>
      <c r="N162" s="586"/>
      <c r="O162" s="146"/>
      <c r="P162" s="411"/>
      <c r="Q162" s="586"/>
      <c r="R162" s="146"/>
      <c r="S162" s="146"/>
      <c r="T162" s="586"/>
      <c r="U162" s="227"/>
    </row>
    <row r="163" spans="1:21" ht="18.75" customHeight="1">
      <c r="A163" s="325"/>
      <c r="B163" s="146"/>
      <c r="C163" s="195"/>
      <c r="D163" s="146"/>
      <c r="E163" s="138"/>
      <c r="F163" s="262"/>
      <c r="G163" s="146"/>
      <c r="H163" s="180"/>
      <c r="I163" s="409"/>
      <c r="J163" s="402"/>
      <c r="K163" s="410"/>
      <c r="M163" s="586"/>
      <c r="N163" s="586"/>
      <c r="O163" s="146"/>
      <c r="P163" s="411"/>
      <c r="Q163" s="586"/>
      <c r="R163" s="146"/>
      <c r="S163" s="146"/>
      <c r="T163" s="586"/>
      <c r="U163" s="83"/>
    </row>
    <row r="164" spans="1:21" ht="18.75" customHeight="1">
      <c r="A164" s="325"/>
      <c r="B164" s="146"/>
      <c r="C164" s="195"/>
      <c r="D164" s="146"/>
      <c r="E164" s="138"/>
      <c r="F164" s="262"/>
      <c r="G164" s="146"/>
      <c r="H164" s="180"/>
      <c r="I164" s="409"/>
      <c r="J164" s="402"/>
      <c r="K164" s="410"/>
      <c r="M164" s="586"/>
      <c r="N164" s="586"/>
      <c r="O164" s="146"/>
      <c r="P164" s="411"/>
      <c r="Q164" s="586"/>
      <c r="R164" s="146"/>
      <c r="S164" s="146"/>
      <c r="T164" s="586"/>
      <c r="U164" s="83"/>
    </row>
    <row r="165" spans="1:21" ht="18.75" customHeight="1">
      <c r="A165" s="325"/>
      <c r="B165" s="146"/>
      <c r="C165" s="195"/>
      <c r="D165" s="146"/>
      <c r="E165" s="138"/>
      <c r="F165" s="262"/>
      <c r="G165" s="146"/>
      <c r="H165" s="180"/>
      <c r="I165" s="409"/>
      <c r="J165" s="402"/>
      <c r="K165" s="410"/>
      <c r="M165" s="586"/>
      <c r="N165" s="586"/>
      <c r="O165" s="146"/>
      <c r="P165" s="411"/>
      <c r="Q165" s="586"/>
      <c r="R165" s="146"/>
      <c r="S165" s="146"/>
      <c r="T165" s="586"/>
      <c r="U165" s="227"/>
    </row>
    <row r="166" spans="1:21" ht="18.75" customHeight="1">
      <c r="A166" s="325"/>
      <c r="B166" s="146"/>
      <c r="C166" s="195"/>
      <c r="D166" s="146"/>
      <c r="E166" s="138"/>
      <c r="F166" s="262"/>
      <c r="G166" s="146"/>
      <c r="H166" s="180"/>
      <c r="I166" s="409"/>
      <c r="J166" s="402"/>
      <c r="K166" s="410"/>
      <c r="M166" s="586"/>
      <c r="N166" s="586"/>
      <c r="O166" s="146"/>
      <c r="P166" s="411"/>
      <c r="Q166" s="586"/>
      <c r="R166" s="146"/>
      <c r="S166" s="146"/>
      <c r="T166" s="586"/>
      <c r="U166" s="83"/>
    </row>
    <row r="167" spans="1:21" ht="18.75" customHeight="1">
      <c r="A167" s="325"/>
      <c r="B167" s="146"/>
      <c r="C167" s="195"/>
      <c r="D167" s="146"/>
      <c r="E167" s="138"/>
      <c r="F167" s="262"/>
      <c r="G167" s="146"/>
      <c r="H167" s="180"/>
      <c r="I167" s="409"/>
      <c r="J167" s="402"/>
      <c r="K167" s="410"/>
      <c r="M167" s="586"/>
      <c r="N167" s="586"/>
      <c r="O167" s="146"/>
      <c r="P167" s="411"/>
      <c r="Q167" s="586"/>
      <c r="R167" s="146"/>
      <c r="S167" s="146"/>
      <c r="T167" s="586"/>
      <c r="U167" s="83"/>
    </row>
    <row r="168" spans="1:21" ht="18.75" customHeight="1">
      <c r="A168" s="325"/>
      <c r="B168" s="146"/>
      <c r="C168" s="195"/>
      <c r="D168" s="146"/>
      <c r="E168" s="138"/>
      <c r="F168" s="262"/>
      <c r="G168" s="146"/>
      <c r="H168" s="180"/>
      <c r="I168" s="409"/>
      <c r="J168" s="402"/>
      <c r="K168" s="410"/>
      <c r="M168" s="586"/>
      <c r="N168" s="586"/>
      <c r="O168" s="146"/>
      <c r="P168" s="411"/>
      <c r="Q168" s="586"/>
      <c r="R168" s="146"/>
      <c r="S168" s="146"/>
      <c r="T168" s="586"/>
      <c r="U168" s="83"/>
    </row>
    <row r="169" spans="1:21" ht="18.75" customHeight="1">
      <c r="A169" s="325"/>
      <c r="B169" s="146"/>
      <c r="C169" s="195"/>
      <c r="D169" s="146"/>
      <c r="E169" s="138"/>
      <c r="F169" s="262"/>
      <c r="G169" s="146"/>
      <c r="H169" s="146"/>
      <c r="I169" s="409"/>
      <c r="J169" s="402"/>
      <c r="K169" s="410"/>
      <c r="M169" s="586"/>
      <c r="N169" s="586"/>
      <c r="O169" s="146"/>
      <c r="P169" s="411"/>
      <c r="Q169" s="586"/>
      <c r="R169" s="146"/>
      <c r="S169" s="146"/>
      <c r="T169" s="586"/>
      <c r="U169" s="83"/>
    </row>
    <row r="170" spans="1:21" ht="18.75" customHeight="1">
      <c r="A170" s="325"/>
      <c r="B170" s="146"/>
      <c r="C170" s="195"/>
      <c r="D170" s="146"/>
      <c r="E170" s="138"/>
      <c r="F170" s="262"/>
      <c r="G170" s="146"/>
      <c r="H170" s="180"/>
      <c r="I170" s="409"/>
      <c r="J170" s="402"/>
      <c r="K170" s="410"/>
      <c r="M170" s="586"/>
      <c r="N170" s="586"/>
      <c r="O170" s="146"/>
      <c r="P170" s="410"/>
      <c r="Q170" s="586"/>
      <c r="R170" s="146"/>
      <c r="S170" s="146"/>
      <c r="T170" s="586"/>
      <c r="U170" s="83"/>
    </row>
    <row r="171" spans="1:21" ht="18.75" customHeight="1">
      <c r="A171" s="325"/>
      <c r="B171" s="146"/>
      <c r="C171" s="195"/>
      <c r="D171" s="146"/>
      <c r="E171" s="138"/>
      <c r="F171" s="262"/>
      <c r="G171" s="146"/>
      <c r="H171" s="180"/>
      <c r="I171" s="409"/>
      <c r="J171" s="402"/>
      <c r="K171" s="410"/>
      <c r="M171" s="586"/>
      <c r="N171" s="586"/>
      <c r="O171" s="146"/>
      <c r="P171" s="411"/>
      <c r="Q171" s="586"/>
      <c r="R171" s="146"/>
      <c r="S171" s="146"/>
      <c r="T171" s="586"/>
      <c r="U171" s="83"/>
    </row>
    <row r="172" spans="1:21" ht="18.75" customHeight="1">
      <c r="A172" s="325"/>
      <c r="B172" s="146"/>
      <c r="C172" s="195"/>
      <c r="D172" s="146"/>
      <c r="E172" s="138"/>
      <c r="F172" s="262"/>
      <c r="G172" s="146"/>
      <c r="H172" s="180"/>
      <c r="I172" s="409"/>
      <c r="J172" s="402"/>
      <c r="K172" s="410"/>
      <c r="M172" s="586"/>
      <c r="N172" s="586"/>
      <c r="O172" s="146"/>
      <c r="P172" s="411"/>
      <c r="Q172" s="586"/>
      <c r="R172" s="146"/>
      <c r="S172" s="146"/>
      <c r="T172" s="586"/>
      <c r="U172" s="83"/>
    </row>
    <row r="173" spans="1:21" ht="18.75" customHeight="1">
      <c r="A173" s="325"/>
      <c r="B173" s="146"/>
      <c r="C173" s="195"/>
      <c r="D173" s="146"/>
      <c r="E173" s="138"/>
      <c r="F173" s="262"/>
      <c r="G173" s="146"/>
      <c r="H173" s="180"/>
      <c r="I173" s="409"/>
      <c r="J173" s="402"/>
      <c r="K173" s="410"/>
      <c r="M173" s="586"/>
      <c r="N173" s="586"/>
      <c r="O173" s="146"/>
      <c r="P173" s="411"/>
      <c r="Q173" s="586"/>
      <c r="R173" s="146"/>
      <c r="S173" s="146"/>
      <c r="T173" s="586"/>
      <c r="U173" s="83"/>
    </row>
    <row r="174" spans="1:21" ht="18.75" customHeight="1">
      <c r="A174" s="325"/>
      <c r="B174" s="146"/>
      <c r="C174" s="195"/>
      <c r="D174" s="146"/>
      <c r="E174" s="138"/>
      <c r="F174" s="262"/>
      <c r="G174" s="146"/>
      <c r="H174" s="245"/>
      <c r="I174" s="409"/>
      <c r="J174" s="402"/>
      <c r="K174" s="410"/>
      <c r="M174" s="586"/>
      <c r="N174" s="586"/>
      <c r="O174" s="146"/>
      <c r="P174" s="411"/>
      <c r="Q174" s="586"/>
      <c r="R174" s="146"/>
      <c r="S174" s="146"/>
      <c r="T174" s="586"/>
      <c r="U174" s="83"/>
    </row>
    <row r="175" spans="1:21" ht="18.75" customHeight="1">
      <c r="A175" s="325"/>
      <c r="B175" s="146"/>
      <c r="C175" s="195"/>
      <c r="D175" s="146"/>
      <c r="E175" s="138"/>
      <c r="F175" s="262"/>
      <c r="G175" s="146"/>
      <c r="H175" s="180"/>
      <c r="I175" s="409"/>
      <c r="J175" s="402"/>
      <c r="K175" s="410"/>
      <c r="M175" s="586"/>
      <c r="N175" s="586"/>
      <c r="O175" s="146"/>
      <c r="P175" s="411"/>
      <c r="Q175" s="586"/>
      <c r="R175" s="146"/>
      <c r="S175" s="146"/>
      <c r="T175" s="586"/>
      <c r="U175" s="83"/>
    </row>
    <row r="176" spans="1:21" ht="18.75" customHeight="1">
      <c r="A176" s="325"/>
      <c r="B176" s="146"/>
      <c r="C176" s="195"/>
      <c r="D176" s="146"/>
      <c r="E176" s="138"/>
      <c r="F176" s="262"/>
      <c r="G176" s="146"/>
      <c r="H176" s="180"/>
      <c r="I176" s="409"/>
      <c r="J176" s="402"/>
      <c r="K176" s="410"/>
      <c r="M176" s="586"/>
      <c r="N176" s="586"/>
      <c r="O176" s="146"/>
      <c r="P176" s="411"/>
      <c r="Q176" s="586"/>
      <c r="R176" s="146"/>
      <c r="S176" s="146"/>
      <c r="T176" s="586"/>
      <c r="U176" s="83"/>
    </row>
    <row r="177" spans="1:21" ht="18.75" customHeight="1">
      <c r="A177" s="325"/>
      <c r="B177" s="146"/>
      <c r="C177" s="195"/>
      <c r="D177" s="146"/>
      <c r="E177" s="138"/>
      <c r="F177" s="262"/>
      <c r="G177" s="146"/>
      <c r="H177" s="180"/>
      <c r="I177" s="409"/>
      <c r="J177" s="402"/>
      <c r="K177" s="410"/>
      <c r="M177" s="586"/>
      <c r="N177" s="586"/>
      <c r="O177" s="146"/>
      <c r="P177" s="411"/>
      <c r="Q177" s="586"/>
      <c r="R177" s="146"/>
      <c r="S177" s="146"/>
      <c r="T177" s="586"/>
      <c r="U177" s="83"/>
    </row>
    <row r="178" spans="1:21" ht="18.75" customHeight="1">
      <c r="A178" s="325"/>
      <c r="B178" s="146"/>
      <c r="C178" s="195"/>
      <c r="D178" s="146"/>
      <c r="E178" s="138"/>
      <c r="F178" s="262"/>
      <c r="G178" s="146"/>
      <c r="H178" s="180"/>
      <c r="I178" s="409"/>
      <c r="J178" s="402"/>
      <c r="K178" s="410"/>
      <c r="M178" s="586"/>
      <c r="N178" s="586"/>
      <c r="O178" s="146"/>
      <c r="P178" s="411"/>
      <c r="Q178" s="586"/>
      <c r="R178" s="146"/>
      <c r="S178" s="146"/>
      <c r="T178" s="586"/>
      <c r="U178" s="83"/>
    </row>
    <row r="179" spans="1:21" ht="18.75" customHeight="1">
      <c r="A179" s="325"/>
      <c r="B179" s="146"/>
      <c r="C179" s="195"/>
      <c r="D179" s="146"/>
      <c r="E179" s="138"/>
      <c r="F179" s="262"/>
      <c r="G179" s="146"/>
      <c r="H179" s="180"/>
      <c r="I179" s="409"/>
      <c r="J179" s="402"/>
      <c r="K179" s="410"/>
      <c r="M179" s="586"/>
      <c r="N179" s="586"/>
      <c r="O179" s="146"/>
      <c r="P179" s="411"/>
      <c r="Q179" s="586"/>
      <c r="R179" s="146"/>
      <c r="S179" s="146"/>
      <c r="T179" s="586"/>
      <c r="U179" s="227"/>
    </row>
    <row r="180" spans="1:21" ht="18.75" customHeight="1">
      <c r="A180" s="325"/>
      <c r="B180" s="146"/>
      <c r="C180" s="195"/>
      <c r="D180" s="146"/>
      <c r="E180" s="138"/>
      <c r="F180" s="262"/>
      <c r="G180" s="146"/>
      <c r="H180" s="180"/>
      <c r="I180" s="409"/>
      <c r="J180" s="402"/>
      <c r="K180" s="410"/>
      <c r="M180" s="586"/>
      <c r="N180" s="586"/>
      <c r="O180" s="146"/>
      <c r="P180" s="411"/>
      <c r="Q180" s="586"/>
      <c r="R180" s="146"/>
      <c r="S180" s="146"/>
      <c r="T180" s="586"/>
      <c r="U180" s="83"/>
    </row>
    <row r="181" spans="1:21" ht="18.75" customHeight="1">
      <c r="A181" s="325"/>
      <c r="B181" s="146"/>
      <c r="C181" s="195"/>
      <c r="D181" s="146"/>
      <c r="E181" s="138"/>
      <c r="F181" s="262"/>
      <c r="G181" s="146"/>
      <c r="H181" s="180"/>
      <c r="I181" s="409"/>
      <c r="J181" s="402"/>
      <c r="K181" s="410"/>
      <c r="M181" s="586"/>
      <c r="N181" s="586"/>
      <c r="O181" s="146"/>
      <c r="P181" s="411"/>
      <c r="Q181" s="586"/>
      <c r="R181" s="146"/>
      <c r="S181" s="146"/>
      <c r="T181" s="586"/>
      <c r="U181" s="83"/>
    </row>
    <row r="182" spans="1:21" ht="18.75" customHeight="1">
      <c r="A182" s="325"/>
      <c r="B182" s="146"/>
      <c r="C182" s="195"/>
      <c r="D182" s="146"/>
      <c r="E182" s="138"/>
      <c r="F182" s="262"/>
      <c r="G182" s="146"/>
      <c r="H182" s="180"/>
      <c r="I182" s="409"/>
      <c r="J182" s="402"/>
      <c r="K182" s="410"/>
      <c r="M182" s="586"/>
      <c r="N182" s="586"/>
      <c r="O182" s="146"/>
      <c r="P182" s="411"/>
      <c r="Q182" s="586"/>
      <c r="R182" s="146"/>
      <c r="S182" s="146"/>
      <c r="T182" s="586"/>
      <c r="U182" s="83"/>
    </row>
    <row r="183" spans="1:21" ht="18.75" customHeight="1">
      <c r="A183" s="325"/>
      <c r="B183" s="232"/>
      <c r="C183" s="195"/>
      <c r="D183" s="146"/>
      <c r="E183" s="138"/>
      <c r="F183" s="262"/>
      <c r="G183" s="146"/>
      <c r="H183" s="245"/>
      <c r="I183" s="409"/>
      <c r="J183" s="402"/>
      <c r="K183" s="410"/>
      <c r="M183" s="586"/>
      <c r="N183" s="586"/>
      <c r="O183" s="146"/>
      <c r="P183" s="411"/>
      <c r="Q183" s="586"/>
      <c r="R183" s="146"/>
      <c r="S183" s="146"/>
      <c r="T183" s="586"/>
      <c r="U183" s="83"/>
    </row>
    <row r="184" spans="1:21" ht="18.75" customHeight="1">
      <c r="A184" s="325"/>
      <c r="B184" s="183"/>
      <c r="C184" s="195"/>
      <c r="D184" s="146"/>
      <c r="E184" s="138"/>
      <c r="F184" s="262"/>
      <c r="G184" s="146"/>
      <c r="H184" s="180"/>
      <c r="I184" s="409"/>
      <c r="J184" s="402"/>
      <c r="K184" s="410"/>
      <c r="M184" s="586"/>
      <c r="N184" s="586"/>
      <c r="O184" s="146"/>
      <c r="P184" s="411"/>
      <c r="Q184" s="586"/>
      <c r="R184" s="146"/>
      <c r="S184" s="146"/>
      <c r="T184" s="586"/>
      <c r="U184" s="83"/>
    </row>
    <row r="185" spans="1:21" ht="18.75" customHeight="1">
      <c r="A185" s="325"/>
      <c r="B185" s="146"/>
      <c r="C185" s="195"/>
      <c r="D185" s="146"/>
      <c r="E185" s="138"/>
      <c r="F185" s="262"/>
      <c r="G185" s="146"/>
      <c r="H185" s="180"/>
      <c r="I185" s="409"/>
      <c r="J185" s="402"/>
      <c r="K185" s="410"/>
      <c r="M185" s="586"/>
      <c r="N185" s="586"/>
      <c r="O185" s="146"/>
      <c r="P185" s="411"/>
      <c r="Q185" s="586"/>
      <c r="R185" s="146"/>
      <c r="S185" s="146"/>
      <c r="T185" s="586"/>
      <c r="U185" s="83"/>
    </row>
    <row r="186" spans="1:21" ht="18.75" customHeight="1">
      <c r="A186" s="325"/>
      <c r="B186" s="146"/>
      <c r="C186" s="195"/>
      <c r="D186" s="146"/>
      <c r="E186" s="138"/>
      <c r="F186" s="262"/>
      <c r="G186" s="146"/>
      <c r="H186" s="180"/>
      <c r="I186" s="409"/>
      <c r="J186" s="402"/>
      <c r="K186" s="410"/>
      <c r="M186" s="586"/>
      <c r="N186" s="586"/>
      <c r="O186" s="146"/>
      <c r="P186" s="416"/>
      <c r="Q186" s="586"/>
      <c r="R186" s="146"/>
      <c r="S186" s="146"/>
      <c r="T186" s="586"/>
      <c r="U186" s="83"/>
    </row>
    <row r="187" spans="1:21" ht="18.75" customHeight="1">
      <c r="A187" s="325"/>
      <c r="B187" s="146"/>
      <c r="C187" s="195"/>
      <c r="D187" s="146"/>
      <c r="E187" s="138"/>
      <c r="F187" s="262"/>
      <c r="G187" s="146"/>
      <c r="H187" s="180"/>
      <c r="I187" s="409"/>
      <c r="J187" s="402"/>
      <c r="K187" s="410"/>
      <c r="M187" s="586"/>
      <c r="N187" s="586"/>
      <c r="O187" s="146"/>
      <c r="P187" s="411"/>
      <c r="Q187" s="586"/>
      <c r="R187" s="146"/>
      <c r="S187" s="146"/>
      <c r="T187" s="586"/>
      <c r="U187" s="83"/>
    </row>
    <row r="188" spans="1:21" ht="18.75" customHeight="1">
      <c r="A188" s="325"/>
      <c r="B188" s="146"/>
      <c r="C188" s="195"/>
      <c r="D188" s="146"/>
      <c r="E188" s="138"/>
      <c r="F188" s="262"/>
      <c r="G188" s="146"/>
      <c r="H188" s="180"/>
      <c r="I188" s="409"/>
      <c r="J188" s="402"/>
      <c r="K188" s="410"/>
      <c r="M188" s="586"/>
      <c r="N188" s="586"/>
      <c r="O188" s="146"/>
      <c r="P188" s="411"/>
      <c r="Q188" s="586"/>
      <c r="R188" s="146"/>
      <c r="S188" s="146"/>
      <c r="T188" s="586"/>
      <c r="U188" s="83"/>
    </row>
    <row r="189" spans="1:21" ht="18.75" customHeight="1">
      <c r="A189" s="325"/>
      <c r="B189" s="146"/>
      <c r="C189" s="195"/>
      <c r="D189" s="146"/>
      <c r="E189" s="138"/>
      <c r="F189" s="262"/>
      <c r="G189" s="146"/>
      <c r="H189" s="180"/>
      <c r="I189" s="409"/>
      <c r="J189" s="402"/>
      <c r="K189" s="410"/>
      <c r="M189" s="586"/>
      <c r="N189" s="586"/>
      <c r="O189" s="146"/>
      <c r="P189" s="411"/>
      <c r="Q189" s="586"/>
      <c r="R189" s="146"/>
      <c r="S189" s="146"/>
      <c r="T189" s="586"/>
      <c r="U189" s="83"/>
    </row>
    <row r="190" spans="1:21" ht="18.75" customHeight="1">
      <c r="A190" s="325"/>
      <c r="B190" s="146"/>
      <c r="C190" s="195"/>
      <c r="D190" s="146"/>
      <c r="E190" s="138"/>
      <c r="F190" s="262"/>
      <c r="G190" s="146"/>
      <c r="H190" s="180"/>
      <c r="I190" s="409"/>
      <c r="J190" s="402"/>
      <c r="K190" s="410"/>
      <c r="M190" s="586"/>
      <c r="N190" s="586"/>
      <c r="O190" s="146"/>
      <c r="P190" s="411"/>
      <c r="Q190" s="586"/>
      <c r="R190" s="146"/>
      <c r="S190" s="146"/>
      <c r="T190" s="586"/>
      <c r="U190" s="83"/>
    </row>
    <row r="191" spans="1:21" ht="18.75" customHeight="1">
      <c r="A191" s="325"/>
      <c r="B191" s="146"/>
      <c r="C191" s="195"/>
      <c r="D191" s="146"/>
      <c r="E191" s="138"/>
      <c r="F191" s="262"/>
      <c r="G191" s="146"/>
      <c r="H191" s="180"/>
      <c r="I191" s="409"/>
      <c r="J191" s="402"/>
      <c r="K191" s="410"/>
      <c r="M191" s="586"/>
      <c r="N191" s="586"/>
      <c r="O191" s="146"/>
      <c r="P191" s="411"/>
      <c r="Q191" s="586"/>
      <c r="R191" s="146"/>
      <c r="S191" s="146"/>
      <c r="T191" s="586"/>
      <c r="U191" s="83"/>
    </row>
    <row r="192" spans="1:21" ht="18.75" customHeight="1">
      <c r="A192" s="325"/>
      <c r="B192" s="146"/>
      <c r="C192" s="195"/>
      <c r="D192" s="146"/>
      <c r="E192" s="138"/>
      <c r="F192" s="262"/>
      <c r="G192" s="146"/>
      <c r="H192" s="180"/>
      <c r="I192" s="409"/>
      <c r="J192" s="402"/>
      <c r="K192" s="410"/>
      <c r="M192" s="586"/>
      <c r="N192" s="586"/>
      <c r="O192" s="146"/>
      <c r="P192" s="411"/>
      <c r="Q192" s="586"/>
      <c r="R192" s="146"/>
      <c r="S192" s="146"/>
      <c r="T192" s="586"/>
      <c r="U192" s="83"/>
    </row>
    <row r="193" spans="1:21" ht="18.75" customHeight="1">
      <c r="A193" s="325"/>
      <c r="B193" s="146"/>
      <c r="C193" s="195"/>
      <c r="D193" s="146"/>
      <c r="E193" s="138"/>
      <c r="F193" s="262"/>
      <c r="G193" s="146"/>
      <c r="H193" s="180"/>
      <c r="I193" s="409"/>
      <c r="J193" s="402"/>
      <c r="K193" s="410"/>
      <c r="M193" s="586"/>
      <c r="N193" s="586"/>
      <c r="O193" s="146"/>
      <c r="P193" s="411"/>
      <c r="Q193" s="586"/>
      <c r="R193" s="146"/>
      <c r="S193" s="146"/>
      <c r="T193" s="586"/>
      <c r="U193" s="83"/>
    </row>
    <row r="194" spans="1:21" ht="18.75" customHeight="1">
      <c r="A194" s="325"/>
      <c r="B194" s="146"/>
      <c r="C194" s="195"/>
      <c r="D194" s="146"/>
      <c r="E194" s="138"/>
      <c r="F194" s="262"/>
      <c r="G194" s="146"/>
      <c r="H194" s="180"/>
      <c r="I194" s="409"/>
      <c r="J194" s="402"/>
      <c r="K194" s="410"/>
      <c r="M194" s="586"/>
      <c r="N194" s="586"/>
      <c r="O194" s="146"/>
      <c r="P194" s="411"/>
      <c r="Q194" s="586"/>
      <c r="R194" s="146"/>
      <c r="S194" s="146"/>
      <c r="T194" s="586"/>
      <c r="U194" s="83"/>
    </row>
    <row r="195" spans="1:21" ht="18.75" customHeight="1">
      <c r="A195" s="325"/>
      <c r="B195" s="146"/>
      <c r="C195" s="195"/>
      <c r="D195" s="146"/>
      <c r="E195" s="138"/>
      <c r="F195" s="262"/>
      <c r="G195" s="146"/>
      <c r="H195" s="180"/>
      <c r="I195" s="409"/>
      <c r="J195" s="402"/>
      <c r="K195" s="410"/>
      <c r="M195" s="586"/>
      <c r="N195" s="586"/>
      <c r="O195" s="146"/>
      <c r="P195" s="411"/>
      <c r="Q195" s="586"/>
      <c r="R195" s="146"/>
      <c r="S195" s="146"/>
      <c r="T195" s="586"/>
      <c r="U195" s="83"/>
    </row>
    <row r="196" spans="1:21" ht="18.75" customHeight="1">
      <c r="A196" s="325"/>
      <c r="B196" s="232"/>
      <c r="C196" s="195"/>
      <c r="D196" s="146"/>
      <c r="E196" s="138"/>
      <c r="F196" s="262"/>
      <c r="G196" s="146"/>
      <c r="H196" s="245"/>
      <c r="I196" s="409"/>
      <c r="J196" s="402"/>
      <c r="K196" s="410"/>
      <c r="M196" s="586"/>
      <c r="N196" s="586"/>
      <c r="O196" s="146"/>
      <c r="P196" s="411"/>
      <c r="Q196" s="586"/>
      <c r="R196" s="146"/>
      <c r="S196" s="146"/>
      <c r="T196" s="586"/>
      <c r="U196" s="83"/>
    </row>
    <row r="197" spans="1:21" ht="18.75" customHeight="1">
      <c r="A197" s="325"/>
      <c r="B197" s="232"/>
      <c r="C197" s="195"/>
      <c r="D197" s="146"/>
      <c r="E197" s="138"/>
      <c r="F197" s="262"/>
      <c r="G197" s="146"/>
      <c r="H197" s="180"/>
      <c r="I197" s="409"/>
      <c r="J197" s="402"/>
      <c r="K197" s="410"/>
      <c r="M197" s="586"/>
      <c r="N197" s="586"/>
      <c r="O197" s="146"/>
      <c r="P197" s="411"/>
      <c r="Q197" s="586"/>
      <c r="R197" s="146"/>
      <c r="S197" s="146"/>
      <c r="T197" s="586"/>
      <c r="U197" s="83"/>
    </row>
    <row r="198" spans="1:21" ht="18.75" customHeight="1">
      <c r="A198" s="325"/>
      <c r="B198" s="146"/>
      <c r="C198" s="195"/>
      <c r="D198" s="146"/>
      <c r="E198" s="138"/>
      <c r="F198" s="262"/>
      <c r="G198" s="146"/>
      <c r="H198" s="180"/>
      <c r="I198" s="409"/>
      <c r="J198" s="402"/>
      <c r="K198" s="410"/>
      <c r="M198" s="586"/>
      <c r="N198" s="586"/>
      <c r="O198" s="146"/>
      <c r="P198" s="411"/>
      <c r="Q198" s="586"/>
      <c r="R198" s="146"/>
      <c r="S198" s="146"/>
      <c r="T198" s="586"/>
      <c r="U198" s="83"/>
    </row>
    <row r="199" spans="1:21" ht="18.75" customHeight="1">
      <c r="A199" s="325"/>
      <c r="B199" s="146"/>
      <c r="C199" s="195"/>
      <c r="D199" s="146"/>
      <c r="E199" s="138"/>
      <c r="F199" s="262"/>
      <c r="G199" s="146"/>
      <c r="H199" s="180"/>
      <c r="I199" s="409"/>
      <c r="J199" s="402"/>
      <c r="K199" s="410"/>
      <c r="M199" s="586"/>
      <c r="N199" s="586"/>
      <c r="O199" s="146"/>
      <c r="P199" s="411"/>
      <c r="Q199" s="586"/>
      <c r="R199" s="146"/>
      <c r="S199" s="146"/>
      <c r="T199" s="586"/>
      <c r="U199" s="227"/>
    </row>
    <row r="200" spans="1:21" ht="18.75" customHeight="1">
      <c r="A200" s="325"/>
      <c r="B200" s="146"/>
      <c r="C200" s="195"/>
      <c r="D200" s="146"/>
      <c r="E200" s="138"/>
      <c r="F200" s="262"/>
      <c r="G200" s="146"/>
      <c r="H200" s="180"/>
      <c r="I200" s="409"/>
      <c r="J200" s="402"/>
      <c r="K200" s="410"/>
      <c r="M200" s="586"/>
      <c r="N200" s="586"/>
      <c r="O200" s="146"/>
      <c r="P200" s="411"/>
      <c r="Q200" s="586"/>
      <c r="R200" s="146"/>
      <c r="S200" s="146"/>
      <c r="T200" s="586"/>
      <c r="U200" s="83"/>
    </row>
    <row r="201" spans="1:21" ht="18.75" customHeight="1">
      <c r="A201" s="325"/>
      <c r="B201" s="146"/>
      <c r="C201" s="195"/>
      <c r="D201" s="146"/>
      <c r="E201" s="138"/>
      <c r="F201" s="262"/>
      <c r="G201" s="146"/>
      <c r="H201" s="180"/>
      <c r="I201" s="409"/>
      <c r="J201" s="402"/>
      <c r="K201" s="410"/>
      <c r="M201" s="586"/>
      <c r="N201" s="586"/>
      <c r="O201" s="146"/>
      <c r="P201" s="411"/>
      <c r="Q201" s="586"/>
      <c r="R201" s="146"/>
      <c r="S201" s="146"/>
      <c r="T201" s="586"/>
      <c r="U201" s="83"/>
    </row>
    <row r="202" spans="1:21" ht="18.75" customHeight="1">
      <c r="A202" s="325"/>
      <c r="B202" s="146"/>
      <c r="C202" s="195"/>
      <c r="D202" s="146"/>
      <c r="E202" s="138"/>
      <c r="F202" s="262"/>
      <c r="G202" s="146"/>
      <c r="H202" s="180"/>
      <c r="I202" s="409"/>
      <c r="J202" s="402"/>
      <c r="K202" s="410"/>
      <c r="M202" s="586"/>
      <c r="N202" s="586"/>
      <c r="O202" s="146"/>
      <c r="P202" s="411"/>
      <c r="Q202" s="586"/>
      <c r="R202" s="146"/>
      <c r="S202" s="146"/>
      <c r="T202" s="586"/>
      <c r="U202" s="83"/>
    </row>
    <row r="203" spans="1:21" ht="18.75" customHeight="1">
      <c r="A203" s="325"/>
      <c r="B203" s="146"/>
      <c r="C203" s="195"/>
      <c r="D203" s="146"/>
      <c r="E203" s="138"/>
      <c r="F203" s="262"/>
      <c r="G203" s="146"/>
      <c r="H203" s="180"/>
      <c r="I203" s="409"/>
      <c r="J203" s="402"/>
      <c r="K203" s="414"/>
      <c r="M203" s="586"/>
      <c r="N203" s="586"/>
      <c r="O203" s="146"/>
      <c r="P203" s="411"/>
      <c r="Q203" s="586"/>
      <c r="R203" s="146"/>
      <c r="S203" s="146"/>
      <c r="T203" s="586"/>
      <c r="U203" s="83"/>
    </row>
    <row r="204" spans="1:21" ht="18.75" customHeight="1">
      <c r="A204" s="325"/>
      <c r="B204" s="146"/>
      <c r="C204" s="195"/>
      <c r="D204" s="146"/>
      <c r="E204" s="138"/>
      <c r="F204" s="262"/>
      <c r="G204" s="146"/>
      <c r="H204" s="180"/>
      <c r="I204" s="409"/>
      <c r="J204" s="402"/>
      <c r="K204" s="414"/>
      <c r="M204" s="586"/>
      <c r="N204" s="586"/>
      <c r="O204" s="146"/>
      <c r="P204" s="411"/>
      <c r="Q204" s="586"/>
      <c r="R204" s="146"/>
      <c r="S204" s="146"/>
      <c r="T204" s="586"/>
      <c r="U204" s="227"/>
    </row>
    <row r="205" spans="1:21" ht="18.75" customHeight="1">
      <c r="A205" s="325"/>
      <c r="B205" s="146"/>
      <c r="C205" s="195"/>
      <c r="D205" s="146"/>
      <c r="E205" s="138"/>
      <c r="F205" s="262"/>
      <c r="G205" s="146"/>
      <c r="H205" s="180"/>
      <c r="I205" s="409"/>
      <c r="J205" s="402"/>
      <c r="K205" s="410"/>
      <c r="M205" s="586"/>
      <c r="N205" s="586"/>
      <c r="O205" s="146"/>
      <c r="P205" s="411"/>
      <c r="Q205" s="586"/>
      <c r="R205" s="146"/>
      <c r="S205" s="146"/>
      <c r="T205" s="586"/>
      <c r="U205" s="83"/>
    </row>
    <row r="206" spans="1:21" ht="18.75" customHeight="1">
      <c r="A206" s="325"/>
      <c r="B206" s="146"/>
      <c r="C206" s="195"/>
      <c r="D206" s="146"/>
      <c r="E206" s="138"/>
      <c r="F206" s="262"/>
      <c r="G206" s="146"/>
      <c r="H206" s="180"/>
      <c r="I206" s="409"/>
      <c r="J206" s="402"/>
      <c r="K206" s="410"/>
      <c r="M206" s="586"/>
      <c r="N206" s="586"/>
      <c r="O206" s="146"/>
      <c r="P206" s="411"/>
      <c r="Q206" s="586"/>
      <c r="R206" s="146"/>
      <c r="S206" s="146"/>
      <c r="T206" s="586"/>
      <c r="U206" s="83"/>
    </row>
    <row r="207" spans="1:21" ht="18.75" customHeight="1">
      <c r="A207" s="325"/>
      <c r="B207" s="146"/>
      <c r="C207" s="195"/>
      <c r="D207" s="146"/>
      <c r="E207" s="138"/>
      <c r="F207" s="262"/>
      <c r="G207" s="146"/>
      <c r="H207" s="245"/>
      <c r="I207" s="409"/>
      <c r="J207" s="402"/>
      <c r="K207" s="410"/>
      <c r="M207" s="586"/>
      <c r="N207" s="586"/>
      <c r="O207" s="146"/>
      <c r="P207" s="411"/>
      <c r="Q207" s="586"/>
      <c r="R207" s="146"/>
      <c r="S207" s="146"/>
      <c r="T207" s="586"/>
      <c r="U207" s="227"/>
    </row>
    <row r="208" spans="1:21" ht="18.75" customHeight="1">
      <c r="A208" s="325"/>
      <c r="B208" s="146"/>
      <c r="C208" s="195"/>
      <c r="D208" s="146"/>
      <c r="E208" s="138"/>
      <c r="F208" s="262"/>
      <c r="G208" s="146"/>
      <c r="H208" s="180"/>
      <c r="I208" s="409"/>
      <c r="J208" s="402"/>
      <c r="K208" s="410"/>
      <c r="M208" s="586"/>
      <c r="N208" s="586"/>
      <c r="O208" s="146"/>
      <c r="P208" s="411"/>
      <c r="Q208" s="586"/>
      <c r="R208" s="146"/>
      <c r="S208" s="146"/>
      <c r="T208" s="586"/>
      <c r="U208" s="83"/>
    </row>
    <row r="209" spans="1:21" ht="18.75" customHeight="1">
      <c r="A209" s="325"/>
      <c r="B209" s="146"/>
      <c r="C209" s="195"/>
      <c r="D209" s="146"/>
      <c r="E209" s="138"/>
      <c r="F209" s="262"/>
      <c r="G209" s="146"/>
      <c r="H209" s="180"/>
      <c r="I209" s="409"/>
      <c r="J209" s="402"/>
      <c r="K209" s="410"/>
      <c r="M209" s="586"/>
      <c r="N209" s="586"/>
      <c r="O209" s="146"/>
      <c r="P209" s="411"/>
      <c r="Q209" s="586"/>
      <c r="R209" s="146"/>
      <c r="S209" s="146"/>
      <c r="T209" s="586"/>
      <c r="U209" s="83"/>
    </row>
    <row r="210" spans="1:21" ht="18.75" customHeight="1">
      <c r="A210" s="325"/>
      <c r="B210" s="146"/>
      <c r="C210" s="195"/>
      <c r="D210" s="146"/>
      <c r="E210" s="138"/>
      <c r="F210" s="262"/>
      <c r="G210" s="146"/>
      <c r="H210" s="180"/>
      <c r="I210" s="409"/>
      <c r="J210" s="402"/>
      <c r="K210" s="410"/>
      <c r="M210" s="586"/>
      <c r="N210" s="586"/>
      <c r="O210" s="146"/>
      <c r="P210" s="411"/>
      <c r="Q210" s="586"/>
      <c r="R210" s="146"/>
      <c r="S210" s="146"/>
      <c r="T210" s="586"/>
      <c r="U210" s="83"/>
    </row>
    <row r="211" spans="1:21" ht="18.75" customHeight="1">
      <c r="A211" s="325"/>
      <c r="B211" s="146"/>
      <c r="C211" s="195"/>
      <c r="D211" s="146"/>
      <c r="E211" s="138"/>
      <c r="F211" s="262"/>
      <c r="G211" s="146"/>
      <c r="H211" s="180"/>
      <c r="I211" s="409"/>
      <c r="J211" s="402"/>
      <c r="K211" s="410"/>
      <c r="M211" s="586"/>
      <c r="N211" s="586"/>
      <c r="O211" s="146"/>
      <c r="P211" s="411"/>
      <c r="Q211" s="586"/>
      <c r="R211" s="146"/>
      <c r="S211" s="146"/>
      <c r="T211" s="586"/>
      <c r="U211" s="83"/>
    </row>
    <row r="212" spans="1:21" ht="18.75" customHeight="1">
      <c r="A212" s="325"/>
      <c r="B212" s="146"/>
      <c r="C212" s="195"/>
      <c r="D212" s="146"/>
      <c r="E212" s="138"/>
      <c r="F212" s="262"/>
      <c r="G212" s="146"/>
      <c r="H212" s="180"/>
      <c r="I212" s="409"/>
      <c r="J212" s="402"/>
      <c r="K212" s="410"/>
      <c r="M212" s="586"/>
      <c r="N212" s="586"/>
      <c r="O212" s="146"/>
      <c r="P212" s="411"/>
      <c r="Q212" s="586"/>
      <c r="R212" s="146"/>
      <c r="S212" s="146"/>
      <c r="T212" s="586"/>
      <c r="U212" s="227"/>
    </row>
    <row r="213" spans="1:21" ht="18.75" customHeight="1">
      <c r="A213" s="322"/>
      <c r="B213" s="232"/>
      <c r="C213" s="195"/>
      <c r="D213" s="146"/>
      <c r="E213" s="138"/>
      <c r="F213" s="262"/>
      <c r="G213" s="146"/>
      <c r="H213" s="180"/>
      <c r="I213" s="409"/>
      <c r="J213" s="402"/>
      <c r="K213" s="410"/>
      <c r="M213" s="586"/>
      <c r="N213" s="586"/>
      <c r="O213" s="146"/>
      <c r="P213" s="411"/>
      <c r="Q213" s="586"/>
      <c r="R213" s="146"/>
      <c r="S213" s="146"/>
      <c r="T213" s="586"/>
      <c r="U213" s="83"/>
    </row>
    <row r="214" spans="1:21" ht="18.75" customHeight="1">
      <c r="A214" s="322"/>
      <c r="B214" s="146"/>
      <c r="C214" s="195"/>
      <c r="D214" s="146"/>
      <c r="E214" s="138"/>
      <c r="F214" s="262"/>
      <c r="G214" s="146"/>
      <c r="H214" s="180"/>
      <c r="I214" s="409"/>
      <c r="J214" s="402"/>
      <c r="K214" s="410"/>
      <c r="M214" s="586"/>
      <c r="N214" s="586"/>
      <c r="O214" s="146"/>
      <c r="P214" s="411"/>
      <c r="Q214" s="586"/>
      <c r="R214" s="146"/>
      <c r="S214" s="146"/>
      <c r="T214" s="586"/>
      <c r="U214" s="83"/>
    </row>
    <row r="215" spans="1:21" ht="18.75" customHeight="1">
      <c r="A215" s="322"/>
      <c r="B215" s="232"/>
      <c r="C215" s="195"/>
      <c r="D215" s="146"/>
      <c r="E215" s="138"/>
      <c r="F215" s="262"/>
      <c r="G215" s="146"/>
      <c r="H215" s="180"/>
      <c r="I215" s="409"/>
      <c r="J215" s="402"/>
      <c r="K215" s="410"/>
      <c r="M215" s="586"/>
      <c r="N215" s="586"/>
      <c r="O215" s="146"/>
      <c r="P215" s="411"/>
      <c r="Q215" s="586"/>
      <c r="R215" s="146"/>
      <c r="S215" s="146"/>
      <c r="T215" s="586"/>
      <c r="U215" s="83"/>
    </row>
    <row r="216" spans="1:21" ht="18.75" customHeight="1">
      <c r="A216" s="322"/>
      <c r="B216" s="146"/>
      <c r="C216" s="195"/>
      <c r="D216" s="146"/>
      <c r="E216" s="138"/>
      <c r="F216" s="262"/>
      <c r="G216" s="146"/>
      <c r="H216" s="180"/>
      <c r="I216" s="409"/>
      <c r="J216" s="402"/>
      <c r="K216" s="410"/>
      <c r="M216" s="586"/>
      <c r="N216" s="586"/>
      <c r="O216" s="146"/>
      <c r="P216" s="411"/>
      <c r="Q216" s="586"/>
      <c r="R216" s="146"/>
      <c r="S216" s="146"/>
      <c r="T216" s="586"/>
      <c r="U216" s="83"/>
    </row>
    <row r="217" spans="1:21" ht="18.75" customHeight="1">
      <c r="A217" s="322"/>
      <c r="B217" s="146"/>
      <c r="C217" s="195"/>
      <c r="D217" s="146"/>
      <c r="E217" s="138"/>
      <c r="F217" s="262"/>
      <c r="G217" s="146"/>
      <c r="H217" s="180"/>
      <c r="I217" s="409"/>
      <c r="J217" s="402"/>
      <c r="K217" s="410"/>
      <c r="M217" s="586"/>
      <c r="N217" s="586"/>
      <c r="O217" s="146"/>
      <c r="P217" s="411"/>
      <c r="Q217" s="586"/>
      <c r="R217" s="146"/>
      <c r="S217" s="146"/>
      <c r="T217" s="586"/>
      <c r="U217" s="83"/>
    </row>
    <row r="218" spans="1:21" ht="18.75" customHeight="1">
      <c r="A218" s="322"/>
      <c r="B218" s="146"/>
      <c r="C218" s="195"/>
      <c r="D218" s="146"/>
      <c r="E218" s="138"/>
      <c r="F218" s="262"/>
      <c r="G218" s="146"/>
      <c r="H218" s="180"/>
      <c r="I218" s="409"/>
      <c r="J218" s="402"/>
      <c r="K218" s="410"/>
      <c r="M218" s="586"/>
      <c r="N218" s="586"/>
      <c r="O218" s="146"/>
      <c r="P218" s="411"/>
      <c r="Q218" s="586"/>
      <c r="R218" s="146"/>
      <c r="S218" s="146"/>
      <c r="T218" s="586"/>
      <c r="U218" s="83"/>
    </row>
    <row r="219" spans="1:21" ht="18.75" customHeight="1">
      <c r="A219" s="322"/>
      <c r="B219" s="146"/>
      <c r="C219" s="195"/>
      <c r="D219" s="146"/>
      <c r="E219" s="138"/>
      <c r="F219" s="262"/>
      <c r="G219" s="146"/>
      <c r="H219" s="180"/>
      <c r="I219" s="409"/>
      <c r="J219" s="402"/>
      <c r="K219" s="410"/>
      <c r="M219" s="586"/>
      <c r="N219" s="586"/>
      <c r="O219" s="146"/>
      <c r="P219" s="411"/>
      <c r="Q219" s="586"/>
      <c r="R219" s="146"/>
      <c r="S219" s="146"/>
      <c r="T219" s="586"/>
      <c r="U219" s="83"/>
    </row>
    <row r="220" spans="1:21" ht="18.75" customHeight="1">
      <c r="A220" s="322"/>
      <c r="B220" s="146"/>
      <c r="C220" s="195"/>
      <c r="D220" s="146"/>
      <c r="E220" s="138"/>
      <c r="F220" s="262"/>
      <c r="G220" s="146"/>
      <c r="H220" s="180"/>
      <c r="I220" s="409"/>
      <c r="J220" s="402"/>
      <c r="K220" s="410"/>
      <c r="M220" s="586"/>
      <c r="N220" s="586"/>
      <c r="O220" s="146"/>
      <c r="P220" s="411"/>
      <c r="Q220" s="586"/>
      <c r="R220" s="146"/>
      <c r="S220" s="146"/>
      <c r="T220" s="586"/>
      <c r="U220" s="83"/>
    </row>
    <row r="221" spans="1:21" ht="18.75" customHeight="1">
      <c r="A221" s="322"/>
      <c r="B221" s="146"/>
      <c r="C221" s="195"/>
      <c r="D221" s="146"/>
      <c r="E221" s="138"/>
      <c r="F221" s="262"/>
      <c r="G221" s="146"/>
      <c r="H221" s="146"/>
      <c r="I221" s="409"/>
      <c r="J221" s="402"/>
      <c r="K221" s="410"/>
      <c r="M221" s="586"/>
      <c r="N221" s="586"/>
      <c r="O221" s="146"/>
      <c r="P221" s="411"/>
      <c r="Q221" s="586"/>
      <c r="R221" s="146"/>
      <c r="S221" s="146"/>
      <c r="T221" s="586"/>
      <c r="U221" s="83"/>
    </row>
    <row r="222" spans="1:21" ht="18.75" customHeight="1">
      <c r="A222" s="322"/>
      <c r="B222" s="146"/>
      <c r="C222" s="195"/>
      <c r="D222" s="146"/>
      <c r="E222" s="138"/>
      <c r="F222" s="262"/>
      <c r="G222" s="146"/>
      <c r="H222" s="146"/>
      <c r="I222" s="409"/>
      <c r="J222" s="402"/>
      <c r="K222" s="410"/>
      <c r="M222" s="586"/>
      <c r="N222" s="586"/>
      <c r="O222" s="146"/>
      <c r="P222" s="411"/>
      <c r="Q222" s="586"/>
      <c r="R222" s="146"/>
      <c r="S222" s="146"/>
      <c r="T222" s="586"/>
      <c r="U222" s="83"/>
    </row>
    <row r="223" spans="1:21" ht="18.75" customHeight="1">
      <c r="A223" s="322"/>
      <c r="B223" s="146"/>
      <c r="C223" s="195"/>
      <c r="D223" s="146"/>
      <c r="E223" s="138"/>
      <c r="F223" s="262"/>
      <c r="G223" s="146"/>
      <c r="H223" s="180"/>
      <c r="I223" s="409"/>
      <c r="J223" s="402"/>
      <c r="K223" s="414"/>
      <c r="M223" s="586"/>
      <c r="N223" s="586"/>
      <c r="O223" s="146"/>
      <c r="P223" s="411"/>
      <c r="Q223" s="586"/>
      <c r="R223" s="146"/>
      <c r="S223" s="146"/>
      <c r="T223" s="586"/>
      <c r="U223" s="83"/>
    </row>
    <row r="224" spans="1:21" ht="18.75" customHeight="1">
      <c r="A224" s="322"/>
      <c r="B224" s="146"/>
      <c r="C224" s="195"/>
      <c r="D224" s="146"/>
      <c r="E224" s="138"/>
      <c r="F224" s="262"/>
      <c r="G224" s="146"/>
      <c r="H224" s="180"/>
      <c r="I224" s="409"/>
      <c r="J224" s="402"/>
      <c r="K224" s="410"/>
      <c r="M224" s="586"/>
      <c r="N224" s="586"/>
      <c r="O224" s="146"/>
      <c r="P224" s="411"/>
      <c r="Q224" s="586"/>
      <c r="R224" s="146"/>
      <c r="S224" s="146"/>
      <c r="T224" s="586"/>
      <c r="U224" s="83"/>
    </row>
    <row r="225" spans="1:21" ht="18.75" customHeight="1">
      <c r="A225" s="322"/>
      <c r="B225" s="232"/>
      <c r="C225" s="195"/>
      <c r="D225" s="146"/>
      <c r="E225" s="138"/>
      <c r="F225" s="262"/>
      <c r="G225" s="146"/>
      <c r="H225" s="180"/>
      <c r="I225" s="409"/>
      <c r="J225" s="402"/>
      <c r="K225" s="410"/>
      <c r="M225" s="586"/>
      <c r="N225" s="586"/>
      <c r="O225" s="146"/>
      <c r="P225" s="411"/>
      <c r="Q225" s="586"/>
      <c r="R225" s="146"/>
      <c r="S225" s="146"/>
      <c r="T225" s="586"/>
      <c r="U225" s="83"/>
    </row>
    <row r="226" spans="1:21" ht="18.75" customHeight="1">
      <c r="A226" s="322"/>
      <c r="B226" s="146"/>
      <c r="C226" s="195"/>
      <c r="D226" s="146"/>
      <c r="E226" s="138"/>
      <c r="F226" s="262"/>
      <c r="G226" s="146"/>
      <c r="H226" s="180"/>
      <c r="I226" s="409"/>
      <c r="J226" s="402"/>
      <c r="K226" s="410"/>
      <c r="M226" s="586"/>
      <c r="N226" s="586"/>
      <c r="O226" s="146"/>
      <c r="P226" s="411"/>
      <c r="Q226" s="586"/>
      <c r="R226" s="146"/>
      <c r="S226" s="146"/>
      <c r="T226" s="586"/>
      <c r="U226" s="83"/>
    </row>
    <row r="227" spans="1:21" ht="18.75" customHeight="1">
      <c r="A227" s="322"/>
      <c r="B227" s="146"/>
      <c r="C227" s="195"/>
      <c r="D227" s="146"/>
      <c r="E227" s="138"/>
      <c r="F227" s="262"/>
      <c r="G227" s="146"/>
      <c r="H227" s="180"/>
      <c r="I227" s="409"/>
      <c r="J227" s="402"/>
      <c r="K227" s="410"/>
      <c r="M227" s="586"/>
      <c r="N227" s="586"/>
      <c r="O227" s="146"/>
      <c r="P227" s="411"/>
      <c r="Q227" s="586"/>
      <c r="R227" s="146"/>
      <c r="S227" s="146"/>
      <c r="T227" s="586"/>
      <c r="U227" s="227"/>
    </row>
    <row r="228" spans="1:21" ht="18.75" customHeight="1">
      <c r="A228" s="322"/>
      <c r="B228" s="146"/>
      <c r="C228" s="195"/>
      <c r="D228" s="146"/>
      <c r="E228" s="138"/>
      <c r="F228" s="262"/>
      <c r="G228" s="146"/>
      <c r="H228" s="180"/>
      <c r="I228" s="409"/>
      <c r="J228" s="402"/>
      <c r="K228" s="410"/>
      <c r="M228" s="586"/>
      <c r="N228" s="586"/>
      <c r="O228" s="146"/>
      <c r="P228" s="411"/>
      <c r="Q228" s="586"/>
      <c r="R228" s="146"/>
      <c r="S228" s="146"/>
      <c r="T228" s="586"/>
      <c r="U228" s="83"/>
    </row>
    <row r="229" spans="1:21" ht="18.75" customHeight="1">
      <c r="A229" s="322"/>
      <c r="B229" s="232"/>
      <c r="C229" s="195"/>
      <c r="D229" s="146"/>
      <c r="E229" s="138"/>
      <c r="F229" s="262"/>
      <c r="G229" s="146"/>
      <c r="H229" s="245"/>
      <c r="I229" s="409"/>
      <c r="J229" s="402"/>
      <c r="K229" s="410"/>
      <c r="M229" s="586"/>
      <c r="N229" s="586"/>
      <c r="O229" s="146"/>
      <c r="P229" s="411"/>
      <c r="Q229" s="586"/>
      <c r="R229" s="146"/>
      <c r="S229" s="146"/>
      <c r="T229" s="586"/>
      <c r="U229" s="83"/>
    </row>
    <row r="230" spans="1:21" ht="18.75" customHeight="1">
      <c r="A230" s="322"/>
      <c r="B230" s="232"/>
      <c r="C230" s="195"/>
      <c r="D230" s="146"/>
      <c r="E230" s="138"/>
      <c r="F230" s="262"/>
      <c r="G230" s="146"/>
      <c r="H230" s="180"/>
      <c r="I230" s="409"/>
      <c r="J230" s="402"/>
      <c r="K230" s="410"/>
      <c r="M230" s="586"/>
      <c r="N230" s="586"/>
      <c r="O230" s="146"/>
      <c r="P230" s="411"/>
      <c r="Q230" s="586"/>
      <c r="R230" s="146"/>
      <c r="S230" s="146"/>
      <c r="T230" s="586"/>
      <c r="U230" s="227"/>
    </row>
    <row r="231" spans="1:21" ht="18.75" customHeight="1">
      <c r="A231" s="322"/>
      <c r="B231" s="232"/>
      <c r="C231" s="195"/>
      <c r="D231" s="146"/>
      <c r="E231" s="138"/>
      <c r="F231" s="262"/>
      <c r="G231" s="146"/>
      <c r="H231" s="180"/>
      <c r="I231" s="409"/>
      <c r="J231" s="402"/>
      <c r="K231" s="410"/>
      <c r="M231" s="586"/>
      <c r="N231" s="586"/>
      <c r="O231" s="146"/>
      <c r="P231" s="411"/>
      <c r="Q231" s="586"/>
      <c r="R231" s="146"/>
      <c r="S231" s="146"/>
      <c r="T231" s="586"/>
      <c r="U231" s="83"/>
    </row>
    <row r="232" spans="1:21" ht="18.75" customHeight="1">
      <c r="A232" s="322"/>
      <c r="B232" s="146"/>
      <c r="C232" s="195"/>
      <c r="D232" s="146"/>
      <c r="E232" s="138"/>
      <c r="F232" s="262"/>
      <c r="G232" s="146"/>
      <c r="H232" s="180"/>
      <c r="I232" s="409"/>
      <c r="J232" s="402"/>
      <c r="K232" s="410"/>
      <c r="M232" s="586"/>
      <c r="N232" s="586"/>
      <c r="O232" s="146"/>
      <c r="P232" s="411"/>
      <c r="Q232" s="586"/>
      <c r="R232" s="146"/>
      <c r="S232" s="146"/>
      <c r="T232" s="586"/>
      <c r="U232" s="83"/>
    </row>
    <row r="233" spans="1:21" ht="18.75" customHeight="1">
      <c r="A233" s="322"/>
      <c r="B233" s="146"/>
      <c r="C233" s="195"/>
      <c r="D233" s="146"/>
      <c r="E233" s="138"/>
      <c r="F233" s="262"/>
      <c r="G233" s="146"/>
      <c r="H233" s="180"/>
      <c r="I233" s="409"/>
      <c r="J233" s="402"/>
      <c r="K233" s="410"/>
      <c r="M233" s="586"/>
      <c r="N233" s="586"/>
      <c r="O233" s="146"/>
      <c r="P233" s="411"/>
      <c r="Q233" s="586"/>
      <c r="R233" s="146"/>
      <c r="S233" s="146"/>
      <c r="T233" s="586"/>
      <c r="U233" s="83"/>
    </row>
    <row r="234" spans="1:21" ht="18.75" customHeight="1">
      <c r="A234" s="322"/>
      <c r="B234" s="146"/>
      <c r="C234" s="195"/>
      <c r="D234" s="146"/>
      <c r="E234" s="138"/>
      <c r="F234" s="262"/>
      <c r="G234" s="146"/>
      <c r="H234" s="180"/>
      <c r="I234" s="409"/>
      <c r="J234" s="402"/>
      <c r="K234" s="410"/>
      <c r="M234" s="586"/>
      <c r="N234" s="586"/>
      <c r="O234" s="146"/>
      <c r="P234" s="411"/>
      <c r="Q234" s="586"/>
      <c r="R234" s="146"/>
      <c r="S234" s="146"/>
      <c r="T234" s="586"/>
      <c r="U234" s="83"/>
    </row>
    <row r="235" spans="1:21" ht="18.75" customHeight="1">
      <c r="A235" s="322"/>
      <c r="B235" s="146"/>
      <c r="C235" s="195"/>
      <c r="D235" s="146"/>
      <c r="E235" s="138"/>
      <c r="F235" s="262"/>
      <c r="G235" s="146"/>
      <c r="H235" s="180"/>
      <c r="I235" s="409"/>
      <c r="J235" s="402"/>
      <c r="K235" s="410"/>
      <c r="M235" s="586"/>
      <c r="N235" s="586"/>
      <c r="O235" s="146"/>
      <c r="P235" s="411"/>
      <c r="Q235" s="586"/>
      <c r="R235" s="146"/>
      <c r="S235" s="146"/>
      <c r="T235" s="586"/>
      <c r="U235" s="83"/>
    </row>
    <row r="236" spans="1:21" ht="18.75" customHeight="1">
      <c r="A236" s="322"/>
      <c r="B236" s="146"/>
      <c r="C236" s="195"/>
      <c r="D236" s="146"/>
      <c r="E236" s="138"/>
      <c r="F236" s="262"/>
      <c r="G236" s="146"/>
      <c r="H236" s="180"/>
      <c r="I236" s="409"/>
      <c r="J236" s="402"/>
      <c r="K236" s="410"/>
      <c r="M236" s="586"/>
      <c r="N236" s="586"/>
      <c r="O236" s="146"/>
      <c r="P236" s="411"/>
      <c r="Q236" s="586"/>
      <c r="R236" s="146"/>
      <c r="S236" s="146"/>
      <c r="T236" s="586"/>
      <c r="U236" s="83"/>
    </row>
    <row r="237" spans="1:21" ht="18.75" customHeight="1">
      <c r="A237" s="322"/>
      <c r="B237" s="146"/>
      <c r="C237" s="195"/>
      <c r="D237" s="146"/>
      <c r="E237" s="138"/>
      <c r="F237" s="262"/>
      <c r="G237" s="146"/>
      <c r="H237" s="180"/>
      <c r="I237" s="409"/>
      <c r="J237" s="402"/>
      <c r="K237" s="410"/>
      <c r="M237" s="586"/>
      <c r="N237" s="586"/>
      <c r="O237" s="146"/>
      <c r="P237" s="411"/>
      <c r="Q237" s="586"/>
      <c r="R237" s="146"/>
      <c r="S237" s="146"/>
      <c r="T237" s="586"/>
      <c r="U237" s="366"/>
    </row>
    <row r="238" spans="1:21" ht="18.75" customHeight="1">
      <c r="A238" s="322"/>
      <c r="B238" s="146"/>
      <c r="C238" s="195"/>
      <c r="D238" s="146"/>
      <c r="E238" s="138"/>
      <c r="F238" s="262"/>
      <c r="G238" s="146"/>
      <c r="H238" s="180"/>
      <c r="I238" s="409"/>
      <c r="J238" s="402"/>
      <c r="K238" s="410"/>
      <c r="M238" s="586"/>
      <c r="N238" s="586"/>
      <c r="O238" s="146"/>
      <c r="P238" s="411"/>
      <c r="Q238" s="586"/>
      <c r="R238" s="146"/>
      <c r="S238" s="146"/>
      <c r="T238" s="586"/>
      <c r="U238" s="83"/>
    </row>
    <row r="239" spans="1:21" ht="18.75" customHeight="1">
      <c r="A239" s="322"/>
      <c r="B239" s="146"/>
      <c r="C239" s="195"/>
      <c r="D239" s="146"/>
      <c r="E239" s="138"/>
      <c r="F239" s="262"/>
      <c r="G239" s="146"/>
      <c r="H239" s="180"/>
      <c r="I239" s="409"/>
      <c r="J239" s="402"/>
      <c r="K239" s="410"/>
      <c r="M239" s="586"/>
      <c r="N239" s="586"/>
      <c r="O239" s="146"/>
      <c r="P239" s="411"/>
      <c r="Q239" s="586"/>
      <c r="R239" s="146"/>
      <c r="S239" s="138"/>
      <c r="T239" s="586"/>
      <c r="U239" s="83"/>
    </row>
    <row r="240" spans="1:21" ht="18.75" customHeight="1">
      <c r="A240" s="322"/>
      <c r="B240" s="146"/>
      <c r="C240" s="195"/>
      <c r="D240" s="146"/>
      <c r="E240" s="138"/>
      <c r="F240" s="262"/>
      <c r="G240" s="146"/>
      <c r="H240" s="180"/>
      <c r="I240" s="409"/>
      <c r="J240" s="402"/>
      <c r="K240" s="410"/>
      <c r="M240" s="586"/>
      <c r="N240" s="586"/>
      <c r="O240" s="146"/>
      <c r="P240" s="411"/>
      <c r="Q240" s="586"/>
      <c r="R240" s="146"/>
      <c r="S240" s="146"/>
      <c r="T240" s="586"/>
      <c r="U240" s="83"/>
    </row>
    <row r="241" spans="1:21" ht="18.75" customHeight="1">
      <c r="A241" s="322"/>
      <c r="B241" s="232"/>
      <c r="C241" s="195"/>
      <c r="D241" s="146"/>
      <c r="E241" s="138"/>
      <c r="F241" s="262"/>
      <c r="G241" s="146"/>
      <c r="H241" s="245"/>
      <c r="I241" s="409"/>
      <c r="J241" s="402"/>
      <c r="K241" s="410"/>
      <c r="M241" s="586"/>
      <c r="N241" s="586"/>
      <c r="O241" s="146"/>
      <c r="P241" s="411"/>
      <c r="Q241" s="586"/>
      <c r="R241" s="146"/>
      <c r="S241" s="146"/>
      <c r="T241" s="586"/>
      <c r="U241" s="83"/>
    </row>
    <row r="242" spans="1:21" ht="18.75" customHeight="1">
      <c r="A242" s="322"/>
      <c r="B242" s="146"/>
      <c r="C242" s="195"/>
      <c r="D242" s="146"/>
      <c r="E242" s="138"/>
      <c r="F242" s="262"/>
      <c r="G242" s="146"/>
      <c r="H242" s="180"/>
      <c r="I242" s="409"/>
      <c r="J242" s="402"/>
      <c r="K242" s="410"/>
      <c r="M242" s="586"/>
      <c r="N242" s="586"/>
      <c r="O242" s="146"/>
      <c r="P242" s="411"/>
      <c r="Q242" s="586"/>
      <c r="R242" s="146"/>
      <c r="S242" s="146"/>
      <c r="T242" s="586"/>
      <c r="U242" s="83"/>
    </row>
    <row r="243" spans="1:21" ht="18.75" customHeight="1">
      <c r="A243" s="322"/>
      <c r="B243" s="232"/>
      <c r="C243" s="195"/>
      <c r="D243" s="146"/>
      <c r="E243" s="138"/>
      <c r="F243" s="262"/>
      <c r="G243" s="146"/>
      <c r="H243" s="245"/>
      <c r="I243" s="409"/>
      <c r="J243" s="402"/>
      <c r="K243" s="410"/>
      <c r="M243" s="586"/>
      <c r="N243" s="586"/>
      <c r="O243" s="146"/>
      <c r="P243" s="411"/>
      <c r="Q243" s="586"/>
      <c r="R243" s="146"/>
      <c r="S243" s="146"/>
      <c r="T243" s="586"/>
      <c r="U243" s="83"/>
    </row>
    <row r="244" spans="1:21" ht="18.75" customHeight="1">
      <c r="A244" s="322"/>
      <c r="B244" s="146"/>
      <c r="C244" s="195"/>
      <c r="D244" s="146"/>
      <c r="E244" s="138"/>
      <c r="F244" s="262"/>
      <c r="G244" s="146"/>
      <c r="H244" s="180"/>
      <c r="I244" s="409"/>
      <c r="J244" s="402"/>
      <c r="K244" s="410"/>
      <c r="M244" s="586"/>
      <c r="N244" s="586"/>
      <c r="O244" s="146"/>
      <c r="P244" s="411"/>
      <c r="Q244" s="586"/>
      <c r="R244" s="146"/>
      <c r="S244" s="146"/>
      <c r="T244" s="586"/>
      <c r="U244" s="83"/>
    </row>
    <row r="245" spans="1:21" ht="18.75" customHeight="1">
      <c r="A245" s="322"/>
      <c r="B245" s="146"/>
      <c r="C245" s="195"/>
      <c r="D245" s="146"/>
      <c r="E245" s="138"/>
      <c r="F245" s="262"/>
      <c r="G245" s="146"/>
      <c r="H245" s="180"/>
      <c r="I245" s="409"/>
      <c r="J245" s="402"/>
      <c r="K245" s="410"/>
      <c r="M245" s="586"/>
      <c r="N245" s="586"/>
      <c r="O245" s="146"/>
      <c r="P245" s="411"/>
      <c r="Q245" s="586"/>
      <c r="R245" s="146"/>
      <c r="S245" s="146"/>
      <c r="T245" s="586"/>
      <c r="U245" s="83"/>
    </row>
    <row r="246" spans="1:21" ht="18.75" customHeight="1">
      <c r="A246" s="322"/>
      <c r="B246" s="232"/>
      <c r="C246" s="195"/>
      <c r="D246" s="146"/>
      <c r="E246" s="138"/>
      <c r="F246" s="262"/>
      <c r="G246" s="146"/>
      <c r="H246" s="180"/>
      <c r="I246" s="409"/>
      <c r="J246" s="402"/>
      <c r="K246" s="410"/>
      <c r="M246" s="586"/>
      <c r="N246" s="586"/>
      <c r="O246" s="146"/>
      <c r="P246" s="411"/>
      <c r="Q246" s="586"/>
      <c r="R246" s="146"/>
      <c r="S246" s="146"/>
      <c r="T246" s="586"/>
      <c r="U246" s="83"/>
    </row>
    <row r="247" spans="1:21" ht="18.75" customHeight="1">
      <c r="A247" s="322"/>
      <c r="B247" s="146"/>
      <c r="C247" s="195"/>
      <c r="D247" s="146"/>
      <c r="E247" s="138"/>
      <c r="F247" s="262"/>
      <c r="G247" s="146"/>
      <c r="H247" s="180"/>
      <c r="I247" s="409"/>
      <c r="J247" s="402"/>
      <c r="K247" s="410"/>
      <c r="M247" s="586"/>
      <c r="N247" s="586"/>
      <c r="O247" s="146"/>
      <c r="P247" s="411"/>
      <c r="Q247" s="586"/>
      <c r="R247" s="146"/>
      <c r="S247" s="146"/>
      <c r="T247" s="586"/>
      <c r="U247" s="83"/>
    </row>
    <row r="248" spans="1:21" ht="18.75" customHeight="1">
      <c r="A248" s="322"/>
      <c r="B248" s="146"/>
      <c r="C248" s="195"/>
      <c r="D248" s="146"/>
      <c r="E248" s="138"/>
      <c r="F248" s="262"/>
      <c r="G248" s="146"/>
      <c r="H248" s="180"/>
      <c r="I248" s="409"/>
      <c r="J248" s="402"/>
      <c r="K248" s="410"/>
      <c r="M248" s="586"/>
      <c r="N248" s="586"/>
      <c r="O248" s="146"/>
      <c r="P248" s="411"/>
      <c r="Q248" s="586"/>
      <c r="R248" s="146"/>
      <c r="S248" s="146"/>
      <c r="T248" s="586"/>
      <c r="U248" s="83"/>
    </row>
    <row r="249" spans="1:21" ht="18.75" customHeight="1">
      <c r="A249" s="322"/>
      <c r="B249" s="146"/>
      <c r="C249" s="195"/>
      <c r="D249" s="146"/>
      <c r="E249" s="138"/>
      <c r="F249" s="262"/>
      <c r="G249" s="146"/>
      <c r="H249" s="180"/>
      <c r="I249" s="409"/>
      <c r="J249" s="402"/>
      <c r="K249" s="410"/>
      <c r="M249" s="586"/>
      <c r="N249" s="586"/>
      <c r="O249" s="146"/>
      <c r="P249" s="411"/>
      <c r="Q249" s="586"/>
      <c r="R249" s="146"/>
      <c r="S249" s="146"/>
      <c r="T249" s="586"/>
      <c r="U249" s="83"/>
    </row>
    <row r="250" spans="1:21" ht="18.75" customHeight="1">
      <c r="A250" s="322"/>
      <c r="B250" s="146"/>
      <c r="C250" s="195"/>
      <c r="D250" s="146"/>
      <c r="E250" s="138"/>
      <c r="F250" s="262"/>
      <c r="G250" s="146"/>
      <c r="H250" s="180"/>
      <c r="I250" s="409"/>
      <c r="J250" s="402"/>
      <c r="K250" s="410"/>
      <c r="M250" s="586"/>
      <c r="N250" s="586"/>
      <c r="O250" s="146"/>
      <c r="P250" s="411"/>
      <c r="Q250" s="586"/>
      <c r="R250" s="146"/>
      <c r="S250" s="138"/>
      <c r="T250" s="586"/>
      <c r="U250" s="83"/>
    </row>
    <row r="251" spans="1:21" ht="18.75" customHeight="1">
      <c r="A251" s="349"/>
      <c r="B251" s="146"/>
      <c r="C251" s="195"/>
      <c r="D251" s="146"/>
      <c r="E251" s="138"/>
      <c r="F251" s="262"/>
      <c r="G251" s="146"/>
      <c r="H251" s="180"/>
      <c r="I251" s="409"/>
      <c r="J251" s="402"/>
      <c r="K251" s="410"/>
      <c r="M251" s="586"/>
      <c r="N251" s="586"/>
      <c r="O251" s="146"/>
      <c r="P251" s="411"/>
      <c r="Q251" s="586"/>
      <c r="R251" s="146"/>
      <c r="S251" s="146"/>
      <c r="T251" s="586"/>
      <c r="U251" s="227"/>
    </row>
    <row r="252" spans="1:21" ht="18.75" customHeight="1">
      <c r="A252" s="322"/>
      <c r="B252" s="146"/>
      <c r="C252" s="195"/>
      <c r="D252" s="146"/>
      <c r="E252" s="138"/>
      <c r="F252" s="262"/>
      <c r="G252" s="146"/>
      <c r="H252" s="180"/>
      <c r="I252" s="409"/>
      <c r="J252" s="402"/>
      <c r="K252" s="410"/>
      <c r="M252" s="586"/>
      <c r="N252" s="586"/>
      <c r="O252" s="146"/>
      <c r="P252" s="411"/>
      <c r="Q252" s="586"/>
      <c r="R252" s="146"/>
      <c r="S252" s="146"/>
      <c r="T252" s="586"/>
      <c r="U252" s="83"/>
    </row>
    <row r="253" spans="1:21" ht="18.75" customHeight="1">
      <c r="A253" s="322"/>
      <c r="B253" s="146"/>
      <c r="C253" s="195"/>
      <c r="D253" s="146"/>
      <c r="E253" s="138"/>
      <c r="F253" s="262"/>
      <c r="G253" s="146"/>
      <c r="H253" s="180"/>
      <c r="I253" s="409"/>
      <c r="J253" s="402"/>
      <c r="K253" s="410"/>
      <c r="M253" s="586"/>
      <c r="N253" s="586"/>
      <c r="O253" s="146"/>
      <c r="P253" s="411"/>
      <c r="Q253" s="586"/>
      <c r="R253" s="146"/>
      <c r="S253" s="146"/>
      <c r="T253" s="586"/>
      <c r="U253" s="83"/>
    </row>
    <row r="254" spans="1:21" ht="18.75" customHeight="1">
      <c r="A254" s="322"/>
      <c r="B254" s="146"/>
      <c r="C254" s="195"/>
      <c r="D254" s="146"/>
      <c r="E254" s="138"/>
      <c r="F254" s="262"/>
      <c r="G254" s="146"/>
      <c r="H254" s="180"/>
      <c r="I254" s="409"/>
      <c r="J254" s="402"/>
      <c r="K254" s="410"/>
      <c r="M254" s="586"/>
      <c r="N254" s="586"/>
      <c r="O254" s="146"/>
      <c r="P254" s="411"/>
      <c r="Q254" s="586"/>
      <c r="R254" s="146"/>
      <c r="S254" s="146"/>
      <c r="T254" s="586"/>
      <c r="U254" s="83"/>
    </row>
    <row r="255" spans="1:21" ht="18.75" customHeight="1">
      <c r="A255" s="322"/>
      <c r="B255" s="146"/>
      <c r="C255" s="195"/>
      <c r="D255" s="146"/>
      <c r="E255" s="138"/>
      <c r="F255" s="262"/>
      <c r="G255" s="146"/>
      <c r="H255" s="180"/>
      <c r="I255" s="409"/>
      <c r="J255" s="402"/>
      <c r="K255" s="410"/>
      <c r="M255" s="586"/>
      <c r="N255" s="586"/>
      <c r="O255" s="146"/>
      <c r="P255" s="411"/>
      <c r="Q255" s="586"/>
      <c r="R255" s="146"/>
      <c r="S255" s="146"/>
      <c r="T255" s="586"/>
      <c r="U255" s="83"/>
    </row>
    <row r="256" spans="1:21" ht="18.75" customHeight="1">
      <c r="A256" s="322"/>
      <c r="B256" s="232"/>
      <c r="C256" s="195"/>
      <c r="D256" s="146"/>
      <c r="E256" s="138"/>
      <c r="F256" s="262"/>
      <c r="G256" s="146"/>
      <c r="H256" s="180"/>
      <c r="I256" s="409"/>
      <c r="J256" s="402"/>
      <c r="K256" s="410"/>
      <c r="M256" s="586"/>
      <c r="N256" s="586"/>
      <c r="O256" s="146"/>
      <c r="P256" s="411"/>
      <c r="Q256" s="586"/>
      <c r="R256" s="146"/>
      <c r="S256" s="146"/>
      <c r="T256" s="586"/>
      <c r="U256" s="83"/>
    </row>
    <row r="257" spans="1:21" ht="18.75" customHeight="1">
      <c r="A257" s="322"/>
      <c r="B257" s="146"/>
      <c r="C257" s="195"/>
      <c r="D257" s="146"/>
      <c r="E257" s="138"/>
      <c r="F257" s="262"/>
      <c r="G257" s="146"/>
      <c r="H257" s="180"/>
      <c r="I257" s="409"/>
      <c r="J257" s="402"/>
      <c r="K257" s="410"/>
      <c r="M257" s="586"/>
      <c r="N257" s="586"/>
      <c r="O257" s="146"/>
      <c r="P257" s="411"/>
      <c r="Q257" s="586"/>
      <c r="R257" s="146"/>
      <c r="S257" s="146"/>
      <c r="T257" s="586"/>
      <c r="U257" s="83"/>
    </row>
    <row r="258" spans="1:21" ht="18.75" customHeight="1">
      <c r="A258" s="322"/>
      <c r="B258" s="146"/>
      <c r="C258" s="195"/>
      <c r="D258" s="146"/>
      <c r="E258" s="138"/>
      <c r="F258" s="262"/>
      <c r="G258" s="146"/>
      <c r="H258" s="180"/>
      <c r="I258" s="409"/>
      <c r="J258" s="402"/>
      <c r="K258" s="410"/>
      <c r="M258" s="586"/>
      <c r="N258" s="586"/>
      <c r="O258" s="146"/>
      <c r="P258" s="411"/>
      <c r="Q258" s="586"/>
      <c r="R258" s="146"/>
      <c r="S258" s="146"/>
      <c r="T258" s="586"/>
      <c r="U258" s="83"/>
    </row>
    <row r="259" spans="1:21" ht="18.75" customHeight="1">
      <c r="A259" s="322"/>
      <c r="B259" s="232"/>
      <c r="C259" s="195"/>
      <c r="D259" s="146"/>
      <c r="E259" s="138"/>
      <c r="F259" s="262"/>
      <c r="G259" s="146"/>
      <c r="H259" s="180"/>
      <c r="I259" s="409"/>
      <c r="J259" s="402"/>
      <c r="K259" s="410"/>
      <c r="M259" s="586"/>
      <c r="N259" s="586"/>
      <c r="O259" s="146"/>
      <c r="P259" s="411"/>
      <c r="Q259" s="586"/>
      <c r="R259" s="146"/>
      <c r="S259" s="146"/>
      <c r="T259" s="586"/>
      <c r="U259" s="83"/>
    </row>
    <row r="260" spans="1:21" ht="18.75" customHeight="1">
      <c r="A260" s="322"/>
      <c r="B260" s="146"/>
      <c r="C260" s="195"/>
      <c r="D260" s="146"/>
      <c r="E260" s="138"/>
      <c r="F260" s="262"/>
      <c r="G260" s="146"/>
      <c r="H260" s="180"/>
      <c r="I260" s="409"/>
      <c r="J260" s="402"/>
      <c r="K260" s="410"/>
      <c r="M260" s="586"/>
      <c r="N260" s="586"/>
      <c r="O260" s="146"/>
      <c r="P260" s="411"/>
      <c r="Q260" s="586"/>
      <c r="R260" s="146"/>
      <c r="S260" s="138"/>
      <c r="T260" s="586"/>
      <c r="U260" s="83"/>
    </row>
    <row r="261" spans="1:21" ht="18.75" customHeight="1">
      <c r="A261" s="322"/>
      <c r="B261" s="146"/>
      <c r="C261" s="195"/>
      <c r="D261" s="146"/>
      <c r="E261" s="138"/>
      <c r="F261" s="262"/>
      <c r="G261" s="146"/>
      <c r="H261" s="180"/>
      <c r="I261" s="409"/>
      <c r="J261" s="402"/>
      <c r="K261" s="410"/>
      <c r="M261" s="586"/>
      <c r="N261" s="586"/>
      <c r="O261" s="146"/>
      <c r="P261" s="411"/>
      <c r="Q261" s="586"/>
      <c r="R261" s="146"/>
      <c r="S261" s="146"/>
      <c r="T261" s="586"/>
      <c r="U261" s="83"/>
    </row>
    <row r="262" spans="1:21" ht="18.75" customHeight="1">
      <c r="A262" s="322"/>
      <c r="B262" s="146"/>
      <c r="C262" s="195"/>
      <c r="D262" s="146"/>
      <c r="E262" s="138"/>
      <c r="F262" s="262"/>
      <c r="G262" s="146"/>
      <c r="H262" s="180"/>
      <c r="I262" s="409"/>
      <c r="J262" s="402"/>
      <c r="K262" s="410"/>
      <c r="M262" s="586"/>
      <c r="N262" s="586"/>
      <c r="O262" s="146"/>
      <c r="P262" s="411"/>
      <c r="Q262" s="586"/>
      <c r="R262" s="146"/>
      <c r="S262" s="146"/>
      <c r="T262" s="586"/>
      <c r="U262" s="83"/>
    </row>
    <row r="263" spans="1:21" ht="18.75" customHeight="1">
      <c r="A263" s="322"/>
      <c r="B263" s="146"/>
      <c r="C263" s="195"/>
      <c r="D263" s="146"/>
      <c r="E263" s="138"/>
      <c r="F263" s="262"/>
      <c r="G263" s="146"/>
      <c r="H263" s="180"/>
      <c r="I263" s="409"/>
      <c r="J263" s="402"/>
      <c r="K263" s="410"/>
      <c r="M263" s="586"/>
      <c r="N263" s="586"/>
      <c r="O263" s="146"/>
      <c r="P263" s="411"/>
      <c r="Q263" s="586"/>
      <c r="R263" s="146"/>
      <c r="S263" s="146"/>
      <c r="T263" s="586"/>
      <c r="U263" s="83"/>
    </row>
    <row r="264" spans="1:21" ht="18.75" customHeight="1">
      <c r="A264" s="322"/>
      <c r="B264" s="146"/>
      <c r="C264" s="195"/>
      <c r="D264" s="146"/>
      <c r="E264" s="138"/>
      <c r="F264" s="262"/>
      <c r="G264" s="146"/>
      <c r="H264" s="180"/>
      <c r="I264" s="409"/>
      <c r="J264" s="402"/>
      <c r="K264" s="410"/>
      <c r="M264" s="586"/>
      <c r="N264" s="586"/>
      <c r="O264" s="146"/>
      <c r="P264" s="411"/>
      <c r="Q264" s="586"/>
      <c r="R264" s="146"/>
      <c r="S264" s="146"/>
      <c r="T264" s="586"/>
      <c r="U264" s="83"/>
    </row>
    <row r="265" spans="1:21" ht="18.75" customHeight="1">
      <c r="A265" s="322"/>
      <c r="B265" s="146"/>
      <c r="C265" s="195"/>
      <c r="D265" s="146"/>
      <c r="E265" s="138"/>
      <c r="F265" s="262"/>
      <c r="G265" s="146"/>
      <c r="H265" s="180"/>
      <c r="I265" s="409"/>
      <c r="J265" s="402"/>
      <c r="K265" s="410"/>
      <c r="M265" s="586"/>
      <c r="N265" s="586"/>
      <c r="O265" s="146"/>
      <c r="P265" s="411"/>
      <c r="Q265" s="586"/>
      <c r="R265" s="146"/>
      <c r="S265" s="146"/>
      <c r="T265" s="586"/>
      <c r="U265" s="83"/>
    </row>
    <row r="266" spans="1:21" ht="18.75" customHeight="1">
      <c r="A266" s="322"/>
      <c r="B266" s="146"/>
      <c r="C266" s="195"/>
      <c r="D266" s="146"/>
      <c r="E266" s="138"/>
      <c r="F266" s="262"/>
      <c r="G266" s="146"/>
      <c r="H266" s="180"/>
      <c r="I266" s="409"/>
      <c r="J266" s="402"/>
      <c r="K266" s="410"/>
      <c r="M266" s="586"/>
      <c r="N266" s="586"/>
      <c r="O266" s="146"/>
      <c r="P266" s="411"/>
      <c r="Q266" s="586"/>
      <c r="R266" s="146"/>
      <c r="S266" s="146"/>
      <c r="T266" s="586"/>
      <c r="U266" s="83"/>
    </row>
    <row r="267" spans="1:21" ht="18.75" customHeight="1">
      <c r="A267" s="322"/>
      <c r="B267" s="146"/>
      <c r="C267" s="195"/>
      <c r="D267" s="146"/>
      <c r="E267" s="138"/>
      <c r="F267" s="262"/>
      <c r="G267" s="146"/>
      <c r="H267" s="180"/>
      <c r="I267" s="409"/>
      <c r="J267" s="402"/>
      <c r="K267" s="410"/>
      <c r="M267" s="586"/>
      <c r="N267" s="586"/>
      <c r="O267" s="146"/>
      <c r="P267" s="411"/>
      <c r="Q267" s="586"/>
      <c r="R267" s="146"/>
      <c r="S267" s="146"/>
      <c r="T267" s="586"/>
      <c r="U267" s="83"/>
    </row>
    <row r="268" spans="1:21" ht="18.75" customHeight="1">
      <c r="A268" s="322"/>
      <c r="B268" s="146"/>
      <c r="C268" s="195"/>
      <c r="D268" s="146"/>
      <c r="E268" s="138"/>
      <c r="F268" s="262"/>
      <c r="G268" s="146"/>
      <c r="H268" s="180"/>
      <c r="I268" s="409"/>
      <c r="J268" s="402"/>
      <c r="K268" s="410"/>
      <c r="M268" s="586"/>
      <c r="N268" s="586"/>
      <c r="O268" s="146"/>
      <c r="P268" s="411"/>
      <c r="Q268" s="586"/>
      <c r="R268" s="146"/>
      <c r="S268" s="146"/>
      <c r="T268" s="586"/>
      <c r="U268" s="83"/>
    </row>
    <row r="269" spans="1:21" ht="18.75" customHeight="1">
      <c r="A269" s="322"/>
      <c r="B269" s="146"/>
      <c r="C269" s="195"/>
      <c r="D269" s="146"/>
      <c r="E269" s="138"/>
      <c r="F269" s="262"/>
      <c r="G269" s="146"/>
      <c r="H269" s="180"/>
      <c r="I269" s="409"/>
      <c r="J269" s="402"/>
      <c r="K269" s="410"/>
      <c r="M269" s="586"/>
      <c r="N269" s="586"/>
      <c r="O269" s="146"/>
      <c r="P269" s="411"/>
      <c r="Q269" s="586"/>
      <c r="R269" s="146"/>
      <c r="S269" s="146"/>
      <c r="T269" s="586"/>
      <c r="U269" s="83"/>
    </row>
    <row r="270" spans="1:21" ht="18.75" customHeight="1">
      <c r="A270" s="322"/>
      <c r="B270" s="146"/>
      <c r="C270" s="195"/>
      <c r="D270" s="146"/>
      <c r="E270" s="138"/>
      <c r="F270" s="262"/>
      <c r="G270" s="146"/>
      <c r="H270" s="180"/>
      <c r="I270" s="409"/>
      <c r="J270" s="402"/>
      <c r="K270" s="410"/>
      <c r="M270" s="586"/>
      <c r="N270" s="586"/>
      <c r="O270" s="146"/>
      <c r="P270" s="411"/>
      <c r="Q270" s="586"/>
      <c r="R270" s="146"/>
      <c r="S270" s="146"/>
      <c r="T270" s="586"/>
      <c r="U270" s="83"/>
    </row>
    <row r="271" spans="1:21" ht="18.75" customHeight="1">
      <c r="A271" s="322"/>
      <c r="B271" s="146"/>
      <c r="C271" s="195"/>
      <c r="D271" s="146"/>
      <c r="E271" s="138"/>
      <c r="F271" s="262"/>
      <c r="G271" s="146"/>
      <c r="H271" s="245"/>
      <c r="I271" s="409"/>
      <c r="J271" s="402"/>
      <c r="K271" s="410"/>
      <c r="M271" s="586"/>
      <c r="N271" s="586"/>
      <c r="O271" s="146"/>
      <c r="P271" s="411"/>
      <c r="Q271" s="586"/>
      <c r="R271" s="146"/>
      <c r="S271" s="146"/>
      <c r="T271" s="586"/>
      <c r="U271" s="83"/>
    </row>
    <row r="272" spans="1:21" ht="18.75" customHeight="1">
      <c r="A272" s="322"/>
      <c r="B272" s="146"/>
      <c r="C272" s="195"/>
      <c r="D272" s="146"/>
      <c r="E272" s="138"/>
      <c r="F272" s="262"/>
      <c r="G272" s="146"/>
      <c r="H272" s="180"/>
      <c r="I272" s="409"/>
      <c r="J272" s="402"/>
      <c r="K272" s="410"/>
      <c r="M272" s="586"/>
      <c r="N272" s="586"/>
      <c r="O272" s="146"/>
      <c r="P272" s="411"/>
      <c r="Q272" s="586"/>
      <c r="R272" s="146"/>
      <c r="S272" s="146"/>
      <c r="T272" s="586"/>
      <c r="U272" s="83"/>
    </row>
    <row r="273" spans="1:21" ht="18.75" customHeight="1">
      <c r="A273" s="322"/>
      <c r="B273" s="146"/>
      <c r="C273" s="195"/>
      <c r="D273" s="146"/>
      <c r="E273" s="138"/>
      <c r="F273" s="262"/>
      <c r="G273" s="146"/>
      <c r="H273" s="180"/>
      <c r="I273" s="409"/>
      <c r="J273" s="402"/>
      <c r="K273" s="410"/>
      <c r="M273" s="586"/>
      <c r="N273" s="586"/>
      <c r="O273" s="146"/>
      <c r="P273" s="411"/>
      <c r="Q273" s="586"/>
      <c r="R273" s="146"/>
      <c r="S273" s="146"/>
      <c r="T273" s="586"/>
      <c r="U273" s="83"/>
    </row>
    <row r="274" spans="1:21" ht="18.75" customHeight="1">
      <c r="A274" s="322"/>
      <c r="B274" s="146"/>
      <c r="C274" s="195"/>
      <c r="D274" s="146"/>
      <c r="E274" s="138"/>
      <c r="F274" s="262"/>
      <c r="G274" s="146"/>
      <c r="H274" s="180"/>
      <c r="I274" s="409"/>
      <c r="J274" s="402"/>
      <c r="K274" s="410"/>
      <c r="M274" s="586"/>
      <c r="N274" s="586"/>
      <c r="O274" s="146"/>
      <c r="P274" s="411"/>
      <c r="Q274" s="586"/>
      <c r="R274" s="146"/>
      <c r="S274" s="146"/>
      <c r="T274" s="586"/>
      <c r="U274" s="83"/>
    </row>
    <row r="275" spans="1:21" ht="18.75" customHeight="1">
      <c r="A275" s="322"/>
      <c r="B275" s="146"/>
      <c r="C275" s="195"/>
      <c r="D275" s="146"/>
      <c r="E275" s="138"/>
      <c r="F275" s="262"/>
      <c r="G275" s="146"/>
      <c r="H275" s="180"/>
      <c r="I275" s="409"/>
      <c r="J275" s="402"/>
      <c r="K275" s="410"/>
      <c r="M275" s="586"/>
      <c r="N275" s="586"/>
      <c r="O275" s="146"/>
      <c r="P275" s="411"/>
      <c r="Q275" s="586"/>
      <c r="R275" s="146"/>
      <c r="S275" s="146"/>
      <c r="T275" s="586"/>
      <c r="U275" s="83"/>
    </row>
    <row r="276" spans="1:21" ht="18.75" customHeight="1">
      <c r="A276" s="322"/>
      <c r="B276" s="146"/>
      <c r="C276" s="195"/>
      <c r="D276" s="146"/>
      <c r="E276" s="138"/>
      <c r="F276" s="262"/>
      <c r="G276" s="146"/>
      <c r="H276" s="180"/>
      <c r="I276" s="409"/>
      <c r="J276" s="402"/>
      <c r="K276" s="410"/>
      <c r="M276" s="586"/>
      <c r="N276" s="586"/>
      <c r="O276" s="146"/>
      <c r="P276" s="411"/>
      <c r="Q276" s="586"/>
      <c r="R276" s="146"/>
      <c r="S276" s="146"/>
      <c r="T276" s="586"/>
      <c r="U276" s="83"/>
    </row>
    <row r="277" spans="1:21" ht="18.75" customHeight="1">
      <c r="A277" s="322"/>
      <c r="B277" s="146"/>
      <c r="C277" s="195"/>
      <c r="D277" s="146"/>
      <c r="E277" s="138"/>
      <c r="F277" s="262"/>
      <c r="G277" s="146"/>
      <c r="H277" s="180"/>
      <c r="I277" s="409"/>
      <c r="J277" s="402"/>
      <c r="K277" s="410"/>
      <c r="M277" s="586"/>
      <c r="N277" s="586"/>
      <c r="O277" s="146"/>
      <c r="P277" s="411"/>
      <c r="Q277" s="586"/>
      <c r="R277" s="146"/>
      <c r="S277" s="146"/>
      <c r="T277" s="586"/>
      <c r="U277" s="83"/>
    </row>
    <row r="278" spans="1:21" ht="18.75" customHeight="1">
      <c r="A278" s="322"/>
      <c r="B278" s="146"/>
      <c r="C278" s="195"/>
      <c r="D278" s="146"/>
      <c r="E278" s="138"/>
      <c r="F278" s="262"/>
      <c r="G278" s="146"/>
      <c r="H278" s="180"/>
      <c r="I278" s="409"/>
      <c r="J278" s="402"/>
      <c r="K278" s="410"/>
      <c r="M278" s="586"/>
      <c r="N278" s="586"/>
      <c r="O278" s="146"/>
      <c r="P278" s="411"/>
      <c r="Q278" s="586"/>
      <c r="R278" s="146"/>
      <c r="S278" s="146"/>
      <c r="T278" s="586"/>
      <c r="U278" s="83"/>
    </row>
    <row r="279" spans="1:21" ht="18.75" customHeight="1">
      <c r="A279" s="322"/>
      <c r="B279" s="146"/>
      <c r="C279" s="195"/>
      <c r="D279" s="146"/>
      <c r="E279" s="138"/>
      <c r="F279" s="262"/>
      <c r="G279" s="146"/>
      <c r="H279" s="180"/>
      <c r="I279" s="409"/>
      <c r="J279" s="402"/>
      <c r="K279" s="410"/>
      <c r="M279" s="586"/>
      <c r="N279" s="586"/>
      <c r="O279" s="146"/>
      <c r="P279" s="411"/>
      <c r="Q279" s="586"/>
      <c r="R279" s="146"/>
      <c r="S279" s="146"/>
      <c r="T279" s="586"/>
      <c r="U279" s="83"/>
    </row>
    <row r="280" spans="1:21" ht="18.75" customHeight="1">
      <c r="A280" s="322"/>
      <c r="B280" s="146"/>
      <c r="C280" s="195"/>
      <c r="D280" s="146"/>
      <c r="E280" s="138"/>
      <c r="F280" s="262"/>
      <c r="G280" s="146"/>
      <c r="H280" s="180"/>
      <c r="I280" s="409"/>
      <c r="J280" s="402"/>
      <c r="K280" s="410"/>
      <c r="M280" s="586"/>
      <c r="N280" s="586"/>
      <c r="O280" s="146"/>
      <c r="P280" s="411"/>
      <c r="Q280" s="586"/>
      <c r="R280" s="146"/>
      <c r="S280" s="146"/>
      <c r="T280" s="586"/>
      <c r="U280" s="83"/>
    </row>
    <row r="281" spans="1:21" ht="18.75" customHeight="1">
      <c r="A281" s="322"/>
      <c r="B281" s="146"/>
      <c r="C281" s="195"/>
      <c r="D281" s="146"/>
      <c r="E281" s="138"/>
      <c r="F281" s="262"/>
      <c r="G281" s="146"/>
      <c r="H281" s="180"/>
      <c r="I281" s="409"/>
      <c r="J281" s="402"/>
      <c r="K281" s="410"/>
      <c r="M281" s="586"/>
      <c r="N281" s="586"/>
      <c r="O281" s="146"/>
      <c r="P281" s="411"/>
      <c r="Q281" s="586"/>
      <c r="R281" s="146"/>
      <c r="S281" s="146"/>
      <c r="T281" s="586"/>
      <c r="U281" s="83"/>
    </row>
    <row r="282" spans="1:21" ht="18.75" customHeight="1">
      <c r="A282" s="322"/>
      <c r="B282" s="146"/>
      <c r="C282" s="195"/>
      <c r="D282" s="146"/>
      <c r="E282" s="138"/>
      <c r="F282" s="262"/>
      <c r="G282" s="146"/>
      <c r="H282" s="180"/>
      <c r="I282" s="409"/>
      <c r="J282" s="402"/>
      <c r="K282" s="410"/>
      <c r="M282" s="586"/>
      <c r="N282" s="586"/>
      <c r="O282" s="146"/>
      <c r="P282" s="411"/>
      <c r="Q282" s="586"/>
      <c r="R282" s="146"/>
      <c r="S282" s="146"/>
      <c r="T282" s="586"/>
      <c r="U282" s="83"/>
    </row>
    <row r="283" spans="1:21" ht="18.75" customHeight="1">
      <c r="A283" s="322"/>
      <c r="B283" s="146"/>
      <c r="C283" s="195"/>
      <c r="D283" s="146"/>
      <c r="E283" s="138"/>
      <c r="F283" s="262"/>
      <c r="G283" s="146"/>
      <c r="H283" s="180"/>
      <c r="I283" s="409"/>
      <c r="J283" s="402"/>
      <c r="K283" s="410"/>
      <c r="M283" s="586"/>
      <c r="N283" s="586"/>
      <c r="O283" s="146"/>
      <c r="P283" s="411"/>
      <c r="Q283" s="586"/>
      <c r="R283" s="146"/>
      <c r="S283" s="146"/>
      <c r="T283" s="586"/>
      <c r="U283" s="83"/>
    </row>
    <row r="284" spans="1:21" ht="18.75" customHeight="1">
      <c r="A284" s="322"/>
      <c r="B284" s="146"/>
      <c r="C284" s="195"/>
      <c r="D284" s="146"/>
      <c r="E284" s="138"/>
      <c r="F284" s="262"/>
      <c r="G284" s="146"/>
      <c r="H284" s="180"/>
      <c r="I284" s="409"/>
      <c r="J284" s="402"/>
      <c r="K284" s="410"/>
      <c r="M284" s="586"/>
      <c r="N284" s="586"/>
      <c r="O284" s="146"/>
      <c r="P284" s="411"/>
      <c r="Q284" s="586"/>
      <c r="R284" s="146"/>
      <c r="S284" s="146"/>
      <c r="T284" s="586"/>
      <c r="U284" s="83"/>
    </row>
    <row r="285" spans="1:21" ht="18.75" customHeight="1">
      <c r="A285" s="322"/>
      <c r="B285" s="350"/>
      <c r="C285" s="195"/>
      <c r="D285" s="146"/>
      <c r="E285" s="138"/>
      <c r="F285" s="262"/>
      <c r="G285" s="146"/>
      <c r="H285" s="180"/>
      <c r="I285" s="409"/>
      <c r="J285" s="402"/>
      <c r="K285" s="410"/>
      <c r="M285" s="586"/>
      <c r="N285" s="586"/>
      <c r="O285" s="146"/>
      <c r="P285" s="411"/>
      <c r="Q285" s="586"/>
      <c r="R285" s="146"/>
      <c r="S285" s="146"/>
      <c r="T285" s="586"/>
      <c r="U285" s="83"/>
    </row>
    <row r="286" spans="1:21" ht="18.75" customHeight="1">
      <c r="A286" s="322"/>
      <c r="B286" s="232"/>
      <c r="C286" s="195"/>
      <c r="D286" s="146"/>
      <c r="E286" s="138"/>
      <c r="F286" s="262"/>
      <c r="G286" s="146"/>
      <c r="H286" s="245"/>
      <c r="I286" s="409"/>
      <c r="J286" s="402"/>
      <c r="K286" s="410"/>
      <c r="M286" s="586"/>
      <c r="N286" s="586"/>
      <c r="O286" s="146"/>
      <c r="P286" s="411"/>
      <c r="Q286" s="586"/>
      <c r="R286" s="146"/>
      <c r="S286" s="146"/>
      <c r="T286" s="586"/>
      <c r="U286" s="83"/>
    </row>
    <row r="287" spans="1:21" ht="18.75" customHeight="1">
      <c r="A287" s="322"/>
      <c r="B287" s="232"/>
      <c r="C287" s="195"/>
      <c r="D287" s="146"/>
      <c r="E287" s="138"/>
      <c r="F287" s="262"/>
      <c r="G287" s="146"/>
      <c r="H287" s="180"/>
      <c r="I287" s="409"/>
      <c r="J287" s="402"/>
      <c r="K287" s="410"/>
      <c r="M287" s="586"/>
      <c r="N287" s="586"/>
      <c r="O287" s="146"/>
      <c r="P287" s="411"/>
      <c r="Q287" s="586"/>
      <c r="R287" s="146"/>
      <c r="S287" s="146"/>
      <c r="T287" s="586"/>
      <c r="U287" s="83"/>
    </row>
    <row r="288" spans="1:21" ht="18.75" customHeight="1">
      <c r="A288" s="322"/>
      <c r="B288" s="146"/>
      <c r="C288" s="195"/>
      <c r="D288" s="146"/>
      <c r="E288" s="138"/>
      <c r="F288" s="262"/>
      <c r="G288" s="146"/>
      <c r="H288" s="180"/>
      <c r="I288" s="409"/>
      <c r="J288" s="402"/>
      <c r="K288" s="410"/>
      <c r="M288" s="586"/>
      <c r="N288" s="586"/>
      <c r="O288" s="146"/>
      <c r="P288" s="411"/>
      <c r="Q288" s="586"/>
      <c r="R288" s="146"/>
      <c r="S288" s="146"/>
      <c r="T288" s="586"/>
      <c r="U288" s="83"/>
    </row>
    <row r="289" spans="1:21" ht="18.75" customHeight="1">
      <c r="A289" s="322"/>
      <c r="B289" s="232"/>
      <c r="C289" s="195"/>
      <c r="D289" s="146"/>
      <c r="E289" s="138"/>
      <c r="F289" s="262"/>
      <c r="G289" s="146"/>
      <c r="H289" s="180"/>
      <c r="I289" s="409"/>
      <c r="J289" s="402"/>
      <c r="K289" s="410"/>
      <c r="M289" s="586"/>
      <c r="N289" s="586"/>
      <c r="O289" s="146"/>
      <c r="P289" s="411"/>
      <c r="Q289" s="586"/>
      <c r="R289" s="146"/>
      <c r="S289" s="146"/>
      <c r="T289" s="586"/>
      <c r="U289" s="227"/>
    </row>
    <row r="290" spans="1:21" ht="18.75" customHeight="1">
      <c r="A290" s="322"/>
      <c r="B290" s="146"/>
      <c r="C290" s="195"/>
      <c r="D290" s="146"/>
      <c r="E290" s="138"/>
      <c r="F290" s="262"/>
      <c r="G290" s="146"/>
      <c r="H290" s="180"/>
      <c r="I290" s="409"/>
      <c r="J290" s="402"/>
      <c r="K290" s="410"/>
      <c r="M290" s="586"/>
      <c r="N290" s="586"/>
      <c r="O290" s="146"/>
      <c r="P290" s="411"/>
      <c r="Q290" s="586"/>
      <c r="R290" s="146"/>
      <c r="S290" s="146"/>
      <c r="T290" s="586"/>
      <c r="U290" s="83"/>
    </row>
    <row r="291" spans="1:21" ht="18.75" customHeight="1">
      <c r="A291" s="322"/>
      <c r="B291" s="146"/>
      <c r="C291" s="195"/>
      <c r="D291" s="146"/>
      <c r="E291" s="138"/>
      <c r="F291" s="262"/>
      <c r="G291" s="146"/>
      <c r="H291" s="180"/>
      <c r="I291" s="409"/>
      <c r="J291" s="402"/>
      <c r="K291" s="410"/>
      <c r="M291" s="586"/>
      <c r="N291" s="586"/>
      <c r="O291" s="146"/>
      <c r="P291" s="411"/>
      <c r="Q291" s="586"/>
      <c r="R291" s="146"/>
      <c r="S291" s="146"/>
      <c r="T291" s="586"/>
      <c r="U291" s="83"/>
    </row>
    <row r="292" spans="1:21" ht="18.75" customHeight="1">
      <c r="A292" s="322"/>
      <c r="B292" s="232"/>
      <c r="C292" s="195"/>
      <c r="D292" s="146"/>
      <c r="E292" s="138"/>
      <c r="F292" s="262"/>
      <c r="G292" s="146"/>
      <c r="H292" s="245"/>
      <c r="I292" s="409"/>
      <c r="J292" s="402"/>
      <c r="K292" s="410"/>
      <c r="M292" s="586"/>
      <c r="N292" s="586"/>
      <c r="O292" s="146"/>
      <c r="P292" s="411"/>
      <c r="Q292" s="586"/>
      <c r="R292" s="146"/>
      <c r="S292" s="146"/>
      <c r="T292" s="586"/>
      <c r="U292" s="227"/>
    </row>
    <row r="293" spans="1:21" ht="18.75" customHeight="1">
      <c r="A293" s="322"/>
      <c r="B293" s="146"/>
      <c r="C293" s="195"/>
      <c r="D293" s="146"/>
      <c r="E293" s="138"/>
      <c r="F293" s="262"/>
      <c r="G293" s="146"/>
      <c r="H293" s="180"/>
      <c r="I293" s="409"/>
      <c r="J293" s="402"/>
      <c r="K293" s="410"/>
      <c r="M293" s="586"/>
      <c r="N293" s="586"/>
      <c r="O293" s="146"/>
      <c r="P293" s="411"/>
      <c r="Q293" s="586"/>
      <c r="R293" s="146"/>
      <c r="S293" s="146"/>
      <c r="T293" s="586"/>
      <c r="U293" s="227"/>
    </row>
    <row r="294" spans="1:21" ht="18.75" customHeight="1">
      <c r="A294" s="322"/>
      <c r="B294" s="146"/>
      <c r="C294" s="195"/>
      <c r="D294" s="146"/>
      <c r="E294" s="138"/>
      <c r="F294" s="262"/>
      <c r="G294" s="146"/>
      <c r="H294" s="180"/>
      <c r="I294" s="409"/>
      <c r="J294" s="402"/>
      <c r="K294" s="410"/>
      <c r="M294" s="586"/>
      <c r="N294" s="586"/>
      <c r="O294" s="146"/>
      <c r="P294" s="411"/>
      <c r="Q294" s="586"/>
      <c r="R294" s="146"/>
      <c r="S294" s="146"/>
      <c r="T294" s="586"/>
      <c r="U294" s="83"/>
    </row>
    <row r="295" spans="1:21" ht="18.75" customHeight="1">
      <c r="A295" s="322"/>
      <c r="B295" s="146"/>
      <c r="C295" s="195"/>
      <c r="D295" s="146"/>
      <c r="E295" s="138"/>
      <c r="F295" s="262"/>
      <c r="G295" s="146"/>
      <c r="H295" s="180"/>
      <c r="I295" s="409"/>
      <c r="J295" s="402"/>
      <c r="K295" s="410"/>
      <c r="M295" s="586"/>
      <c r="N295" s="586"/>
      <c r="O295" s="146"/>
      <c r="P295" s="411"/>
      <c r="Q295" s="586"/>
      <c r="R295" s="146"/>
      <c r="S295" s="146"/>
      <c r="T295" s="586"/>
      <c r="U295" s="83"/>
    </row>
    <row r="296" spans="1:21" ht="18.75" customHeight="1">
      <c r="A296" s="322"/>
      <c r="B296" s="146"/>
      <c r="C296" s="195"/>
      <c r="D296" s="146"/>
      <c r="E296" s="138"/>
      <c r="F296" s="262"/>
      <c r="G296" s="146"/>
      <c r="H296" s="180"/>
      <c r="I296" s="409"/>
      <c r="J296" s="402"/>
      <c r="K296" s="410"/>
      <c r="M296" s="586"/>
      <c r="N296" s="586"/>
      <c r="O296" s="146"/>
      <c r="P296" s="411"/>
      <c r="Q296" s="586"/>
      <c r="R296" s="146"/>
      <c r="S296" s="146"/>
      <c r="T296" s="586"/>
      <c r="U296" s="83"/>
    </row>
    <row r="297" spans="1:21" ht="18.75" customHeight="1">
      <c r="A297" s="322"/>
      <c r="B297" s="146"/>
      <c r="C297" s="195"/>
      <c r="D297" s="146"/>
      <c r="E297" s="138"/>
      <c r="F297" s="262"/>
      <c r="G297" s="146"/>
      <c r="H297" s="245"/>
      <c r="I297" s="409"/>
      <c r="J297" s="402"/>
      <c r="K297" s="410"/>
      <c r="M297" s="586"/>
      <c r="N297" s="586"/>
      <c r="O297" s="146"/>
      <c r="P297" s="411"/>
      <c r="Q297" s="586"/>
      <c r="R297" s="146"/>
      <c r="S297" s="146"/>
      <c r="T297" s="586"/>
      <c r="U297" s="83"/>
    </row>
    <row r="298" spans="1:21" ht="18.75" customHeight="1">
      <c r="A298" s="322"/>
      <c r="B298" s="232"/>
      <c r="C298" s="195"/>
      <c r="D298" s="146"/>
      <c r="E298" s="138"/>
      <c r="F298" s="262"/>
      <c r="G298" s="146"/>
      <c r="H298" s="245"/>
      <c r="I298" s="409"/>
      <c r="J298" s="402"/>
      <c r="K298" s="410"/>
      <c r="M298" s="586"/>
      <c r="N298" s="586"/>
      <c r="O298" s="146"/>
      <c r="P298" s="411"/>
      <c r="Q298" s="586"/>
      <c r="R298" s="146"/>
      <c r="S298" s="146"/>
      <c r="T298" s="586"/>
      <c r="U298" s="227"/>
    </row>
    <row r="299" spans="1:21" ht="18.75" customHeight="1">
      <c r="A299" s="322"/>
      <c r="B299" s="146"/>
      <c r="C299" s="195"/>
      <c r="D299" s="146"/>
      <c r="E299" s="138"/>
      <c r="F299" s="262"/>
      <c r="G299" s="146"/>
      <c r="H299" s="180"/>
      <c r="I299" s="409"/>
      <c r="J299" s="402"/>
      <c r="K299" s="410"/>
      <c r="M299" s="586"/>
      <c r="N299" s="586"/>
      <c r="O299" s="146"/>
      <c r="P299" s="411"/>
      <c r="Q299" s="586"/>
      <c r="R299" s="146"/>
      <c r="S299" s="146"/>
      <c r="T299" s="586"/>
      <c r="U299" s="227"/>
    </row>
    <row r="300" spans="1:21" ht="18.75" customHeight="1">
      <c r="A300" s="322"/>
      <c r="B300" s="146"/>
      <c r="C300" s="195"/>
      <c r="D300" s="146"/>
      <c r="E300" s="138"/>
      <c r="F300" s="262"/>
      <c r="G300" s="146"/>
      <c r="H300" s="180"/>
      <c r="I300" s="409"/>
      <c r="J300" s="402"/>
      <c r="K300" s="410"/>
      <c r="M300" s="586"/>
      <c r="N300" s="586"/>
      <c r="O300" s="146"/>
      <c r="P300" s="411"/>
      <c r="Q300" s="586"/>
      <c r="R300" s="146"/>
      <c r="S300" s="146"/>
      <c r="T300" s="586"/>
      <c r="U300" s="83"/>
    </row>
    <row r="301" spans="1:21" ht="18.75" customHeight="1">
      <c r="A301" s="322"/>
      <c r="B301" s="146"/>
      <c r="C301" s="195"/>
      <c r="D301" s="146"/>
      <c r="E301" s="138"/>
      <c r="F301" s="262"/>
      <c r="G301" s="146"/>
      <c r="H301" s="180"/>
      <c r="I301" s="409"/>
      <c r="J301" s="402"/>
      <c r="K301" s="410"/>
      <c r="M301" s="586"/>
      <c r="N301" s="586"/>
      <c r="O301" s="146"/>
      <c r="P301" s="411"/>
      <c r="Q301" s="586"/>
      <c r="R301" s="146"/>
      <c r="S301" s="146"/>
      <c r="T301" s="586"/>
      <c r="U301" s="83"/>
    </row>
    <row r="302" spans="1:21" ht="18.75" customHeight="1">
      <c r="A302" s="322"/>
      <c r="B302" s="146"/>
      <c r="C302" s="195"/>
      <c r="D302" s="146"/>
      <c r="E302" s="138"/>
      <c r="F302" s="262"/>
      <c r="G302" s="146"/>
      <c r="H302" s="180"/>
      <c r="I302" s="409"/>
      <c r="J302" s="402"/>
      <c r="K302" s="410"/>
      <c r="M302" s="586"/>
      <c r="N302" s="586"/>
      <c r="O302" s="146"/>
      <c r="P302" s="411"/>
      <c r="Q302" s="586"/>
      <c r="R302" s="146"/>
      <c r="S302" s="146"/>
      <c r="T302" s="586"/>
      <c r="U302" s="227"/>
    </row>
    <row r="303" spans="1:21" ht="18.75" customHeight="1">
      <c r="A303" s="322"/>
      <c r="B303" s="146"/>
      <c r="C303" s="195"/>
      <c r="D303" s="146"/>
      <c r="E303" s="138"/>
      <c r="F303" s="262"/>
      <c r="G303" s="146"/>
      <c r="H303" s="180"/>
      <c r="I303" s="409"/>
      <c r="J303" s="402"/>
      <c r="K303" s="410"/>
      <c r="M303" s="586"/>
      <c r="N303" s="586"/>
      <c r="O303" s="146"/>
      <c r="P303" s="411"/>
      <c r="Q303" s="586"/>
      <c r="R303" s="146"/>
      <c r="S303" s="146"/>
      <c r="T303" s="586"/>
      <c r="U303" s="83"/>
    </row>
    <row r="304" spans="1:21" ht="18.75" customHeight="1">
      <c r="A304" s="322"/>
      <c r="B304" s="146"/>
      <c r="C304" s="195"/>
      <c r="D304" s="146"/>
      <c r="E304" s="138"/>
      <c r="F304" s="262"/>
      <c r="G304" s="146"/>
      <c r="H304" s="180"/>
      <c r="I304" s="409"/>
      <c r="J304" s="402"/>
      <c r="K304" s="410"/>
      <c r="M304" s="586"/>
      <c r="N304" s="586"/>
      <c r="O304" s="146"/>
      <c r="P304" s="411"/>
      <c r="Q304" s="586"/>
      <c r="R304" s="146"/>
      <c r="S304" s="146"/>
      <c r="T304" s="586"/>
      <c r="U304" s="83"/>
    </row>
    <row r="305" spans="1:21" ht="18.75" customHeight="1">
      <c r="A305" s="322"/>
      <c r="B305" s="146"/>
      <c r="C305" s="195"/>
      <c r="D305" s="146"/>
      <c r="E305" s="138"/>
      <c r="F305" s="262"/>
      <c r="G305" s="146"/>
      <c r="H305" s="180"/>
      <c r="I305" s="409"/>
      <c r="J305" s="402"/>
      <c r="K305" s="410"/>
      <c r="M305" s="586"/>
      <c r="N305" s="586"/>
      <c r="O305" s="146"/>
      <c r="P305" s="411"/>
      <c r="Q305" s="586"/>
      <c r="R305" s="146"/>
      <c r="S305" s="146"/>
      <c r="T305" s="586"/>
      <c r="U305" s="83"/>
    </row>
    <row r="306" spans="1:21" ht="18.75" customHeight="1">
      <c r="A306" s="322"/>
      <c r="B306" s="146"/>
      <c r="C306" s="195"/>
      <c r="D306" s="146"/>
      <c r="E306" s="138"/>
      <c r="F306" s="262"/>
      <c r="G306" s="146"/>
      <c r="H306" s="180"/>
      <c r="I306" s="409"/>
      <c r="J306" s="402"/>
      <c r="K306" s="410"/>
      <c r="M306" s="586"/>
      <c r="N306" s="586"/>
      <c r="O306" s="146"/>
      <c r="P306" s="411"/>
      <c r="Q306" s="586"/>
      <c r="R306" s="146"/>
      <c r="S306" s="146"/>
      <c r="T306" s="586"/>
      <c r="U306" s="83"/>
    </row>
    <row r="307" spans="1:21" ht="18.75" customHeight="1">
      <c r="A307" s="322"/>
      <c r="B307" s="146"/>
      <c r="C307" s="195"/>
      <c r="D307" s="146"/>
      <c r="E307" s="138"/>
      <c r="F307" s="262"/>
      <c r="G307" s="146"/>
      <c r="H307" s="180"/>
      <c r="I307" s="409"/>
      <c r="J307" s="402"/>
      <c r="K307" s="410"/>
      <c r="M307" s="586"/>
      <c r="N307" s="586"/>
      <c r="O307" s="146"/>
      <c r="P307" s="411"/>
      <c r="Q307" s="586"/>
      <c r="R307" s="146"/>
      <c r="S307" s="146"/>
      <c r="T307" s="586"/>
      <c r="U307" s="83"/>
    </row>
    <row r="308" spans="1:21" ht="18.75" customHeight="1">
      <c r="A308" s="322"/>
      <c r="B308" s="146"/>
      <c r="C308" s="195"/>
      <c r="D308" s="146"/>
      <c r="E308" s="138"/>
      <c r="F308" s="262"/>
      <c r="G308" s="146"/>
      <c r="H308" s="180"/>
      <c r="I308" s="409"/>
      <c r="J308" s="402"/>
      <c r="K308" s="410"/>
      <c r="M308" s="586"/>
      <c r="N308" s="586"/>
      <c r="O308" s="146"/>
      <c r="P308" s="411"/>
      <c r="Q308" s="586"/>
      <c r="R308" s="146"/>
      <c r="S308" s="146"/>
      <c r="T308" s="586"/>
      <c r="U308" s="83"/>
    </row>
    <row r="309" spans="1:21" ht="18.75" customHeight="1">
      <c r="A309" s="322"/>
      <c r="B309" s="146"/>
      <c r="C309" s="195"/>
      <c r="D309" s="146"/>
      <c r="E309" s="138"/>
      <c r="F309" s="262"/>
      <c r="G309" s="146"/>
      <c r="H309" s="180"/>
      <c r="I309" s="409"/>
      <c r="J309" s="402"/>
      <c r="K309" s="410"/>
      <c r="M309" s="586"/>
      <c r="N309" s="586"/>
      <c r="O309" s="146"/>
      <c r="P309" s="411"/>
      <c r="Q309" s="586"/>
      <c r="R309" s="146"/>
      <c r="S309" s="146"/>
      <c r="T309" s="586"/>
      <c r="U309" s="83"/>
    </row>
    <row r="310" spans="1:21" ht="18.75" customHeight="1">
      <c r="A310" s="322"/>
      <c r="B310" s="146"/>
      <c r="C310" s="195"/>
      <c r="D310" s="146"/>
      <c r="E310" s="138"/>
      <c r="F310" s="262"/>
      <c r="G310" s="146"/>
      <c r="H310" s="180"/>
      <c r="I310" s="409"/>
      <c r="J310" s="402"/>
      <c r="K310" s="410"/>
      <c r="M310" s="586"/>
      <c r="N310" s="586"/>
      <c r="O310" s="146"/>
      <c r="P310" s="411"/>
      <c r="Q310" s="586"/>
      <c r="R310" s="146"/>
      <c r="S310" s="146"/>
      <c r="T310" s="586"/>
      <c r="U310" s="83"/>
    </row>
    <row r="311" spans="1:21" ht="18.75" customHeight="1">
      <c r="A311" s="322"/>
      <c r="B311" s="146"/>
      <c r="C311" s="195"/>
      <c r="D311" s="146"/>
      <c r="E311" s="138"/>
      <c r="F311" s="262"/>
      <c r="G311" s="146"/>
      <c r="H311" s="180"/>
      <c r="I311" s="409"/>
      <c r="J311" s="402"/>
      <c r="K311" s="410"/>
      <c r="M311" s="586"/>
      <c r="N311" s="586"/>
      <c r="O311" s="146"/>
      <c r="P311" s="411"/>
      <c r="Q311" s="586"/>
      <c r="R311" s="146"/>
      <c r="S311" s="146"/>
      <c r="T311" s="586"/>
      <c r="U311" s="83"/>
    </row>
    <row r="312" spans="1:21" ht="18.75" customHeight="1">
      <c r="A312" s="322"/>
      <c r="B312" s="146"/>
      <c r="C312" s="195"/>
      <c r="D312" s="146"/>
      <c r="E312" s="138"/>
      <c r="F312" s="262"/>
      <c r="G312" s="146"/>
      <c r="H312" s="180"/>
      <c r="I312" s="409"/>
      <c r="J312" s="402"/>
      <c r="K312" s="410"/>
      <c r="M312" s="586"/>
      <c r="N312" s="586"/>
      <c r="O312" s="146"/>
      <c r="P312" s="411"/>
      <c r="Q312" s="586"/>
      <c r="R312" s="146"/>
      <c r="S312" s="146"/>
      <c r="T312" s="586"/>
      <c r="U312" s="83"/>
    </row>
    <row r="313" spans="1:21" ht="18.75" customHeight="1">
      <c r="A313" s="322"/>
      <c r="B313" s="146"/>
      <c r="C313" s="195"/>
      <c r="D313" s="146"/>
      <c r="E313" s="138"/>
      <c r="F313" s="262"/>
      <c r="G313" s="146"/>
      <c r="H313" s="180"/>
      <c r="I313" s="409"/>
      <c r="J313" s="402"/>
      <c r="K313" s="410"/>
      <c r="M313" s="586"/>
      <c r="N313" s="586"/>
      <c r="O313" s="146"/>
      <c r="P313" s="411"/>
      <c r="Q313" s="586"/>
      <c r="R313" s="146"/>
      <c r="S313" s="146"/>
      <c r="T313" s="586"/>
      <c r="U313" s="83"/>
    </row>
    <row r="314" spans="1:21" ht="18.75" customHeight="1">
      <c r="A314" s="322"/>
      <c r="B314" s="146"/>
      <c r="C314" s="195"/>
      <c r="D314" s="146"/>
      <c r="E314" s="138"/>
      <c r="F314" s="262"/>
      <c r="G314" s="146"/>
      <c r="H314" s="180"/>
      <c r="I314" s="409"/>
      <c r="J314" s="402"/>
      <c r="K314" s="410"/>
      <c r="M314" s="586"/>
      <c r="N314" s="586"/>
      <c r="O314" s="146"/>
      <c r="P314" s="411"/>
      <c r="Q314" s="586"/>
      <c r="R314" s="146"/>
      <c r="S314" s="146"/>
      <c r="T314" s="586"/>
      <c r="U314" s="83"/>
    </row>
    <row r="315" spans="1:21" ht="18.75" customHeight="1">
      <c r="A315" s="322"/>
      <c r="B315" s="146"/>
      <c r="C315" s="195"/>
      <c r="D315" s="146"/>
      <c r="E315" s="138"/>
      <c r="F315" s="262"/>
      <c r="G315" s="146"/>
      <c r="H315" s="180"/>
      <c r="I315" s="409"/>
      <c r="J315" s="402"/>
      <c r="K315" s="410"/>
      <c r="M315" s="586"/>
      <c r="N315" s="586"/>
      <c r="O315" s="146"/>
      <c r="P315" s="411"/>
      <c r="Q315" s="586"/>
      <c r="R315" s="146"/>
      <c r="S315" s="146"/>
      <c r="T315" s="586"/>
      <c r="U315" s="83"/>
    </row>
    <row r="316" spans="1:21" ht="18.75" customHeight="1">
      <c r="A316" s="322"/>
      <c r="B316" s="146"/>
      <c r="C316" s="195"/>
      <c r="D316" s="146"/>
      <c r="E316" s="138"/>
      <c r="F316" s="262"/>
      <c r="G316" s="146"/>
      <c r="H316" s="180"/>
      <c r="I316" s="409"/>
      <c r="J316" s="402"/>
      <c r="K316" s="410"/>
      <c r="M316" s="586"/>
      <c r="N316" s="586"/>
      <c r="O316" s="146"/>
      <c r="P316" s="411"/>
      <c r="Q316" s="586"/>
      <c r="R316" s="146"/>
      <c r="S316" s="146"/>
      <c r="T316" s="586"/>
      <c r="U316" s="83"/>
    </row>
    <row r="317" spans="1:21" ht="18.75" customHeight="1">
      <c r="A317" s="322"/>
      <c r="B317" s="146"/>
      <c r="C317" s="195"/>
      <c r="D317" s="146"/>
      <c r="E317" s="138"/>
      <c r="F317" s="262"/>
      <c r="G317" s="146"/>
      <c r="H317" s="180"/>
      <c r="I317" s="409"/>
      <c r="J317" s="402"/>
      <c r="K317" s="410"/>
      <c r="M317" s="586"/>
      <c r="N317" s="586"/>
      <c r="O317" s="146"/>
      <c r="P317" s="411"/>
      <c r="Q317" s="586"/>
      <c r="R317" s="146"/>
      <c r="S317" s="146"/>
      <c r="T317" s="586"/>
      <c r="U317" s="83"/>
    </row>
    <row r="318" spans="1:21" ht="18.75" customHeight="1">
      <c r="A318" s="322"/>
      <c r="B318" s="146"/>
      <c r="C318" s="195"/>
      <c r="D318" s="146"/>
      <c r="E318" s="138"/>
      <c r="F318" s="262"/>
      <c r="G318" s="146"/>
      <c r="H318" s="180"/>
      <c r="I318" s="409"/>
      <c r="J318" s="402"/>
      <c r="K318" s="410"/>
      <c r="M318" s="586"/>
      <c r="N318" s="586"/>
      <c r="O318" s="146"/>
      <c r="P318" s="411"/>
      <c r="Q318" s="586"/>
      <c r="R318" s="146"/>
      <c r="S318" s="146"/>
      <c r="T318" s="586"/>
      <c r="U318" s="83"/>
    </row>
    <row r="319" spans="1:21" ht="18.75" customHeight="1">
      <c r="A319" s="322"/>
      <c r="B319" s="146"/>
      <c r="C319" s="195"/>
      <c r="D319" s="146"/>
      <c r="E319" s="138"/>
      <c r="F319" s="262"/>
      <c r="G319" s="146"/>
      <c r="H319" s="180"/>
      <c r="I319" s="409"/>
      <c r="J319" s="402"/>
      <c r="K319" s="410"/>
      <c r="M319" s="586"/>
      <c r="N319" s="586"/>
      <c r="O319" s="146"/>
      <c r="P319" s="411"/>
      <c r="Q319" s="586"/>
      <c r="R319" s="146"/>
      <c r="S319" s="146"/>
      <c r="T319" s="586"/>
      <c r="U319" s="83"/>
    </row>
    <row r="320" spans="1:21" ht="18.75" customHeight="1">
      <c r="A320" s="322"/>
      <c r="B320" s="146"/>
      <c r="C320" s="195"/>
      <c r="D320" s="146"/>
      <c r="E320" s="138"/>
      <c r="F320" s="262"/>
      <c r="G320" s="146"/>
      <c r="H320" s="180"/>
      <c r="I320" s="409"/>
      <c r="J320" s="402"/>
      <c r="K320" s="410"/>
      <c r="M320" s="586"/>
      <c r="N320" s="586"/>
      <c r="O320" s="146"/>
      <c r="P320" s="411"/>
      <c r="Q320" s="586"/>
      <c r="R320" s="146"/>
      <c r="S320" s="146"/>
      <c r="T320" s="586"/>
      <c r="U320" s="227"/>
    </row>
    <row r="321" spans="1:21" ht="18.75" customHeight="1">
      <c r="A321" s="322"/>
      <c r="B321" s="146"/>
      <c r="C321" s="195"/>
      <c r="D321" s="146"/>
      <c r="E321" s="138"/>
      <c r="F321" s="262"/>
      <c r="G321" s="146"/>
      <c r="H321" s="180"/>
      <c r="I321" s="409"/>
      <c r="J321" s="402"/>
      <c r="K321" s="410"/>
      <c r="M321" s="586"/>
      <c r="N321" s="586"/>
      <c r="O321" s="146"/>
      <c r="P321" s="411"/>
      <c r="Q321" s="586"/>
      <c r="R321" s="146"/>
      <c r="S321" s="146"/>
      <c r="T321" s="586"/>
      <c r="U321" s="83"/>
    </row>
    <row r="322" spans="1:21" ht="18.75" customHeight="1">
      <c r="A322" s="322"/>
      <c r="B322" s="146"/>
      <c r="C322" s="195"/>
      <c r="D322" s="146"/>
      <c r="E322" s="138"/>
      <c r="F322" s="262"/>
      <c r="G322" s="146"/>
      <c r="H322" s="180"/>
      <c r="I322" s="409"/>
      <c r="J322" s="402"/>
      <c r="K322" s="410"/>
      <c r="M322" s="586"/>
      <c r="N322" s="586"/>
      <c r="O322" s="146"/>
      <c r="P322" s="411"/>
      <c r="Q322" s="586"/>
      <c r="R322" s="146"/>
      <c r="S322" s="146"/>
      <c r="T322" s="586"/>
      <c r="U322" s="83"/>
    </row>
    <row r="323" spans="1:21" ht="18.75" customHeight="1">
      <c r="A323" s="322"/>
      <c r="B323" s="146"/>
      <c r="C323" s="195"/>
      <c r="D323" s="146"/>
      <c r="E323" s="138"/>
      <c r="F323" s="262"/>
      <c r="G323" s="146"/>
      <c r="H323" s="180"/>
      <c r="I323" s="409"/>
      <c r="J323" s="402"/>
      <c r="K323" s="410"/>
      <c r="M323" s="586"/>
      <c r="N323" s="586"/>
      <c r="O323" s="146"/>
      <c r="P323" s="411"/>
      <c r="Q323" s="586"/>
      <c r="R323" s="146"/>
      <c r="S323" s="146"/>
      <c r="T323" s="586"/>
      <c r="U323" s="83"/>
    </row>
    <row r="324" spans="1:21" ht="18.75" customHeight="1">
      <c r="A324" s="349"/>
      <c r="B324" s="146"/>
      <c r="C324" s="195"/>
      <c r="D324" s="146"/>
      <c r="E324" s="138"/>
      <c r="F324" s="262"/>
      <c r="G324" s="146"/>
      <c r="H324" s="180"/>
      <c r="I324" s="409"/>
      <c r="J324" s="402"/>
      <c r="K324" s="410"/>
      <c r="M324" s="586"/>
      <c r="N324" s="586"/>
      <c r="O324" s="146"/>
      <c r="P324" s="411"/>
      <c r="Q324" s="586"/>
      <c r="R324" s="146"/>
      <c r="S324" s="146"/>
      <c r="T324" s="586"/>
      <c r="U324" s="83"/>
    </row>
    <row r="325" spans="1:21" ht="18.75" customHeight="1">
      <c r="A325" s="322"/>
      <c r="B325" s="146"/>
      <c r="C325" s="195"/>
      <c r="D325" s="146"/>
      <c r="E325" s="138"/>
      <c r="F325" s="262"/>
      <c r="G325" s="146"/>
      <c r="H325" s="180"/>
      <c r="I325" s="409"/>
      <c r="J325" s="402"/>
      <c r="K325" s="410"/>
      <c r="M325" s="586"/>
      <c r="N325" s="586"/>
      <c r="O325" s="146"/>
      <c r="P325" s="411"/>
      <c r="Q325" s="586"/>
      <c r="R325" s="146"/>
      <c r="S325" s="146"/>
      <c r="T325" s="586"/>
      <c r="U325" s="83"/>
    </row>
    <row r="326" spans="1:21" ht="18.75" customHeight="1">
      <c r="A326" s="322"/>
      <c r="B326" s="146"/>
      <c r="C326" s="195"/>
      <c r="D326" s="146"/>
      <c r="E326" s="138"/>
      <c r="F326" s="262"/>
      <c r="G326" s="146"/>
      <c r="H326" s="180"/>
      <c r="I326" s="409"/>
      <c r="J326" s="402"/>
      <c r="K326" s="410"/>
      <c r="M326" s="586"/>
      <c r="N326" s="586"/>
      <c r="O326" s="146"/>
      <c r="P326" s="411"/>
      <c r="Q326" s="586"/>
      <c r="R326" s="146"/>
      <c r="S326" s="146"/>
      <c r="T326" s="586"/>
      <c r="U326" s="83"/>
    </row>
    <row r="327" spans="1:21" ht="18.75" customHeight="1">
      <c r="A327" s="322"/>
      <c r="B327" s="146"/>
      <c r="C327" s="195"/>
      <c r="D327" s="146"/>
      <c r="E327" s="138"/>
      <c r="F327" s="262"/>
      <c r="G327" s="146"/>
      <c r="H327" s="180"/>
      <c r="I327" s="409"/>
      <c r="J327" s="402"/>
      <c r="K327" s="410"/>
      <c r="M327" s="586"/>
      <c r="N327" s="586"/>
      <c r="O327" s="146"/>
      <c r="P327" s="411"/>
      <c r="Q327" s="586"/>
      <c r="R327" s="146"/>
      <c r="S327" s="146"/>
      <c r="T327" s="586"/>
      <c r="U327" s="83"/>
    </row>
    <row r="328" spans="1:21" ht="18.75" customHeight="1">
      <c r="A328" s="322"/>
      <c r="B328" s="146"/>
      <c r="C328" s="195"/>
      <c r="D328" s="146"/>
      <c r="E328" s="138"/>
      <c r="F328" s="262"/>
      <c r="G328" s="146"/>
      <c r="H328" s="180"/>
      <c r="I328" s="409"/>
      <c r="J328" s="402"/>
      <c r="K328" s="410"/>
      <c r="M328" s="586"/>
      <c r="N328" s="586"/>
      <c r="O328" s="146"/>
      <c r="P328" s="411"/>
      <c r="Q328" s="586"/>
      <c r="R328" s="146"/>
      <c r="S328" s="146"/>
      <c r="T328" s="586"/>
      <c r="U328" s="83"/>
    </row>
    <row r="329" spans="1:21" ht="18.75" customHeight="1">
      <c r="A329" s="322"/>
      <c r="B329" s="146"/>
      <c r="C329" s="195"/>
      <c r="D329" s="146"/>
      <c r="E329" s="138"/>
      <c r="F329" s="262"/>
      <c r="G329" s="146"/>
      <c r="H329" s="180"/>
      <c r="I329" s="409"/>
      <c r="J329" s="402"/>
      <c r="K329" s="410"/>
      <c r="M329" s="586"/>
      <c r="N329" s="586"/>
      <c r="O329" s="146"/>
      <c r="P329" s="411"/>
      <c r="Q329" s="586"/>
      <c r="R329" s="146"/>
      <c r="S329" s="146"/>
      <c r="T329" s="586"/>
      <c r="U329" s="83"/>
    </row>
    <row r="330" spans="1:21" ht="18.75" customHeight="1">
      <c r="A330" s="322"/>
      <c r="B330" s="146"/>
      <c r="C330" s="195"/>
      <c r="D330" s="146"/>
      <c r="E330" s="138"/>
      <c r="F330" s="406"/>
      <c r="G330" s="146"/>
      <c r="H330" s="180"/>
      <c r="I330" s="409"/>
      <c r="J330" s="402"/>
      <c r="K330" s="410"/>
      <c r="M330" s="586"/>
      <c r="N330" s="586"/>
      <c r="O330" s="146"/>
      <c r="P330" s="411"/>
      <c r="Q330" s="586"/>
      <c r="R330" s="146"/>
      <c r="S330" s="146"/>
      <c r="T330" s="586"/>
      <c r="U330" s="83"/>
    </row>
    <row r="331" spans="1:21" ht="18.75" customHeight="1">
      <c r="A331" s="322"/>
      <c r="B331" s="146"/>
      <c r="C331" s="195"/>
      <c r="D331" s="146"/>
      <c r="E331" s="138"/>
      <c r="F331" s="262"/>
      <c r="G331" s="146"/>
      <c r="H331" s="180"/>
      <c r="I331" s="409"/>
      <c r="J331" s="402"/>
      <c r="K331" s="410"/>
      <c r="M331" s="586"/>
      <c r="N331" s="586"/>
      <c r="O331" s="146"/>
      <c r="P331" s="411"/>
      <c r="Q331" s="586"/>
      <c r="R331" s="146"/>
      <c r="S331" s="146"/>
      <c r="T331" s="586"/>
      <c r="U331" s="83"/>
    </row>
    <row r="332" spans="1:21" ht="18.75" customHeight="1">
      <c r="A332" s="322"/>
      <c r="B332" s="146"/>
      <c r="C332" s="195"/>
      <c r="D332" s="146"/>
      <c r="E332" s="138"/>
      <c r="F332" s="262"/>
      <c r="G332" s="146"/>
      <c r="H332" s="180"/>
      <c r="I332" s="409"/>
      <c r="J332" s="402"/>
      <c r="K332" s="410"/>
      <c r="M332" s="586"/>
      <c r="N332" s="586"/>
      <c r="O332" s="146"/>
      <c r="P332" s="411"/>
      <c r="Q332" s="586"/>
      <c r="R332" s="146"/>
      <c r="S332" s="146"/>
      <c r="T332" s="586"/>
      <c r="U332" s="83"/>
    </row>
    <row r="333" spans="1:21" ht="18.75" customHeight="1">
      <c r="A333" s="322"/>
      <c r="B333" s="146"/>
      <c r="C333" s="195"/>
      <c r="D333" s="146"/>
      <c r="E333" s="138"/>
      <c r="F333" s="262"/>
      <c r="G333" s="146"/>
      <c r="H333" s="180"/>
      <c r="I333" s="409"/>
      <c r="J333" s="402"/>
      <c r="K333" s="410"/>
      <c r="M333" s="586"/>
      <c r="N333" s="586"/>
      <c r="O333" s="146"/>
      <c r="P333" s="411"/>
      <c r="Q333" s="586"/>
      <c r="R333" s="146"/>
      <c r="S333" s="146"/>
      <c r="T333" s="586"/>
      <c r="U333" s="83"/>
    </row>
    <row r="334" spans="1:21" ht="18.75" customHeight="1">
      <c r="A334" s="322"/>
      <c r="B334" s="146"/>
      <c r="C334" s="195"/>
      <c r="D334" s="146"/>
      <c r="E334" s="138"/>
      <c r="F334" s="262"/>
      <c r="G334" s="146"/>
      <c r="H334" s="245"/>
      <c r="I334" s="409"/>
      <c r="J334" s="402"/>
      <c r="K334" s="410"/>
      <c r="M334" s="586"/>
      <c r="N334" s="586"/>
      <c r="O334" s="146"/>
      <c r="P334" s="411"/>
      <c r="Q334" s="586"/>
      <c r="R334" s="146"/>
      <c r="S334" s="146"/>
      <c r="T334" s="586"/>
      <c r="U334" s="83"/>
    </row>
    <row r="335" spans="1:21" ht="18.75" customHeight="1">
      <c r="A335" s="322"/>
      <c r="B335" s="146"/>
      <c r="C335" s="195"/>
      <c r="D335" s="146"/>
      <c r="E335" s="138"/>
      <c r="F335" s="262"/>
      <c r="G335" s="146"/>
      <c r="H335" s="180"/>
      <c r="I335" s="409"/>
      <c r="J335" s="402"/>
      <c r="K335" s="410"/>
      <c r="M335" s="586"/>
      <c r="N335" s="586"/>
      <c r="O335" s="146"/>
      <c r="P335" s="411"/>
      <c r="Q335" s="586"/>
      <c r="R335" s="146"/>
      <c r="S335" s="146"/>
      <c r="T335" s="586"/>
      <c r="U335" s="83"/>
    </row>
    <row r="336" spans="1:21" ht="18.75" customHeight="1">
      <c r="A336" s="322"/>
      <c r="B336" s="146"/>
      <c r="C336" s="195"/>
      <c r="D336" s="146"/>
      <c r="E336" s="138"/>
      <c r="F336" s="262"/>
      <c r="G336" s="146"/>
      <c r="H336" s="180"/>
      <c r="I336" s="409"/>
      <c r="J336" s="402"/>
      <c r="K336" s="410"/>
      <c r="M336" s="586"/>
      <c r="N336" s="586"/>
      <c r="O336" s="146"/>
      <c r="P336" s="411"/>
      <c r="Q336" s="586"/>
      <c r="R336" s="146"/>
      <c r="S336" s="146"/>
      <c r="T336" s="586"/>
      <c r="U336" s="83"/>
    </row>
    <row r="337" spans="1:21" ht="18.75" customHeight="1">
      <c r="A337" s="322"/>
      <c r="B337" s="146"/>
      <c r="C337" s="195"/>
      <c r="D337" s="146"/>
      <c r="E337" s="138"/>
      <c r="F337" s="262"/>
      <c r="G337" s="146"/>
      <c r="H337" s="180"/>
      <c r="I337" s="409"/>
      <c r="J337" s="402"/>
      <c r="K337" s="410"/>
      <c r="M337" s="586"/>
      <c r="N337" s="586"/>
      <c r="O337" s="146"/>
      <c r="P337" s="411"/>
      <c r="Q337" s="586"/>
      <c r="R337" s="146"/>
      <c r="S337" s="146"/>
      <c r="T337" s="586"/>
      <c r="U337" s="83"/>
    </row>
    <row r="338" spans="1:21" ht="18.75" customHeight="1">
      <c r="A338" s="322"/>
      <c r="B338" s="146"/>
      <c r="C338" s="195"/>
      <c r="D338" s="146"/>
      <c r="E338" s="138"/>
      <c r="F338" s="262"/>
      <c r="G338" s="146"/>
      <c r="H338" s="180"/>
      <c r="I338" s="409"/>
      <c r="J338" s="402"/>
      <c r="K338" s="410"/>
      <c r="M338" s="586"/>
      <c r="N338" s="586"/>
      <c r="O338" s="146"/>
      <c r="P338" s="411"/>
      <c r="Q338" s="586"/>
      <c r="R338" s="146"/>
      <c r="S338" s="146"/>
      <c r="T338" s="586"/>
      <c r="U338" s="83"/>
    </row>
    <row r="339" spans="1:21" ht="18.75" customHeight="1">
      <c r="A339" s="322"/>
      <c r="B339" s="146"/>
      <c r="C339" s="195"/>
      <c r="D339" s="146"/>
      <c r="E339" s="138"/>
      <c r="F339" s="262"/>
      <c r="G339" s="146"/>
      <c r="H339" s="180"/>
      <c r="I339" s="409"/>
      <c r="J339" s="402"/>
      <c r="K339" s="410"/>
      <c r="M339" s="586"/>
      <c r="N339" s="586"/>
      <c r="O339" s="146"/>
      <c r="P339" s="411"/>
      <c r="Q339" s="586"/>
      <c r="R339" s="146"/>
      <c r="S339" s="146"/>
      <c r="T339" s="586"/>
      <c r="U339" s="83"/>
    </row>
    <row r="340" spans="1:21" ht="18.75" customHeight="1">
      <c r="A340" s="322"/>
      <c r="B340" s="146"/>
      <c r="C340" s="195"/>
      <c r="D340" s="146"/>
      <c r="E340" s="138"/>
      <c r="F340" s="262"/>
      <c r="G340" s="146"/>
      <c r="H340" s="180"/>
      <c r="I340" s="409"/>
      <c r="J340" s="402"/>
      <c r="K340" s="410"/>
      <c r="M340" s="586"/>
      <c r="N340" s="586"/>
      <c r="O340" s="146"/>
      <c r="P340" s="411"/>
      <c r="Q340" s="586"/>
      <c r="R340" s="146"/>
      <c r="S340" s="146"/>
      <c r="T340" s="586"/>
      <c r="U340" s="83"/>
    </row>
    <row r="341" spans="1:21" ht="18.75" customHeight="1">
      <c r="A341" s="322"/>
      <c r="B341" s="146"/>
      <c r="C341" s="195"/>
      <c r="D341" s="146"/>
      <c r="E341" s="138"/>
      <c r="F341" s="262"/>
      <c r="G341" s="146"/>
      <c r="H341" s="180"/>
      <c r="I341" s="409"/>
      <c r="J341" s="402"/>
      <c r="K341" s="410"/>
      <c r="M341" s="586"/>
      <c r="N341" s="586"/>
      <c r="O341" s="146"/>
      <c r="P341" s="411"/>
      <c r="Q341" s="586"/>
      <c r="R341" s="146"/>
      <c r="S341" s="146"/>
      <c r="T341" s="586"/>
      <c r="U341" s="227"/>
    </row>
    <row r="342" spans="1:21" ht="18.75" customHeight="1">
      <c r="A342" s="322"/>
      <c r="B342" s="146"/>
      <c r="C342" s="195"/>
      <c r="D342" s="146"/>
      <c r="E342" s="138"/>
      <c r="F342" s="262"/>
      <c r="G342" s="146"/>
      <c r="H342" s="180"/>
      <c r="I342" s="409"/>
      <c r="J342" s="402"/>
      <c r="K342" s="410"/>
      <c r="M342" s="586"/>
      <c r="N342" s="586"/>
      <c r="O342" s="146"/>
      <c r="P342" s="411"/>
      <c r="Q342" s="586"/>
      <c r="R342" s="146"/>
      <c r="S342" s="146"/>
      <c r="T342" s="586"/>
      <c r="U342" s="83"/>
    </row>
    <row r="343" spans="1:21" ht="18.75" customHeight="1">
      <c r="A343" s="322"/>
      <c r="B343" s="146"/>
      <c r="C343" s="195"/>
      <c r="D343" s="146"/>
      <c r="E343" s="138"/>
      <c r="F343" s="262"/>
      <c r="G343" s="146"/>
      <c r="H343" s="180"/>
      <c r="I343" s="409"/>
      <c r="J343" s="402"/>
      <c r="K343" s="410"/>
      <c r="M343" s="586"/>
      <c r="N343" s="586"/>
      <c r="O343" s="146"/>
      <c r="P343" s="411"/>
      <c r="Q343" s="586"/>
      <c r="R343" s="146"/>
      <c r="S343" s="146"/>
      <c r="T343" s="586"/>
      <c r="U343" s="83"/>
    </row>
    <row r="344" spans="1:21" ht="18.75" customHeight="1">
      <c r="A344" s="322"/>
      <c r="B344" s="146"/>
      <c r="C344" s="195"/>
      <c r="D344" s="146"/>
      <c r="E344" s="138"/>
      <c r="F344" s="262"/>
      <c r="G344" s="146"/>
      <c r="H344" s="180"/>
      <c r="I344" s="409"/>
      <c r="J344" s="402"/>
      <c r="K344" s="410"/>
      <c r="M344" s="586"/>
      <c r="N344" s="586"/>
      <c r="O344" s="146"/>
      <c r="P344" s="411"/>
      <c r="Q344" s="586"/>
      <c r="R344" s="146"/>
      <c r="S344" s="146"/>
      <c r="T344" s="586"/>
      <c r="U344" s="83"/>
    </row>
    <row r="345" spans="1:21" ht="18.75" customHeight="1">
      <c r="A345" s="322"/>
      <c r="B345" s="146"/>
      <c r="C345" s="195"/>
      <c r="D345" s="146"/>
      <c r="E345" s="138"/>
      <c r="F345" s="262"/>
      <c r="G345" s="146"/>
      <c r="H345" s="245"/>
      <c r="I345" s="409"/>
      <c r="J345" s="402"/>
      <c r="K345" s="410"/>
      <c r="M345" s="586"/>
      <c r="N345" s="586"/>
      <c r="O345" s="146"/>
      <c r="P345" s="411"/>
      <c r="Q345" s="586"/>
      <c r="R345" s="146"/>
      <c r="S345" s="146"/>
      <c r="T345" s="586"/>
      <c r="U345" s="83"/>
    </row>
    <row r="346" spans="1:21" ht="18.75" customHeight="1">
      <c r="A346" s="322"/>
      <c r="B346" s="146"/>
      <c r="C346" s="195"/>
      <c r="D346" s="146"/>
      <c r="E346" s="138"/>
      <c r="F346" s="262"/>
      <c r="G346" s="146"/>
      <c r="H346" s="180"/>
      <c r="I346" s="409"/>
      <c r="J346" s="402"/>
      <c r="K346" s="410"/>
      <c r="M346" s="586"/>
      <c r="N346" s="586"/>
      <c r="O346" s="146"/>
      <c r="P346" s="411"/>
      <c r="Q346" s="586"/>
      <c r="R346" s="146"/>
      <c r="S346" s="146"/>
      <c r="T346" s="586"/>
      <c r="U346" s="83"/>
    </row>
    <row r="347" spans="1:21" ht="18.75" customHeight="1">
      <c r="A347" s="322"/>
      <c r="B347" s="146"/>
      <c r="C347" s="195"/>
      <c r="D347" s="146"/>
      <c r="E347" s="138"/>
      <c r="F347" s="262"/>
      <c r="G347" s="146"/>
      <c r="H347" s="180"/>
      <c r="I347" s="409"/>
      <c r="J347" s="402"/>
      <c r="K347" s="410"/>
      <c r="M347" s="586"/>
      <c r="N347" s="586"/>
      <c r="O347" s="146"/>
      <c r="P347" s="411"/>
      <c r="Q347" s="586"/>
      <c r="R347" s="146"/>
      <c r="S347" s="146"/>
      <c r="T347" s="586"/>
      <c r="U347" s="83"/>
    </row>
    <row r="348" spans="1:21" ht="18.75" customHeight="1">
      <c r="A348" s="322"/>
      <c r="B348" s="146"/>
      <c r="C348" s="195"/>
      <c r="D348" s="146"/>
      <c r="E348" s="138"/>
      <c r="F348" s="262"/>
      <c r="G348" s="146"/>
      <c r="H348" s="180"/>
      <c r="I348" s="409"/>
      <c r="J348" s="402"/>
      <c r="K348" s="410"/>
      <c r="M348" s="586"/>
      <c r="N348" s="586"/>
      <c r="O348" s="146"/>
      <c r="P348" s="411"/>
      <c r="Q348" s="586"/>
      <c r="R348" s="146"/>
      <c r="S348" s="146"/>
      <c r="T348" s="586"/>
      <c r="U348" s="83"/>
    </row>
    <row r="349" spans="1:21" ht="18.75" customHeight="1">
      <c r="A349" s="322"/>
      <c r="B349" s="146"/>
      <c r="C349" s="195"/>
      <c r="D349" s="146"/>
      <c r="E349" s="138"/>
      <c r="F349" s="262"/>
      <c r="G349" s="146"/>
      <c r="H349" s="180"/>
      <c r="I349" s="409"/>
      <c r="J349" s="402"/>
      <c r="K349" s="410"/>
      <c r="M349" s="586"/>
      <c r="N349" s="586"/>
      <c r="O349" s="146"/>
      <c r="P349" s="411"/>
      <c r="Q349" s="586"/>
      <c r="R349" s="146"/>
      <c r="S349" s="146"/>
      <c r="T349" s="586"/>
      <c r="U349" s="83"/>
    </row>
    <row r="350" spans="1:21" ht="18.75" customHeight="1">
      <c r="A350" s="322"/>
      <c r="B350" s="146"/>
      <c r="C350" s="195"/>
      <c r="D350" s="146"/>
      <c r="E350" s="138"/>
      <c r="F350" s="262"/>
      <c r="G350" s="146"/>
      <c r="H350" s="180"/>
      <c r="I350" s="409"/>
      <c r="J350" s="402"/>
      <c r="K350" s="410"/>
      <c r="M350" s="586"/>
      <c r="N350" s="586"/>
      <c r="O350" s="146"/>
      <c r="P350" s="411"/>
      <c r="Q350" s="586"/>
      <c r="R350" s="146"/>
      <c r="S350" s="146"/>
      <c r="T350" s="586"/>
      <c r="U350" s="83"/>
    </row>
    <row r="351" spans="1:21" ht="18.75" customHeight="1">
      <c r="A351" s="322"/>
      <c r="B351" s="146"/>
      <c r="C351" s="195"/>
      <c r="D351" s="146"/>
      <c r="E351" s="138"/>
      <c r="F351" s="262"/>
      <c r="G351" s="146"/>
      <c r="H351" s="180"/>
      <c r="I351" s="409"/>
      <c r="J351" s="402"/>
      <c r="K351" s="410"/>
      <c r="M351" s="586"/>
      <c r="N351" s="586"/>
      <c r="O351" s="146"/>
      <c r="P351" s="411"/>
      <c r="Q351" s="586"/>
      <c r="R351" s="146"/>
      <c r="S351" s="146"/>
      <c r="T351" s="586"/>
      <c r="U351" s="83"/>
    </row>
    <row r="352" spans="1:21" ht="18.75" customHeight="1">
      <c r="A352" s="322"/>
      <c r="B352" s="232"/>
      <c r="C352" s="195"/>
      <c r="D352" s="146"/>
      <c r="E352" s="138"/>
      <c r="F352" s="262"/>
      <c r="G352" s="146"/>
      <c r="H352" s="245"/>
      <c r="I352" s="409"/>
      <c r="J352" s="402"/>
      <c r="K352" s="410"/>
      <c r="M352" s="586"/>
      <c r="N352" s="586"/>
      <c r="O352" s="146"/>
      <c r="P352" s="411"/>
      <c r="Q352" s="586"/>
      <c r="R352" s="146"/>
      <c r="S352" s="146"/>
      <c r="T352" s="586"/>
      <c r="U352" s="83"/>
    </row>
    <row r="353" spans="1:21" ht="18.75" customHeight="1">
      <c r="A353" s="322"/>
      <c r="B353" s="146"/>
      <c r="C353" s="195"/>
      <c r="D353" s="146"/>
      <c r="E353" s="138"/>
      <c r="F353" s="262"/>
      <c r="G353" s="146"/>
      <c r="H353" s="180"/>
      <c r="I353" s="409"/>
      <c r="J353" s="402"/>
      <c r="K353" s="410"/>
      <c r="M353" s="586"/>
      <c r="N353" s="586"/>
      <c r="O353" s="146"/>
      <c r="P353" s="411"/>
      <c r="Q353" s="586"/>
      <c r="R353" s="146"/>
      <c r="S353" s="146"/>
      <c r="T353" s="586"/>
      <c r="U353" s="83"/>
    </row>
    <row r="354" spans="1:21" ht="18.75" customHeight="1">
      <c r="A354" s="322"/>
      <c r="B354" s="146"/>
      <c r="C354" s="195"/>
      <c r="D354" s="146"/>
      <c r="E354" s="138"/>
      <c r="F354" s="262"/>
      <c r="G354" s="146"/>
      <c r="H354" s="180"/>
      <c r="I354" s="409"/>
      <c r="J354" s="402"/>
      <c r="K354" s="410"/>
      <c r="M354" s="586"/>
      <c r="N354" s="586"/>
      <c r="O354" s="146"/>
      <c r="P354" s="411"/>
      <c r="Q354" s="586"/>
      <c r="R354" s="146"/>
      <c r="S354" s="146"/>
      <c r="T354" s="586"/>
      <c r="U354" s="83"/>
    </row>
    <row r="355" spans="1:21" ht="18.75" customHeight="1">
      <c r="A355" s="322"/>
      <c r="B355" s="146"/>
      <c r="C355" s="195"/>
      <c r="D355" s="146"/>
      <c r="E355" s="138"/>
      <c r="F355" s="262"/>
      <c r="G355" s="146"/>
      <c r="H355" s="180"/>
      <c r="I355" s="409"/>
      <c r="J355" s="402"/>
      <c r="K355" s="410"/>
      <c r="M355" s="586"/>
      <c r="N355" s="586"/>
      <c r="O355" s="146"/>
      <c r="P355" s="411"/>
      <c r="Q355" s="586"/>
      <c r="R355" s="146"/>
      <c r="S355" s="146"/>
      <c r="T355" s="586"/>
      <c r="U355" s="83"/>
    </row>
    <row r="356" spans="1:21" ht="18.75" customHeight="1">
      <c r="A356" s="322"/>
      <c r="B356" s="146"/>
      <c r="C356" s="195"/>
      <c r="D356" s="146"/>
      <c r="E356" s="138"/>
      <c r="F356" s="262"/>
      <c r="G356" s="146"/>
      <c r="H356" s="180"/>
      <c r="I356" s="409"/>
      <c r="J356" s="402"/>
      <c r="K356" s="410"/>
      <c r="M356" s="586"/>
      <c r="N356" s="586"/>
      <c r="O356" s="146"/>
      <c r="P356" s="411"/>
      <c r="Q356" s="586"/>
      <c r="R356" s="146"/>
      <c r="S356" s="146"/>
      <c r="T356" s="586"/>
      <c r="U356" s="83"/>
    </row>
    <row r="357" spans="1:21" ht="18.75" customHeight="1">
      <c r="A357" s="322"/>
      <c r="B357" s="146"/>
      <c r="C357" s="195"/>
      <c r="D357" s="146"/>
      <c r="E357" s="138"/>
      <c r="F357" s="262"/>
      <c r="G357" s="146"/>
      <c r="H357" s="180"/>
      <c r="I357" s="409"/>
      <c r="J357" s="402"/>
      <c r="K357" s="410"/>
      <c r="M357" s="586"/>
      <c r="N357" s="586"/>
      <c r="O357" s="146"/>
      <c r="P357" s="411"/>
      <c r="Q357" s="586"/>
      <c r="R357" s="146"/>
      <c r="S357" s="146"/>
      <c r="T357" s="586"/>
      <c r="U357" s="227"/>
    </row>
    <row r="358" spans="1:21" ht="18.75" customHeight="1">
      <c r="A358" s="322"/>
      <c r="B358" s="146"/>
      <c r="C358" s="195"/>
      <c r="D358" s="146"/>
      <c r="E358" s="138"/>
      <c r="F358" s="262"/>
      <c r="G358" s="146"/>
      <c r="H358" s="180"/>
      <c r="I358" s="409"/>
      <c r="J358" s="402"/>
      <c r="K358" s="410"/>
      <c r="M358" s="586"/>
      <c r="N358" s="586"/>
      <c r="O358" s="146"/>
      <c r="P358" s="411"/>
      <c r="Q358" s="586"/>
      <c r="R358" s="146"/>
      <c r="S358" s="146"/>
      <c r="T358" s="586"/>
      <c r="U358" s="83"/>
    </row>
    <row r="359" spans="1:21" ht="18.75" customHeight="1">
      <c r="A359" s="322"/>
      <c r="B359" s="146"/>
      <c r="C359" s="195"/>
      <c r="D359" s="146"/>
      <c r="E359" s="138"/>
      <c r="F359" s="262"/>
      <c r="G359" s="146"/>
      <c r="H359" s="180"/>
      <c r="I359" s="409"/>
      <c r="J359" s="402"/>
      <c r="K359" s="410"/>
      <c r="M359" s="586"/>
      <c r="N359" s="586"/>
      <c r="O359" s="146"/>
      <c r="P359" s="411"/>
      <c r="Q359" s="586"/>
      <c r="R359" s="146"/>
      <c r="S359" s="146"/>
      <c r="T359" s="586"/>
      <c r="U359" s="83"/>
    </row>
    <row r="360" spans="1:21" ht="18.75" customHeight="1">
      <c r="A360" s="322"/>
      <c r="B360" s="146"/>
      <c r="C360" s="195"/>
      <c r="D360" s="146"/>
      <c r="E360" s="138"/>
      <c r="F360" s="262"/>
      <c r="G360" s="146"/>
      <c r="H360" s="180"/>
      <c r="I360" s="409"/>
      <c r="J360" s="402"/>
      <c r="K360" s="410"/>
      <c r="M360" s="586"/>
      <c r="N360" s="586"/>
      <c r="O360" s="146"/>
      <c r="P360" s="411"/>
      <c r="Q360" s="586"/>
      <c r="R360" s="146"/>
      <c r="S360" s="146"/>
      <c r="T360" s="586"/>
      <c r="U360" s="83"/>
    </row>
    <row r="361" spans="1:21" ht="18.75" customHeight="1">
      <c r="A361" s="322"/>
      <c r="B361" s="146"/>
      <c r="C361" s="195"/>
      <c r="D361" s="146"/>
      <c r="E361" s="138"/>
      <c r="F361" s="262"/>
      <c r="G361" s="146"/>
      <c r="H361" s="180"/>
      <c r="I361" s="409"/>
      <c r="J361" s="402"/>
      <c r="K361" s="410"/>
      <c r="M361" s="586"/>
      <c r="N361" s="586"/>
      <c r="O361" s="146"/>
      <c r="P361" s="411"/>
      <c r="Q361" s="586"/>
      <c r="R361" s="146"/>
      <c r="S361" s="146"/>
      <c r="T361" s="586"/>
      <c r="U361" s="83"/>
    </row>
    <row r="362" spans="1:21" ht="18.75" customHeight="1">
      <c r="A362" s="322"/>
      <c r="B362" s="146"/>
      <c r="C362" s="195"/>
      <c r="D362" s="146"/>
      <c r="E362" s="138"/>
      <c r="F362" s="262"/>
      <c r="G362" s="146"/>
      <c r="H362" s="180"/>
      <c r="I362" s="409"/>
      <c r="J362" s="402"/>
      <c r="K362" s="410"/>
      <c r="M362" s="586"/>
      <c r="N362" s="586"/>
      <c r="O362" s="146"/>
      <c r="P362" s="411"/>
      <c r="Q362" s="586"/>
      <c r="R362" s="146"/>
      <c r="S362" s="146"/>
      <c r="T362" s="586"/>
      <c r="U362" s="83"/>
    </row>
    <row r="363" spans="1:21" ht="18.75" customHeight="1">
      <c r="A363" s="322"/>
      <c r="B363" s="146"/>
      <c r="C363" s="195"/>
      <c r="D363" s="146"/>
      <c r="E363" s="138"/>
      <c r="F363" s="262"/>
      <c r="G363" s="146"/>
      <c r="H363" s="180"/>
      <c r="I363" s="409"/>
      <c r="J363" s="402"/>
      <c r="K363" s="410"/>
      <c r="M363" s="586"/>
      <c r="N363" s="586"/>
      <c r="O363" s="146"/>
      <c r="P363" s="411"/>
      <c r="Q363" s="586"/>
      <c r="R363" s="146"/>
      <c r="S363" s="146"/>
      <c r="T363" s="586"/>
      <c r="U363" s="83"/>
    </row>
    <row r="364" spans="1:21" ht="18.75" customHeight="1">
      <c r="A364" s="322"/>
      <c r="B364" s="146"/>
      <c r="C364" s="195"/>
      <c r="D364" s="146"/>
      <c r="E364" s="138"/>
      <c r="F364" s="262"/>
      <c r="G364" s="146"/>
      <c r="H364" s="180"/>
      <c r="I364" s="409"/>
      <c r="J364" s="402"/>
      <c r="K364" s="410"/>
      <c r="M364" s="586"/>
      <c r="N364" s="586"/>
      <c r="O364" s="146"/>
      <c r="P364" s="411"/>
      <c r="Q364" s="586"/>
      <c r="R364" s="146"/>
      <c r="S364" s="146"/>
      <c r="T364" s="586"/>
      <c r="U364" s="83"/>
    </row>
    <row r="365" spans="1:21" ht="18.75" customHeight="1">
      <c r="A365" s="322"/>
      <c r="B365" s="146"/>
      <c r="C365" s="195"/>
      <c r="D365" s="146"/>
      <c r="E365" s="138"/>
      <c r="F365" s="262"/>
      <c r="G365" s="146"/>
      <c r="H365" s="180"/>
      <c r="I365" s="409"/>
      <c r="J365" s="402"/>
      <c r="K365" s="410"/>
      <c r="M365" s="586"/>
      <c r="N365" s="586"/>
      <c r="O365" s="146"/>
      <c r="P365" s="411"/>
      <c r="Q365" s="586"/>
      <c r="R365" s="146"/>
      <c r="S365" s="146"/>
      <c r="T365" s="586"/>
      <c r="U365" s="83"/>
    </row>
    <row r="366" spans="1:21" ht="18.75" customHeight="1">
      <c r="A366" s="322"/>
      <c r="B366" s="146"/>
      <c r="C366" s="195"/>
      <c r="D366" s="146"/>
      <c r="E366" s="138"/>
      <c r="F366" s="262"/>
      <c r="G366" s="146"/>
      <c r="H366" s="180"/>
      <c r="I366" s="409"/>
      <c r="J366" s="402"/>
      <c r="K366" s="410"/>
      <c r="M366" s="586"/>
      <c r="N366" s="586"/>
      <c r="O366" s="146"/>
      <c r="P366" s="411"/>
      <c r="Q366" s="586"/>
      <c r="R366" s="146"/>
      <c r="S366" s="146"/>
      <c r="T366" s="586"/>
      <c r="U366" s="83"/>
    </row>
    <row r="367" spans="1:21" ht="18.75" customHeight="1">
      <c r="A367" s="322"/>
      <c r="B367" s="146"/>
      <c r="C367" s="195"/>
      <c r="D367" s="146"/>
      <c r="E367" s="138"/>
      <c r="F367" s="262"/>
      <c r="G367" s="146"/>
      <c r="H367" s="180"/>
      <c r="I367" s="409"/>
      <c r="J367" s="402"/>
      <c r="K367" s="410"/>
      <c r="M367" s="586"/>
      <c r="N367" s="586"/>
      <c r="O367" s="146"/>
      <c r="P367" s="411"/>
      <c r="Q367" s="586"/>
      <c r="R367" s="146"/>
      <c r="S367" s="146"/>
      <c r="T367" s="586"/>
      <c r="U367" s="83"/>
    </row>
    <row r="368" spans="1:21" ht="18.75" customHeight="1">
      <c r="A368" s="322"/>
      <c r="B368" s="146"/>
      <c r="C368" s="195"/>
      <c r="D368" s="146"/>
      <c r="E368" s="138"/>
      <c r="F368" s="262"/>
      <c r="G368" s="146"/>
      <c r="H368" s="180"/>
      <c r="I368" s="409"/>
      <c r="J368" s="402"/>
      <c r="K368" s="410"/>
      <c r="M368" s="586"/>
      <c r="N368" s="586"/>
      <c r="O368" s="146"/>
      <c r="P368" s="411"/>
      <c r="Q368" s="586"/>
      <c r="R368" s="146"/>
      <c r="S368" s="146"/>
      <c r="T368" s="586"/>
      <c r="U368" s="83"/>
    </row>
    <row r="369" spans="1:21" ht="18.75" customHeight="1">
      <c r="A369" s="322"/>
      <c r="B369" s="146"/>
      <c r="C369" s="195"/>
      <c r="D369" s="146"/>
      <c r="E369" s="138"/>
      <c r="F369" s="262"/>
      <c r="G369" s="146"/>
      <c r="H369" s="180"/>
      <c r="I369" s="409"/>
      <c r="J369" s="402"/>
      <c r="K369" s="410"/>
      <c r="M369" s="586"/>
      <c r="N369" s="586"/>
      <c r="O369" s="146"/>
      <c r="P369" s="411"/>
      <c r="Q369" s="586"/>
      <c r="R369" s="146"/>
      <c r="S369" s="146"/>
      <c r="T369" s="586"/>
      <c r="U369" s="83"/>
    </row>
    <row r="370" spans="1:21" ht="18.75" customHeight="1">
      <c r="A370" s="322"/>
      <c r="B370" s="146"/>
      <c r="C370" s="195"/>
      <c r="D370" s="146"/>
      <c r="E370" s="138"/>
      <c r="F370" s="262"/>
      <c r="G370" s="146"/>
      <c r="H370" s="180"/>
      <c r="I370" s="409"/>
      <c r="J370" s="402"/>
      <c r="K370" s="410"/>
      <c r="M370" s="586"/>
      <c r="N370" s="586"/>
      <c r="O370" s="146"/>
      <c r="P370" s="411"/>
      <c r="Q370" s="586"/>
      <c r="R370" s="146"/>
      <c r="S370" s="146"/>
      <c r="T370" s="586"/>
      <c r="U370" s="83"/>
    </row>
    <row r="371" spans="1:21" ht="18.75" customHeight="1">
      <c r="A371" s="322"/>
      <c r="B371" s="146"/>
      <c r="C371" s="195"/>
      <c r="D371" s="146"/>
      <c r="E371" s="138"/>
      <c r="F371" s="262"/>
      <c r="G371" s="146"/>
      <c r="H371" s="180"/>
      <c r="I371" s="409"/>
      <c r="J371" s="402"/>
      <c r="K371" s="410"/>
      <c r="M371" s="586"/>
      <c r="N371" s="586"/>
      <c r="O371" s="146"/>
      <c r="P371" s="411"/>
      <c r="Q371" s="586"/>
      <c r="R371" s="146"/>
      <c r="S371" s="146"/>
      <c r="T371" s="586"/>
      <c r="U371" s="83"/>
    </row>
    <row r="372" spans="1:21" ht="18.75" customHeight="1">
      <c r="A372" s="322"/>
      <c r="B372" s="146"/>
      <c r="C372" s="195"/>
      <c r="D372" s="146"/>
      <c r="E372" s="138"/>
      <c r="F372" s="262"/>
      <c r="G372" s="146"/>
      <c r="H372" s="180"/>
      <c r="I372" s="409"/>
      <c r="J372" s="402"/>
      <c r="K372" s="410"/>
      <c r="M372" s="586"/>
      <c r="N372" s="586"/>
      <c r="O372" s="146"/>
      <c r="P372" s="411"/>
      <c r="Q372" s="586"/>
      <c r="R372" s="146"/>
      <c r="S372" s="146"/>
      <c r="T372" s="586"/>
      <c r="U372" s="83"/>
    </row>
    <row r="373" spans="1:21" ht="18.75" customHeight="1">
      <c r="A373" s="322"/>
      <c r="B373" s="146"/>
      <c r="C373" s="195"/>
      <c r="D373" s="146"/>
      <c r="E373" s="138"/>
      <c r="F373" s="262"/>
      <c r="G373" s="146"/>
      <c r="H373" s="180"/>
      <c r="I373" s="409"/>
      <c r="J373" s="402"/>
      <c r="K373" s="410"/>
      <c r="M373" s="586"/>
      <c r="N373" s="586"/>
      <c r="O373" s="146"/>
      <c r="P373" s="411"/>
      <c r="Q373" s="586"/>
      <c r="R373" s="146"/>
      <c r="S373" s="146"/>
      <c r="T373" s="586"/>
      <c r="U373" s="83"/>
    </row>
    <row r="374" spans="1:21" ht="18.75" customHeight="1">
      <c r="A374" s="322"/>
      <c r="B374" s="146"/>
      <c r="C374" s="195"/>
      <c r="D374" s="146"/>
      <c r="E374" s="138"/>
      <c r="F374" s="262"/>
      <c r="G374" s="146"/>
      <c r="H374" s="180"/>
      <c r="I374" s="409"/>
      <c r="J374" s="402"/>
      <c r="K374" s="410"/>
      <c r="M374" s="586"/>
      <c r="N374" s="586"/>
      <c r="O374" s="146"/>
      <c r="P374" s="411"/>
      <c r="Q374" s="586"/>
      <c r="R374" s="146"/>
      <c r="S374" s="146"/>
      <c r="T374" s="586"/>
      <c r="U374" s="83"/>
    </row>
    <row r="375" spans="1:21" ht="18.75" customHeight="1">
      <c r="A375" s="322"/>
      <c r="B375" s="146"/>
      <c r="C375" s="195"/>
      <c r="D375" s="146"/>
      <c r="E375" s="138"/>
      <c r="F375" s="262"/>
      <c r="G375" s="146"/>
      <c r="H375" s="180"/>
      <c r="I375" s="409"/>
      <c r="J375" s="402"/>
      <c r="K375" s="410"/>
      <c r="M375" s="586"/>
      <c r="N375" s="586"/>
      <c r="O375" s="146"/>
      <c r="P375" s="411"/>
      <c r="Q375" s="586"/>
      <c r="R375" s="146"/>
      <c r="S375" s="146"/>
      <c r="T375" s="586"/>
      <c r="U375" s="83"/>
    </row>
    <row r="376" spans="1:21" ht="18.75" customHeight="1">
      <c r="A376" s="322"/>
      <c r="B376" s="146"/>
      <c r="C376" s="195"/>
      <c r="D376" s="146"/>
      <c r="E376" s="138"/>
      <c r="F376" s="262"/>
      <c r="G376" s="146"/>
      <c r="H376" s="180"/>
      <c r="I376" s="409"/>
      <c r="J376" s="402"/>
      <c r="K376" s="410"/>
      <c r="M376" s="586"/>
      <c r="N376" s="586"/>
      <c r="O376" s="146"/>
      <c r="P376" s="411"/>
      <c r="Q376" s="586"/>
      <c r="R376" s="146"/>
      <c r="S376" s="146"/>
      <c r="T376" s="586"/>
      <c r="U376" s="83"/>
    </row>
    <row r="377" spans="1:21" ht="18.75" customHeight="1">
      <c r="A377" s="322"/>
      <c r="B377" s="146"/>
      <c r="C377" s="195"/>
      <c r="D377" s="146"/>
      <c r="E377" s="138"/>
      <c r="F377" s="262"/>
      <c r="G377" s="146"/>
      <c r="H377" s="180"/>
      <c r="I377" s="409"/>
      <c r="J377" s="402"/>
      <c r="K377" s="410"/>
      <c r="M377" s="586"/>
      <c r="N377" s="586"/>
      <c r="O377" s="146"/>
      <c r="P377" s="411"/>
      <c r="Q377" s="586"/>
      <c r="R377" s="146"/>
      <c r="S377" s="146"/>
      <c r="T377" s="586"/>
      <c r="U377" s="83"/>
    </row>
    <row r="378" spans="1:21" ht="18.75" customHeight="1">
      <c r="A378" s="322"/>
      <c r="B378" s="146"/>
      <c r="C378" s="195"/>
      <c r="D378" s="146"/>
      <c r="E378" s="138"/>
      <c r="F378" s="367"/>
      <c r="G378" s="146"/>
      <c r="H378" s="180"/>
      <c r="I378" s="409"/>
      <c r="J378" s="402"/>
      <c r="K378" s="410"/>
      <c r="M378" s="586"/>
      <c r="N378" s="586"/>
      <c r="O378" s="146"/>
      <c r="P378" s="411"/>
      <c r="Q378" s="586"/>
      <c r="R378" s="146"/>
      <c r="S378" s="146"/>
      <c r="T378" s="586"/>
      <c r="U378" s="83"/>
    </row>
    <row r="379" spans="1:21" ht="18.75" customHeight="1">
      <c r="A379" s="322"/>
      <c r="B379" s="146"/>
      <c r="C379" s="195"/>
      <c r="D379" s="146"/>
      <c r="E379" s="138"/>
      <c r="F379" s="262"/>
      <c r="G379" s="146"/>
      <c r="H379" s="180"/>
      <c r="I379" s="409"/>
      <c r="J379" s="402"/>
      <c r="K379" s="410"/>
      <c r="M379" s="586"/>
      <c r="N379" s="586"/>
      <c r="O379" s="146"/>
      <c r="P379" s="411"/>
      <c r="Q379" s="586"/>
      <c r="R379" s="146"/>
      <c r="S379" s="146"/>
      <c r="T379" s="586"/>
      <c r="U379" s="83"/>
    </row>
    <row r="380" spans="1:21" ht="18.75" customHeight="1">
      <c r="A380" s="322"/>
      <c r="B380" s="146"/>
      <c r="C380" s="195"/>
      <c r="D380" s="146"/>
      <c r="E380" s="138"/>
      <c r="F380" s="262"/>
      <c r="G380" s="146"/>
      <c r="H380" s="180"/>
      <c r="I380" s="409"/>
      <c r="J380" s="402"/>
      <c r="K380" s="410"/>
      <c r="M380" s="586"/>
      <c r="N380" s="586"/>
      <c r="O380" s="146"/>
      <c r="P380" s="411"/>
      <c r="Q380" s="586"/>
      <c r="R380" s="146"/>
      <c r="S380" s="146"/>
      <c r="T380" s="586"/>
      <c r="U380" s="83"/>
    </row>
    <row r="381" spans="1:21" ht="18.75" customHeight="1">
      <c r="A381" s="322"/>
      <c r="B381" s="146"/>
      <c r="C381" s="195"/>
      <c r="D381" s="146"/>
      <c r="E381" s="138"/>
      <c r="F381" s="262"/>
      <c r="G381" s="146"/>
      <c r="H381" s="180"/>
      <c r="I381" s="409"/>
      <c r="J381" s="146"/>
      <c r="K381" s="411"/>
      <c r="M381" s="586"/>
      <c r="N381" s="586"/>
      <c r="O381" s="146"/>
      <c r="P381" s="411"/>
      <c r="Q381" s="586"/>
      <c r="R381" s="146"/>
      <c r="S381" s="146"/>
      <c r="T381" s="586"/>
      <c r="U381" s="83"/>
    </row>
    <row r="382" spans="1:21" ht="18.75" customHeight="1">
      <c r="A382" s="322"/>
      <c r="B382" s="146"/>
      <c r="C382" s="195"/>
      <c r="D382" s="146"/>
      <c r="E382" s="138"/>
      <c r="F382" s="262"/>
      <c r="G382" s="146"/>
      <c r="H382" s="180"/>
      <c r="I382" s="409"/>
      <c r="J382" s="402"/>
      <c r="K382" s="410"/>
      <c r="M382" s="586"/>
      <c r="N382" s="586"/>
      <c r="O382" s="146"/>
      <c r="P382" s="411"/>
      <c r="Q382" s="586"/>
      <c r="R382" s="146"/>
      <c r="S382" s="146"/>
      <c r="T382" s="586"/>
      <c r="U382" s="83"/>
    </row>
    <row r="383" spans="1:21" ht="18.75" customHeight="1">
      <c r="A383" s="322"/>
      <c r="B383" s="146"/>
      <c r="C383" s="195"/>
      <c r="D383" s="146"/>
      <c r="E383" s="138"/>
      <c r="F383" s="262"/>
      <c r="G383" s="146"/>
      <c r="H383" s="180"/>
      <c r="I383" s="409"/>
      <c r="J383" s="402"/>
      <c r="K383" s="410"/>
      <c r="M383" s="586"/>
      <c r="N383" s="586"/>
      <c r="O383" s="146"/>
      <c r="P383" s="411"/>
      <c r="Q383" s="586"/>
      <c r="R383" s="146"/>
      <c r="S383" s="146"/>
      <c r="T383" s="586"/>
      <c r="U383" s="83"/>
    </row>
    <row r="384" spans="1:21" ht="18.75" customHeight="1">
      <c r="A384" s="322"/>
      <c r="B384" s="146"/>
      <c r="C384" s="195"/>
      <c r="D384" s="146"/>
      <c r="E384" s="138"/>
      <c r="F384" s="262"/>
      <c r="G384" s="146"/>
      <c r="H384" s="180"/>
      <c r="I384" s="409"/>
      <c r="J384" s="402"/>
      <c r="K384" s="410"/>
      <c r="M384" s="586"/>
      <c r="N384" s="586"/>
      <c r="O384" s="146"/>
      <c r="P384" s="411"/>
      <c r="Q384" s="586"/>
      <c r="R384" s="146"/>
      <c r="S384" s="146"/>
      <c r="T384" s="586"/>
      <c r="U384" s="83"/>
    </row>
    <row r="385" spans="1:21" ht="18.75" customHeight="1">
      <c r="A385" s="322"/>
      <c r="B385" s="146"/>
      <c r="C385" s="195"/>
      <c r="D385" s="146"/>
      <c r="E385" s="138"/>
      <c r="F385" s="262"/>
      <c r="G385" s="146"/>
      <c r="H385" s="180"/>
      <c r="I385" s="409"/>
      <c r="J385" s="402"/>
      <c r="K385" s="410"/>
      <c r="M385" s="586"/>
      <c r="N385" s="586"/>
      <c r="O385" s="146"/>
      <c r="P385" s="411"/>
      <c r="Q385" s="586"/>
      <c r="R385" s="146"/>
      <c r="S385" s="146"/>
      <c r="T385" s="586"/>
      <c r="U385" s="83"/>
    </row>
    <row r="386" spans="1:21" ht="18.75" customHeight="1">
      <c r="A386" s="322"/>
      <c r="B386" s="146"/>
      <c r="C386" s="195"/>
      <c r="D386" s="146"/>
      <c r="E386" s="138"/>
      <c r="F386" s="262"/>
      <c r="G386" s="146"/>
      <c r="H386" s="180"/>
      <c r="I386" s="409"/>
      <c r="J386" s="402"/>
      <c r="K386" s="410"/>
      <c r="M386" s="586"/>
      <c r="N386" s="586"/>
      <c r="O386" s="146"/>
      <c r="P386" s="411"/>
      <c r="Q386" s="586"/>
      <c r="R386" s="146"/>
      <c r="S386" s="146"/>
      <c r="T386" s="586"/>
      <c r="U386" s="83"/>
    </row>
    <row r="387" spans="1:21" ht="18.75" customHeight="1">
      <c r="A387" s="322"/>
      <c r="B387" s="146"/>
      <c r="C387" s="195"/>
      <c r="D387" s="146"/>
      <c r="E387" s="138"/>
      <c r="F387" s="262"/>
      <c r="G387" s="146"/>
      <c r="H387" s="180"/>
      <c r="I387" s="409"/>
      <c r="J387" s="146"/>
      <c r="K387" s="411"/>
      <c r="M387" s="586"/>
      <c r="N387" s="586"/>
      <c r="O387" s="146"/>
      <c r="P387" s="411"/>
      <c r="Q387" s="586"/>
      <c r="R387" s="146"/>
      <c r="S387" s="146"/>
      <c r="T387" s="586"/>
      <c r="U387" s="227"/>
    </row>
    <row r="388" spans="1:21" ht="18.75" customHeight="1">
      <c r="A388" s="322"/>
      <c r="B388" s="146"/>
      <c r="C388" s="195"/>
      <c r="D388" s="146"/>
      <c r="E388" s="138"/>
      <c r="F388" s="262"/>
      <c r="G388" s="146"/>
      <c r="H388" s="180"/>
      <c r="I388" s="409"/>
      <c r="J388" s="402"/>
      <c r="K388" s="410"/>
      <c r="M388" s="586"/>
      <c r="N388" s="586"/>
      <c r="O388" s="146"/>
      <c r="P388" s="411"/>
      <c r="Q388" s="586"/>
      <c r="R388" s="146"/>
      <c r="S388" s="146"/>
      <c r="T388" s="586"/>
      <c r="U388" s="83"/>
    </row>
    <row r="389" spans="1:21" ht="18.75" customHeight="1">
      <c r="A389" s="334"/>
      <c r="B389" s="146"/>
      <c r="C389" s="195"/>
      <c r="D389" s="146"/>
      <c r="E389" s="138"/>
      <c r="F389" s="262"/>
      <c r="G389" s="146"/>
      <c r="H389" s="180"/>
      <c r="I389" s="409"/>
      <c r="J389" s="402"/>
      <c r="K389" s="410"/>
      <c r="M389" s="586"/>
      <c r="N389" s="586"/>
      <c r="O389" s="175"/>
      <c r="P389" s="146"/>
      <c r="Q389" s="586"/>
      <c r="R389" s="175"/>
      <c r="S389" s="175"/>
      <c r="T389" s="586"/>
      <c r="U389" s="83"/>
    </row>
    <row r="390" spans="1:21" ht="18.75" customHeight="1">
      <c r="A390" s="322"/>
      <c r="B390" s="146"/>
      <c r="C390" s="195"/>
      <c r="D390" s="146"/>
      <c r="E390" s="138"/>
      <c r="F390" s="262"/>
      <c r="G390" s="146"/>
      <c r="H390" s="180"/>
      <c r="I390" s="409"/>
      <c r="J390" s="402"/>
      <c r="K390" s="410"/>
      <c r="M390" s="586"/>
      <c r="N390" s="586"/>
      <c r="O390" s="146"/>
      <c r="P390" s="411"/>
      <c r="Q390" s="586"/>
      <c r="R390" s="146"/>
      <c r="S390" s="146"/>
      <c r="T390" s="586"/>
      <c r="U390" s="56"/>
    </row>
    <row r="391" spans="1:21" ht="18.75" customHeight="1">
      <c r="A391" s="322"/>
      <c r="B391" s="146"/>
      <c r="C391" s="195"/>
      <c r="D391" s="146"/>
      <c r="E391" s="138"/>
      <c r="F391" s="262"/>
      <c r="G391" s="146"/>
      <c r="H391" s="180"/>
      <c r="I391" s="409"/>
      <c r="J391" s="402"/>
      <c r="K391" s="410"/>
      <c r="M391" s="586"/>
      <c r="N391" s="586"/>
      <c r="O391" s="146"/>
      <c r="P391" s="411"/>
      <c r="Q391" s="586"/>
      <c r="R391" s="146"/>
      <c r="S391" s="146"/>
      <c r="T391" s="586"/>
      <c r="U391" s="83"/>
    </row>
    <row r="392" spans="1:21" ht="18.75" customHeight="1">
      <c r="A392" s="322"/>
      <c r="B392" s="146"/>
      <c r="C392" s="195"/>
      <c r="D392" s="146"/>
      <c r="E392" s="138"/>
      <c r="F392" s="262"/>
      <c r="G392" s="146"/>
      <c r="H392" s="146"/>
      <c r="I392" s="409"/>
      <c r="J392" s="402"/>
      <c r="K392" s="410"/>
      <c r="M392" s="586"/>
      <c r="N392" s="586"/>
      <c r="O392" s="146"/>
      <c r="P392" s="411"/>
      <c r="Q392" s="586"/>
      <c r="R392" s="146"/>
      <c r="S392" s="146"/>
      <c r="T392" s="586"/>
      <c r="U392" s="56"/>
    </row>
    <row r="393" spans="1:21" ht="18.75" customHeight="1">
      <c r="A393" s="322"/>
      <c r="B393" s="232"/>
      <c r="C393" s="195"/>
      <c r="D393" s="146"/>
      <c r="E393" s="138"/>
      <c r="F393" s="262"/>
      <c r="G393" s="146"/>
      <c r="H393" s="245"/>
      <c r="I393" s="409"/>
      <c r="J393" s="402"/>
      <c r="K393" s="410"/>
      <c r="M393" s="586"/>
      <c r="N393" s="586"/>
      <c r="O393" s="146"/>
      <c r="P393" s="411"/>
      <c r="Q393" s="586"/>
      <c r="R393" s="146"/>
      <c r="S393" s="146"/>
      <c r="T393" s="586"/>
      <c r="U393" s="83"/>
    </row>
    <row r="394" spans="1:21" ht="18.75" customHeight="1">
      <c r="A394" s="322"/>
      <c r="B394" s="232"/>
      <c r="C394" s="195"/>
      <c r="D394" s="146"/>
      <c r="E394" s="138"/>
      <c r="F394" s="262"/>
      <c r="G394" s="146"/>
      <c r="H394" s="245"/>
      <c r="I394" s="409"/>
      <c r="J394" s="402"/>
      <c r="K394" s="410"/>
      <c r="M394" s="586"/>
      <c r="N394" s="586"/>
      <c r="O394" s="146"/>
      <c r="P394" s="411"/>
      <c r="Q394" s="586"/>
      <c r="R394" s="146"/>
      <c r="S394" s="146"/>
      <c r="T394" s="586"/>
      <c r="U394" s="56"/>
    </row>
    <row r="395" spans="1:21" ht="18.75" customHeight="1">
      <c r="A395" s="322"/>
      <c r="B395" s="232"/>
      <c r="C395" s="195"/>
      <c r="D395" s="146"/>
      <c r="E395" s="138"/>
      <c r="F395" s="262"/>
      <c r="G395" s="146"/>
      <c r="H395" s="180"/>
      <c r="I395" s="409"/>
      <c r="J395" s="402"/>
      <c r="K395" s="410"/>
      <c r="M395" s="586"/>
      <c r="N395" s="586"/>
      <c r="O395" s="146"/>
      <c r="P395" s="411"/>
      <c r="Q395" s="586"/>
      <c r="R395" s="146"/>
      <c r="S395" s="146"/>
      <c r="T395" s="586"/>
      <c r="U395" s="56"/>
    </row>
    <row r="396" spans="1:21" ht="18.75" customHeight="1">
      <c r="A396" s="322"/>
      <c r="B396" s="232"/>
      <c r="C396" s="195"/>
      <c r="D396" s="146"/>
      <c r="E396" s="138"/>
      <c r="F396" s="262"/>
      <c r="G396" s="146"/>
      <c r="H396" s="180"/>
      <c r="I396" s="409"/>
      <c r="J396" s="402"/>
      <c r="K396" s="410"/>
      <c r="M396" s="586"/>
      <c r="N396" s="586"/>
      <c r="O396" s="146"/>
      <c r="P396" s="411"/>
      <c r="Q396" s="586"/>
      <c r="R396" s="146"/>
      <c r="S396" s="146"/>
      <c r="T396" s="586"/>
      <c r="U396" s="56"/>
    </row>
    <row r="397" spans="1:21" ht="18.75" customHeight="1">
      <c r="A397" s="322"/>
      <c r="B397" s="146"/>
      <c r="C397" s="195"/>
      <c r="D397" s="146"/>
      <c r="E397" s="138"/>
      <c r="F397" s="262"/>
      <c r="G397" s="146"/>
      <c r="H397" s="146"/>
      <c r="I397" s="409"/>
      <c r="J397" s="402"/>
      <c r="K397" s="410"/>
      <c r="M397" s="586"/>
      <c r="N397" s="586"/>
      <c r="O397" s="146"/>
      <c r="P397" s="411"/>
      <c r="Q397" s="586"/>
      <c r="R397" s="146"/>
      <c r="S397" s="146"/>
      <c r="T397" s="586"/>
      <c r="U397" s="83"/>
    </row>
    <row r="398" spans="1:21" ht="18.75" customHeight="1">
      <c r="A398" s="322"/>
      <c r="B398" s="146"/>
      <c r="C398" s="195"/>
      <c r="D398" s="146"/>
      <c r="E398" s="138"/>
      <c r="F398" s="262"/>
      <c r="G398" s="146"/>
      <c r="H398" s="180"/>
      <c r="I398" s="409"/>
      <c r="J398" s="402"/>
      <c r="K398" s="410"/>
      <c r="M398" s="586"/>
      <c r="N398" s="586"/>
      <c r="O398" s="146"/>
      <c r="P398" s="411"/>
      <c r="Q398" s="586"/>
      <c r="R398" s="146"/>
      <c r="S398" s="146"/>
      <c r="T398" s="586"/>
      <c r="U398" s="56"/>
    </row>
    <row r="399" spans="1:21" ht="18.75" customHeight="1">
      <c r="A399" s="322"/>
      <c r="B399" s="146"/>
      <c r="C399" s="195"/>
      <c r="D399" s="146"/>
      <c r="E399" s="138"/>
      <c r="F399" s="262"/>
      <c r="G399" s="146"/>
      <c r="H399" s="180"/>
      <c r="I399" s="409"/>
      <c r="J399" s="402"/>
      <c r="K399" s="410"/>
      <c r="M399" s="586"/>
      <c r="N399" s="586"/>
      <c r="O399" s="146"/>
      <c r="P399" s="411"/>
      <c r="Q399" s="586"/>
      <c r="R399" s="146"/>
      <c r="S399" s="146"/>
      <c r="T399" s="586"/>
      <c r="U399" s="56"/>
    </row>
    <row r="400" spans="1:21" ht="18.75" customHeight="1">
      <c r="A400" s="322"/>
      <c r="B400" s="146"/>
      <c r="C400" s="195"/>
      <c r="D400" s="146"/>
      <c r="E400" s="138"/>
      <c r="F400" s="262"/>
      <c r="G400" s="146"/>
      <c r="H400" s="180"/>
      <c r="I400" s="409"/>
      <c r="J400" s="402"/>
      <c r="K400" s="412"/>
      <c r="M400" s="586"/>
      <c r="N400" s="586"/>
      <c r="O400" s="146"/>
      <c r="P400" s="411"/>
      <c r="Q400" s="586"/>
      <c r="R400" s="146"/>
      <c r="S400" s="146"/>
      <c r="T400" s="586"/>
      <c r="U400" s="56"/>
    </row>
    <row r="401" spans="1:21" ht="18.75" customHeight="1">
      <c r="A401" s="322"/>
      <c r="B401" s="146"/>
      <c r="C401" s="195"/>
      <c r="D401" s="146"/>
      <c r="E401" s="138"/>
      <c r="F401" s="262"/>
      <c r="G401" s="146"/>
      <c r="H401" s="180"/>
      <c r="I401" s="409"/>
      <c r="J401" s="402"/>
      <c r="K401" s="410"/>
      <c r="M401" s="586"/>
      <c r="N401" s="586"/>
      <c r="O401" s="146"/>
      <c r="P401" s="411"/>
      <c r="Q401" s="586"/>
      <c r="R401" s="146"/>
      <c r="S401" s="146"/>
      <c r="T401" s="586"/>
      <c r="U401" s="56"/>
    </row>
    <row r="402" spans="1:21" ht="18.75" customHeight="1">
      <c r="A402" s="322"/>
      <c r="B402" s="146"/>
      <c r="C402" s="195"/>
      <c r="D402" s="146"/>
      <c r="E402" s="138"/>
      <c r="F402" s="262"/>
      <c r="G402" s="146"/>
      <c r="H402" s="180"/>
      <c r="I402" s="409"/>
      <c r="J402" s="402"/>
      <c r="K402" s="410"/>
      <c r="M402" s="586"/>
      <c r="N402" s="586"/>
      <c r="O402" s="146"/>
      <c r="P402" s="411"/>
      <c r="Q402" s="586"/>
      <c r="R402" s="146"/>
      <c r="S402" s="146"/>
      <c r="T402" s="586"/>
      <c r="U402" s="56"/>
    </row>
    <row r="403" spans="1:21" ht="18.75" customHeight="1">
      <c r="A403" s="322"/>
      <c r="B403" s="146"/>
      <c r="C403" s="195"/>
      <c r="D403" s="146"/>
      <c r="E403" s="138"/>
      <c r="F403" s="262"/>
      <c r="G403" s="146"/>
      <c r="H403" s="180"/>
      <c r="I403" s="409"/>
      <c r="J403" s="402"/>
      <c r="K403" s="410"/>
      <c r="M403" s="586"/>
      <c r="N403" s="586"/>
      <c r="O403" s="146"/>
      <c r="P403" s="411"/>
      <c r="Q403" s="586"/>
      <c r="R403" s="146"/>
      <c r="S403" s="146"/>
      <c r="T403" s="586"/>
      <c r="U403" s="56"/>
    </row>
    <row r="404" spans="1:21" ht="18.75" customHeight="1">
      <c r="A404" s="322"/>
      <c r="B404" s="146"/>
      <c r="C404" s="195"/>
      <c r="D404" s="146"/>
      <c r="E404" s="138"/>
      <c r="F404" s="262"/>
      <c r="G404" s="146"/>
      <c r="H404" s="180"/>
      <c r="I404" s="409"/>
      <c r="J404" s="402"/>
      <c r="K404" s="410"/>
      <c r="M404" s="586"/>
      <c r="N404" s="586"/>
      <c r="O404" s="146"/>
      <c r="P404" s="411"/>
      <c r="Q404" s="586"/>
      <c r="R404" s="146"/>
      <c r="S404" s="146"/>
      <c r="T404" s="586"/>
      <c r="U404" s="56"/>
    </row>
    <row r="405" spans="1:21" ht="18.75" customHeight="1">
      <c r="A405" s="322"/>
      <c r="B405" s="146"/>
      <c r="C405" s="195"/>
      <c r="D405" s="146"/>
      <c r="E405" s="138"/>
      <c r="F405" s="262"/>
      <c r="G405" s="146"/>
      <c r="H405" s="180"/>
      <c r="I405" s="409"/>
      <c r="J405" s="402"/>
      <c r="K405" s="410"/>
      <c r="M405" s="586"/>
      <c r="N405" s="586"/>
      <c r="O405" s="146"/>
      <c r="P405" s="411"/>
      <c r="Q405" s="586"/>
      <c r="R405" s="146"/>
      <c r="S405" s="146"/>
      <c r="T405" s="586"/>
      <c r="U405" s="56"/>
    </row>
    <row r="406" spans="1:21" ht="18.75" customHeight="1">
      <c r="A406" s="322"/>
      <c r="B406" s="146"/>
      <c r="C406" s="195"/>
      <c r="D406" s="146"/>
      <c r="E406" s="138"/>
      <c r="F406" s="262"/>
      <c r="G406" s="146"/>
      <c r="H406" s="180"/>
      <c r="I406" s="409"/>
      <c r="J406" s="402"/>
      <c r="K406" s="410"/>
      <c r="M406" s="586"/>
      <c r="N406" s="586"/>
      <c r="O406" s="146"/>
      <c r="P406" s="411"/>
      <c r="Q406" s="586"/>
      <c r="R406" s="146"/>
      <c r="S406" s="146"/>
      <c r="T406" s="586"/>
      <c r="U406" s="56"/>
    </row>
    <row r="407" spans="1:21" ht="18.75" customHeight="1">
      <c r="A407" s="322"/>
      <c r="B407" s="146"/>
      <c r="C407" s="195"/>
      <c r="D407" s="146"/>
      <c r="E407" s="138"/>
      <c r="F407" s="262"/>
      <c r="G407" s="146"/>
      <c r="H407" s="180"/>
      <c r="I407" s="409"/>
      <c r="J407" s="402"/>
      <c r="K407" s="410"/>
      <c r="M407" s="586"/>
      <c r="N407" s="586"/>
      <c r="O407" s="146"/>
      <c r="P407" s="411"/>
      <c r="Q407" s="586"/>
      <c r="R407" s="146"/>
      <c r="S407" s="146"/>
      <c r="T407" s="586"/>
      <c r="U407" s="56"/>
    </row>
    <row r="408" spans="1:21" ht="18.75" customHeight="1">
      <c r="A408" s="322"/>
      <c r="B408" s="146"/>
      <c r="C408" s="195"/>
      <c r="D408" s="146"/>
      <c r="E408" s="138"/>
      <c r="F408" s="262"/>
      <c r="G408" s="146"/>
      <c r="H408" s="180"/>
      <c r="I408" s="409"/>
      <c r="J408" s="402"/>
      <c r="K408" s="410"/>
      <c r="M408" s="586"/>
      <c r="N408" s="586"/>
      <c r="O408" s="146"/>
      <c r="P408" s="411"/>
      <c r="Q408" s="586"/>
      <c r="R408" s="146"/>
      <c r="S408" s="146"/>
      <c r="T408" s="586"/>
      <c r="U408" s="56"/>
    </row>
    <row r="409" spans="1:21" ht="18.75" customHeight="1">
      <c r="A409" s="322"/>
      <c r="B409" s="232"/>
      <c r="C409" s="195"/>
      <c r="D409" s="146"/>
      <c r="E409" s="138"/>
      <c r="F409" s="262"/>
      <c r="G409" s="146"/>
      <c r="H409" s="180"/>
      <c r="I409" s="409"/>
      <c r="J409" s="402"/>
      <c r="K409" s="410"/>
      <c r="M409" s="586"/>
      <c r="N409" s="586"/>
      <c r="O409" s="146"/>
      <c r="P409" s="411"/>
      <c r="Q409" s="586"/>
      <c r="R409" s="146"/>
      <c r="S409" s="146"/>
      <c r="T409" s="586"/>
      <c r="U409" s="56"/>
    </row>
    <row r="410" spans="1:21" ht="18.75" customHeight="1">
      <c r="A410" s="322"/>
      <c r="B410" s="232"/>
      <c r="C410" s="195"/>
      <c r="D410" s="146"/>
      <c r="E410" s="138"/>
      <c r="F410" s="262"/>
      <c r="G410" s="146"/>
      <c r="H410" s="246"/>
      <c r="I410" s="409"/>
      <c r="J410" s="402"/>
      <c r="K410" s="410"/>
      <c r="M410" s="586"/>
      <c r="N410" s="586"/>
      <c r="O410" s="146"/>
      <c r="P410" s="411"/>
      <c r="Q410" s="586"/>
      <c r="R410" s="146"/>
      <c r="S410" s="146"/>
      <c r="T410" s="586"/>
      <c r="U410" s="56"/>
    </row>
    <row r="411" spans="1:21" ht="18.75" customHeight="1">
      <c r="A411" s="322"/>
      <c r="B411" s="146"/>
      <c r="C411" s="195"/>
      <c r="D411" s="146"/>
      <c r="E411" s="138"/>
      <c r="F411" s="262"/>
      <c r="G411" s="146"/>
      <c r="H411" s="180"/>
      <c r="I411" s="409"/>
      <c r="J411" s="402"/>
      <c r="K411" s="413"/>
      <c r="M411" s="586"/>
      <c r="N411" s="586"/>
      <c r="O411" s="146"/>
      <c r="P411" s="411"/>
      <c r="Q411" s="586"/>
      <c r="R411" s="146"/>
      <c r="S411" s="146"/>
      <c r="T411" s="586"/>
      <c r="U411" s="56"/>
    </row>
    <row r="412" spans="1:21" ht="18.75" customHeight="1">
      <c r="A412" s="322"/>
      <c r="B412" s="146"/>
      <c r="C412" s="195"/>
      <c r="D412" s="146"/>
      <c r="E412" s="138"/>
      <c r="F412" s="262"/>
      <c r="G412" s="146"/>
      <c r="H412" s="180"/>
      <c r="I412" s="409"/>
      <c r="J412" s="402"/>
      <c r="K412" s="410"/>
      <c r="M412" s="586"/>
      <c r="N412" s="586"/>
      <c r="O412" s="146"/>
      <c r="P412" s="411"/>
      <c r="Q412" s="586"/>
      <c r="R412" s="146"/>
      <c r="S412" s="146"/>
      <c r="T412" s="586"/>
      <c r="U412" s="56"/>
    </row>
    <row r="413" spans="1:21" ht="18.75" customHeight="1">
      <c r="A413" s="322"/>
      <c r="B413" s="146"/>
      <c r="C413" s="195"/>
      <c r="D413" s="146"/>
      <c r="E413" s="138"/>
      <c r="F413" s="262"/>
      <c r="G413" s="146"/>
      <c r="H413" s="180"/>
      <c r="I413" s="409"/>
      <c r="J413" s="402"/>
      <c r="K413" s="410"/>
      <c r="M413" s="586"/>
      <c r="N413" s="586"/>
      <c r="O413" s="146"/>
      <c r="P413" s="411"/>
      <c r="Q413" s="586"/>
      <c r="R413" s="146"/>
      <c r="S413" s="146"/>
      <c r="T413" s="586"/>
      <c r="U413" s="56"/>
    </row>
    <row r="414" spans="1:21" ht="18.75" customHeight="1">
      <c r="A414" s="322"/>
      <c r="B414" s="146"/>
      <c r="C414" s="195"/>
      <c r="D414" s="146"/>
      <c r="E414" s="138"/>
      <c r="F414" s="262"/>
      <c r="G414" s="146"/>
      <c r="H414" s="180"/>
      <c r="I414" s="409"/>
      <c r="J414" s="402"/>
      <c r="K414" s="410"/>
      <c r="M414" s="586"/>
      <c r="N414" s="586"/>
      <c r="O414" s="146"/>
      <c r="P414" s="411"/>
      <c r="Q414" s="586"/>
      <c r="R414" s="146"/>
      <c r="S414" s="146"/>
      <c r="T414" s="586"/>
      <c r="U414" s="83"/>
    </row>
    <row r="415" spans="1:21" ht="18.75" customHeight="1">
      <c r="A415" s="322"/>
      <c r="B415" s="146"/>
      <c r="C415" s="195"/>
      <c r="D415" s="146"/>
      <c r="E415" s="138"/>
      <c r="F415" s="262"/>
      <c r="G415" s="146"/>
      <c r="H415" s="180"/>
      <c r="I415" s="409"/>
      <c r="J415" s="402"/>
      <c r="K415" s="410"/>
      <c r="M415" s="586"/>
      <c r="N415" s="586"/>
      <c r="O415" s="146"/>
      <c r="P415" s="411"/>
      <c r="Q415" s="586"/>
      <c r="R415" s="146"/>
      <c r="S415" s="146"/>
      <c r="T415" s="586"/>
      <c r="U415" s="83"/>
    </row>
    <row r="416" spans="1:21" ht="18.75" customHeight="1">
      <c r="A416" s="322"/>
      <c r="B416" s="146"/>
      <c r="C416" s="195"/>
      <c r="D416" s="146"/>
      <c r="E416" s="138"/>
      <c r="F416" s="262"/>
      <c r="G416" s="146"/>
      <c r="H416" s="180"/>
      <c r="I416" s="409"/>
      <c r="J416" s="402"/>
      <c r="K416" s="410"/>
      <c r="M416" s="586"/>
      <c r="N416" s="586"/>
      <c r="O416" s="146"/>
      <c r="P416" s="411"/>
      <c r="Q416" s="586"/>
      <c r="R416" s="146"/>
      <c r="S416" s="146"/>
      <c r="T416" s="586"/>
      <c r="U416" s="83"/>
    </row>
    <row r="417" spans="1:21" ht="18.75" customHeight="1">
      <c r="A417" s="322"/>
      <c r="B417" s="146"/>
      <c r="C417" s="195"/>
      <c r="D417" s="146"/>
      <c r="E417" s="138"/>
      <c r="F417" s="262"/>
      <c r="G417" s="146"/>
      <c r="H417" s="146"/>
      <c r="I417" s="409"/>
      <c r="J417" s="402"/>
      <c r="K417" s="410"/>
      <c r="M417" s="586"/>
      <c r="N417" s="586"/>
      <c r="O417" s="146"/>
      <c r="P417" s="411"/>
      <c r="Q417" s="586"/>
      <c r="R417" s="146"/>
      <c r="S417" s="146"/>
      <c r="T417" s="586"/>
      <c r="U417" s="83"/>
    </row>
    <row r="418" spans="1:21" ht="18.75" customHeight="1">
      <c r="A418" s="322"/>
      <c r="B418" s="146"/>
      <c r="C418" s="195"/>
      <c r="D418" s="146"/>
      <c r="E418" s="138"/>
      <c r="F418" s="262"/>
      <c r="G418" s="146"/>
      <c r="H418" s="146"/>
      <c r="I418" s="409"/>
      <c r="J418" s="402"/>
      <c r="K418" s="410"/>
      <c r="M418" s="586"/>
      <c r="N418" s="586"/>
      <c r="O418" s="146"/>
      <c r="P418" s="411"/>
      <c r="Q418" s="586"/>
      <c r="R418" s="146"/>
      <c r="S418" s="146"/>
      <c r="T418" s="586"/>
      <c r="U418" s="83"/>
    </row>
    <row r="419" spans="1:21" ht="18.75" customHeight="1">
      <c r="A419" s="322"/>
      <c r="B419" s="146"/>
      <c r="C419" s="195"/>
      <c r="D419" s="146"/>
      <c r="E419" s="138"/>
      <c r="F419" s="262"/>
      <c r="G419" s="146"/>
      <c r="H419" s="146"/>
      <c r="I419" s="409"/>
      <c r="J419" s="402"/>
      <c r="K419" s="410"/>
      <c r="M419" s="586"/>
      <c r="N419" s="586"/>
      <c r="O419" s="146"/>
      <c r="P419" s="411"/>
      <c r="Q419" s="586"/>
      <c r="R419" s="146"/>
      <c r="S419" s="146"/>
      <c r="T419" s="586"/>
      <c r="U419" s="83"/>
    </row>
    <row r="420" spans="1:21" ht="18.75" customHeight="1">
      <c r="A420" s="322"/>
      <c r="B420" s="146"/>
      <c r="C420" s="195"/>
      <c r="D420" s="146"/>
      <c r="E420" s="138"/>
      <c r="F420" s="262"/>
      <c r="G420" s="146"/>
      <c r="H420" s="146"/>
      <c r="I420" s="409"/>
      <c r="J420" s="402"/>
      <c r="K420" s="410"/>
      <c r="M420" s="586"/>
      <c r="N420" s="586"/>
      <c r="O420" s="146"/>
      <c r="P420" s="411"/>
      <c r="Q420" s="586"/>
      <c r="R420" s="146"/>
      <c r="S420" s="146"/>
      <c r="T420" s="586"/>
      <c r="U420" s="83"/>
    </row>
    <row r="421" spans="1:21" ht="18.75" customHeight="1">
      <c r="A421" s="322"/>
      <c r="B421" s="146"/>
      <c r="C421" s="195"/>
      <c r="D421" s="146"/>
      <c r="E421" s="138"/>
      <c r="F421" s="262"/>
      <c r="G421" s="146"/>
      <c r="H421" s="146"/>
      <c r="I421" s="409"/>
      <c r="J421" s="402"/>
      <c r="K421" s="410"/>
      <c r="M421" s="586"/>
      <c r="N421" s="586"/>
      <c r="O421" s="146"/>
      <c r="P421" s="411"/>
      <c r="Q421" s="586"/>
      <c r="R421" s="146"/>
      <c r="S421" s="146"/>
      <c r="T421" s="586"/>
      <c r="U421" s="83"/>
    </row>
    <row r="422" spans="1:21" ht="18.75" customHeight="1">
      <c r="A422" s="322"/>
      <c r="B422" s="146"/>
      <c r="C422" s="195"/>
      <c r="D422" s="146"/>
      <c r="E422" s="138"/>
      <c r="F422" s="262"/>
      <c r="G422" s="146"/>
      <c r="H422" s="146"/>
      <c r="I422" s="409"/>
      <c r="J422" s="402"/>
      <c r="K422" s="410"/>
      <c r="M422" s="586"/>
      <c r="N422" s="586"/>
      <c r="O422" s="146"/>
      <c r="P422" s="411"/>
      <c r="Q422" s="586"/>
      <c r="R422" s="146"/>
      <c r="S422" s="146"/>
      <c r="T422" s="586"/>
      <c r="U422" s="83"/>
    </row>
    <row r="423" spans="1:21" ht="18.75" customHeight="1">
      <c r="A423" s="322"/>
      <c r="B423" s="146"/>
      <c r="C423" s="195"/>
      <c r="D423" s="146"/>
      <c r="E423" s="138"/>
      <c r="F423" s="262"/>
      <c r="G423" s="146"/>
      <c r="H423" s="146"/>
      <c r="I423" s="409"/>
      <c r="J423" s="402"/>
      <c r="K423" s="410"/>
      <c r="M423" s="586"/>
      <c r="N423" s="586"/>
      <c r="O423" s="146"/>
      <c r="P423" s="411"/>
      <c r="Q423" s="586"/>
      <c r="R423" s="146"/>
      <c r="S423" s="146"/>
      <c r="T423" s="586"/>
      <c r="U423" s="83"/>
    </row>
    <row r="424" spans="1:21" ht="18.75" customHeight="1">
      <c r="A424" s="322"/>
      <c r="B424" s="146"/>
      <c r="C424" s="195"/>
      <c r="D424" s="146"/>
      <c r="E424" s="138"/>
      <c r="F424" s="262"/>
      <c r="G424" s="146"/>
      <c r="H424" s="146"/>
      <c r="I424" s="409"/>
      <c r="J424" s="402"/>
      <c r="K424" s="410"/>
      <c r="M424" s="586"/>
      <c r="N424" s="586"/>
      <c r="O424" s="146"/>
      <c r="P424" s="411"/>
      <c r="Q424" s="586"/>
      <c r="R424" s="146"/>
      <c r="S424" s="146"/>
      <c r="T424" s="586"/>
      <c r="U424" s="83"/>
    </row>
    <row r="425" spans="1:21" ht="18.75" customHeight="1">
      <c r="A425" s="322"/>
      <c r="B425" s="146"/>
      <c r="C425" s="195"/>
      <c r="D425" s="146"/>
      <c r="E425" s="138"/>
      <c r="F425" s="262"/>
      <c r="G425" s="146"/>
      <c r="H425" s="146"/>
      <c r="I425" s="409"/>
      <c r="J425" s="402"/>
      <c r="K425" s="410"/>
      <c r="M425" s="586"/>
      <c r="N425" s="586"/>
      <c r="O425" s="146"/>
      <c r="P425" s="411"/>
      <c r="Q425" s="586"/>
      <c r="R425" s="146"/>
      <c r="S425" s="146"/>
      <c r="T425" s="586"/>
      <c r="U425" s="83"/>
    </row>
    <row r="426" spans="1:21" ht="18.75" customHeight="1">
      <c r="A426" s="322"/>
      <c r="B426" s="146"/>
      <c r="C426" s="195"/>
      <c r="D426" s="146"/>
      <c r="E426" s="138"/>
      <c r="F426" s="262"/>
      <c r="G426" s="146"/>
      <c r="H426" s="146"/>
      <c r="I426" s="409"/>
      <c r="J426" s="402"/>
      <c r="K426" s="410"/>
      <c r="M426" s="586"/>
      <c r="N426" s="586"/>
      <c r="O426" s="146"/>
      <c r="P426" s="411"/>
      <c r="Q426" s="586"/>
      <c r="R426" s="146"/>
      <c r="S426" s="146"/>
      <c r="T426" s="586"/>
      <c r="U426" s="227"/>
    </row>
    <row r="427" spans="1:21" ht="18.75" customHeight="1">
      <c r="A427" s="322"/>
      <c r="B427" s="146"/>
      <c r="C427" s="195"/>
      <c r="D427" s="146"/>
      <c r="E427" s="138"/>
      <c r="F427" s="262"/>
      <c r="G427" s="146"/>
      <c r="H427" s="146"/>
      <c r="I427" s="409"/>
      <c r="J427" s="402"/>
      <c r="K427" s="410"/>
      <c r="M427" s="586"/>
      <c r="N427" s="586"/>
      <c r="O427" s="146"/>
      <c r="P427" s="411"/>
      <c r="Q427" s="586"/>
      <c r="R427" s="146"/>
      <c r="S427" s="146"/>
      <c r="T427" s="586"/>
      <c r="U427" s="83"/>
    </row>
    <row r="428" spans="1:21" ht="18.75" customHeight="1">
      <c r="A428" s="322"/>
      <c r="B428" s="146"/>
      <c r="C428" s="195"/>
      <c r="D428" s="146"/>
      <c r="E428" s="138"/>
      <c r="F428" s="262"/>
      <c r="G428" s="146"/>
      <c r="H428" s="146"/>
      <c r="I428" s="409"/>
      <c r="J428" s="402"/>
      <c r="K428" s="410"/>
      <c r="M428" s="586"/>
      <c r="N428" s="586"/>
      <c r="O428" s="146"/>
      <c r="P428" s="411"/>
      <c r="Q428" s="586"/>
      <c r="R428" s="146"/>
      <c r="S428" s="146"/>
      <c r="T428" s="586"/>
      <c r="U428" s="83"/>
    </row>
    <row r="429" spans="1:21" ht="18.75" customHeight="1">
      <c r="A429" s="322"/>
      <c r="B429" s="146"/>
      <c r="C429" s="195"/>
      <c r="D429" s="146"/>
      <c r="E429" s="138"/>
      <c r="F429" s="262"/>
      <c r="G429" s="146"/>
      <c r="H429" s="146"/>
      <c r="I429" s="409"/>
      <c r="J429" s="402"/>
      <c r="K429" s="410"/>
      <c r="M429" s="586"/>
      <c r="N429" s="586"/>
      <c r="O429" s="146"/>
      <c r="P429" s="411"/>
      <c r="Q429" s="586"/>
      <c r="R429" s="146"/>
      <c r="S429" s="146"/>
      <c r="T429" s="586"/>
      <c r="U429" s="83"/>
    </row>
    <row r="430" spans="1:21" ht="18.75" customHeight="1">
      <c r="A430" s="322"/>
      <c r="B430" s="146"/>
      <c r="C430" s="195"/>
      <c r="D430" s="146"/>
      <c r="E430" s="138"/>
      <c r="F430" s="262"/>
      <c r="G430" s="146"/>
      <c r="H430" s="146"/>
      <c r="I430" s="409"/>
      <c r="J430" s="402"/>
      <c r="K430" s="410"/>
      <c r="M430" s="586"/>
      <c r="N430" s="586"/>
      <c r="O430" s="146"/>
      <c r="P430" s="411"/>
      <c r="Q430" s="586"/>
      <c r="R430" s="146"/>
      <c r="S430" s="146"/>
      <c r="T430" s="586"/>
      <c r="U430" s="83"/>
    </row>
    <row r="431" spans="1:21" ht="18.75" customHeight="1">
      <c r="A431" s="322"/>
      <c r="B431" s="146"/>
      <c r="C431" s="195"/>
      <c r="D431" s="146"/>
      <c r="E431" s="138"/>
      <c r="F431" s="262"/>
      <c r="G431" s="146"/>
      <c r="H431" s="146"/>
      <c r="I431" s="409"/>
      <c r="J431" s="402"/>
      <c r="K431" s="410"/>
      <c r="M431" s="586"/>
      <c r="N431" s="586"/>
      <c r="O431" s="146"/>
      <c r="P431" s="411"/>
      <c r="Q431" s="586"/>
      <c r="R431" s="146"/>
      <c r="S431" s="146"/>
      <c r="T431" s="586"/>
      <c r="U431" s="83"/>
    </row>
    <row r="432" spans="1:21" ht="18.75" customHeight="1">
      <c r="A432" s="322"/>
      <c r="B432" s="146"/>
      <c r="C432" s="195"/>
      <c r="D432" s="146"/>
      <c r="E432" s="138"/>
      <c r="F432" s="262"/>
      <c r="G432" s="146"/>
      <c r="H432" s="146"/>
      <c r="I432" s="409"/>
      <c r="J432" s="402"/>
      <c r="K432" s="410"/>
      <c r="M432" s="586"/>
      <c r="N432" s="586"/>
      <c r="O432" s="146"/>
      <c r="P432" s="411"/>
      <c r="Q432" s="586"/>
      <c r="R432" s="146"/>
      <c r="S432" s="146"/>
      <c r="T432" s="586"/>
      <c r="U432" s="83"/>
    </row>
    <row r="433" spans="1:21" ht="18.75" customHeight="1">
      <c r="A433" s="322"/>
      <c r="B433" s="146"/>
      <c r="C433" s="195"/>
      <c r="D433" s="146"/>
      <c r="E433" s="138"/>
      <c r="F433" s="262"/>
      <c r="G433" s="146"/>
      <c r="H433" s="146"/>
      <c r="I433" s="409"/>
      <c r="J433" s="402"/>
      <c r="K433" s="410"/>
      <c r="M433" s="586"/>
      <c r="N433" s="586"/>
      <c r="O433" s="146"/>
      <c r="P433" s="411"/>
      <c r="Q433" s="586"/>
      <c r="R433" s="146"/>
      <c r="S433" s="146"/>
      <c r="T433" s="586"/>
      <c r="U433" s="83"/>
    </row>
    <row r="434" spans="1:21" ht="18.75" customHeight="1">
      <c r="A434" s="322"/>
      <c r="B434" s="146"/>
      <c r="C434" s="195"/>
      <c r="D434" s="146"/>
      <c r="E434" s="138"/>
      <c r="F434" s="262"/>
      <c r="G434" s="146"/>
      <c r="H434" s="146"/>
      <c r="I434" s="409"/>
      <c r="J434" s="402"/>
      <c r="K434" s="410"/>
      <c r="M434" s="586"/>
      <c r="N434" s="586"/>
      <c r="O434" s="146"/>
      <c r="P434" s="411"/>
      <c r="Q434" s="586"/>
      <c r="R434" s="146"/>
      <c r="S434" s="146"/>
      <c r="T434" s="586"/>
      <c r="U434" s="83"/>
    </row>
    <row r="435" spans="1:21" ht="18.75" customHeight="1">
      <c r="A435" s="322"/>
      <c r="B435" s="146"/>
      <c r="C435" s="195"/>
      <c r="D435" s="146"/>
      <c r="E435" s="138"/>
      <c r="F435" s="262"/>
      <c r="G435" s="146"/>
      <c r="H435" s="146"/>
      <c r="I435" s="409"/>
      <c r="J435" s="402"/>
      <c r="K435" s="410"/>
      <c r="M435" s="586"/>
      <c r="N435" s="586"/>
      <c r="O435" s="146"/>
      <c r="P435" s="411"/>
      <c r="Q435" s="586"/>
      <c r="R435" s="146"/>
      <c r="S435" s="146"/>
      <c r="T435" s="586"/>
      <c r="U435" s="83"/>
    </row>
    <row r="436" spans="1:21" ht="18.75" customHeight="1">
      <c r="A436" s="322"/>
      <c r="B436" s="146"/>
      <c r="C436" s="195"/>
      <c r="D436" s="146"/>
      <c r="E436" s="138"/>
      <c r="F436" s="262"/>
      <c r="G436" s="146"/>
      <c r="H436" s="146"/>
      <c r="I436" s="409"/>
      <c r="J436" s="402"/>
      <c r="K436" s="410"/>
      <c r="M436" s="586"/>
      <c r="N436" s="586"/>
      <c r="O436" s="146"/>
      <c r="P436" s="411"/>
      <c r="Q436" s="586"/>
      <c r="R436" s="146"/>
      <c r="S436" s="146"/>
      <c r="T436" s="586"/>
      <c r="U436" s="83"/>
    </row>
    <row r="437" spans="1:21" ht="18.75" customHeight="1">
      <c r="A437" s="322"/>
      <c r="B437" s="146"/>
      <c r="C437" s="195"/>
      <c r="D437" s="146"/>
      <c r="E437" s="138"/>
      <c r="F437" s="262"/>
      <c r="G437" s="146"/>
      <c r="H437" s="146"/>
      <c r="I437" s="409"/>
      <c r="J437" s="402"/>
      <c r="K437" s="410"/>
      <c r="M437" s="586"/>
      <c r="N437" s="586"/>
      <c r="O437" s="146"/>
      <c r="P437" s="411"/>
      <c r="Q437" s="586"/>
      <c r="R437" s="146"/>
      <c r="S437" s="146"/>
      <c r="T437" s="586"/>
      <c r="U437" s="83"/>
    </row>
    <row r="438" spans="1:21" ht="18.75" customHeight="1">
      <c r="A438" s="322"/>
      <c r="B438" s="146"/>
      <c r="C438" s="195"/>
      <c r="D438" s="146"/>
      <c r="E438" s="138"/>
      <c r="F438" s="262"/>
      <c r="G438" s="146"/>
      <c r="H438" s="146"/>
      <c r="I438" s="409"/>
      <c r="J438" s="402"/>
      <c r="K438" s="410"/>
      <c r="M438" s="586"/>
      <c r="N438" s="586"/>
      <c r="O438" s="146"/>
      <c r="P438" s="411"/>
      <c r="Q438" s="586"/>
      <c r="R438" s="146"/>
      <c r="S438" s="146"/>
      <c r="T438" s="586"/>
      <c r="U438" s="83"/>
    </row>
    <row r="439" spans="1:21" ht="18.75" customHeight="1">
      <c r="A439" s="322"/>
      <c r="B439" s="146"/>
      <c r="C439" s="195"/>
      <c r="D439" s="146"/>
      <c r="E439" s="138"/>
      <c r="F439" s="262"/>
      <c r="G439" s="146"/>
      <c r="H439" s="146"/>
      <c r="I439" s="409"/>
      <c r="J439" s="402"/>
      <c r="K439" s="410"/>
      <c r="M439" s="586"/>
      <c r="N439" s="586"/>
      <c r="O439" s="146"/>
      <c r="P439" s="411"/>
      <c r="Q439" s="586"/>
      <c r="R439" s="146"/>
      <c r="S439" s="146"/>
      <c r="T439" s="586"/>
      <c r="U439" s="83"/>
    </row>
    <row r="440" spans="1:21" ht="18.75" customHeight="1">
      <c r="A440" s="322"/>
      <c r="B440" s="146"/>
      <c r="C440" s="195"/>
      <c r="D440" s="146"/>
      <c r="E440" s="138"/>
      <c r="F440" s="262"/>
      <c r="G440" s="146"/>
      <c r="H440" s="146"/>
      <c r="I440" s="409"/>
      <c r="J440" s="402"/>
      <c r="K440" s="410"/>
      <c r="M440" s="586"/>
      <c r="N440" s="586"/>
      <c r="O440" s="146"/>
      <c r="P440" s="411"/>
      <c r="Q440" s="586"/>
      <c r="R440" s="146"/>
      <c r="S440" s="146"/>
      <c r="T440" s="586"/>
      <c r="U440" s="83"/>
    </row>
    <row r="441" spans="1:21" ht="18.75" customHeight="1">
      <c r="A441" s="322"/>
      <c r="B441" s="146"/>
      <c r="C441" s="195"/>
      <c r="D441" s="146"/>
      <c r="E441" s="138"/>
      <c r="F441" s="262"/>
      <c r="G441" s="146"/>
      <c r="H441" s="262"/>
      <c r="I441" s="409"/>
      <c r="J441" s="402"/>
      <c r="K441" s="410"/>
      <c r="M441" s="586"/>
      <c r="N441" s="586"/>
      <c r="O441" s="146"/>
      <c r="P441" s="411"/>
      <c r="Q441" s="586"/>
      <c r="R441" s="146"/>
      <c r="S441" s="146"/>
      <c r="T441" s="586"/>
      <c r="U441" s="83"/>
    </row>
    <row r="442" spans="1:21" ht="18.75" customHeight="1">
      <c r="A442" s="322"/>
      <c r="B442" s="146"/>
      <c r="C442" s="195"/>
      <c r="D442" s="146"/>
      <c r="E442" s="138"/>
      <c r="F442" s="262"/>
      <c r="G442" s="146"/>
      <c r="H442" s="262"/>
      <c r="I442" s="409"/>
      <c r="J442" s="402"/>
      <c r="K442" s="410"/>
      <c r="M442" s="586"/>
      <c r="N442" s="586"/>
      <c r="O442" s="146"/>
      <c r="P442" s="411"/>
      <c r="Q442" s="586"/>
      <c r="R442" s="146"/>
      <c r="S442" s="146"/>
      <c r="T442" s="586"/>
      <c r="U442" s="83"/>
    </row>
    <row r="443" spans="1:21" ht="18.75" customHeight="1">
      <c r="A443" s="322"/>
      <c r="B443" s="232"/>
      <c r="C443" s="195"/>
      <c r="D443" s="146"/>
      <c r="E443" s="138"/>
      <c r="F443" s="262"/>
      <c r="G443" s="146"/>
      <c r="H443" s="228"/>
      <c r="I443" s="409"/>
      <c r="J443" s="402"/>
      <c r="K443" s="410"/>
      <c r="M443" s="586"/>
      <c r="N443" s="586"/>
      <c r="O443" s="146"/>
      <c r="P443" s="411"/>
      <c r="Q443" s="586"/>
      <c r="R443" s="146"/>
      <c r="S443" s="146"/>
      <c r="T443" s="586"/>
      <c r="U443" s="83"/>
    </row>
    <row r="444" spans="1:21" ht="18.75" customHeight="1">
      <c r="A444" s="322"/>
      <c r="B444" s="232"/>
      <c r="C444" s="195"/>
      <c r="D444" s="146"/>
      <c r="E444" s="138"/>
      <c r="F444" s="262"/>
      <c r="G444" s="146"/>
      <c r="H444" s="262"/>
      <c r="I444" s="409"/>
      <c r="J444" s="402"/>
      <c r="K444" s="410"/>
      <c r="M444" s="586"/>
      <c r="N444" s="586"/>
      <c r="O444" s="146"/>
      <c r="P444" s="411"/>
      <c r="Q444" s="586"/>
      <c r="R444" s="146"/>
      <c r="S444" s="146"/>
      <c r="T444" s="586"/>
      <c r="U444" s="83"/>
    </row>
    <row r="445" spans="1:21" ht="18.75" customHeight="1">
      <c r="A445" s="322"/>
      <c r="B445" s="146"/>
      <c r="C445" s="195"/>
      <c r="D445" s="146"/>
      <c r="E445" s="138"/>
      <c r="F445" s="262"/>
      <c r="G445" s="146"/>
      <c r="H445" s="262"/>
      <c r="I445" s="409"/>
      <c r="J445" s="146"/>
      <c r="K445" s="411"/>
      <c r="M445" s="586"/>
      <c r="N445" s="586"/>
      <c r="O445" s="146"/>
      <c r="P445" s="411"/>
      <c r="Q445" s="586"/>
      <c r="R445" s="146"/>
      <c r="S445" s="146"/>
      <c r="T445" s="586"/>
      <c r="U445" s="83"/>
    </row>
    <row r="446" spans="1:21" ht="18.75" customHeight="1">
      <c r="A446" s="322"/>
      <c r="B446" s="146"/>
      <c r="C446" s="195"/>
      <c r="D446" s="146"/>
      <c r="E446" s="138"/>
      <c r="F446" s="262"/>
      <c r="G446" s="146"/>
      <c r="H446" s="262"/>
      <c r="I446" s="409"/>
      <c r="J446" s="402"/>
      <c r="K446" s="410"/>
      <c r="M446" s="586"/>
      <c r="N446" s="586"/>
      <c r="O446" s="146"/>
      <c r="P446" s="411"/>
      <c r="Q446" s="586"/>
      <c r="R446" s="146"/>
      <c r="S446" s="146"/>
      <c r="T446" s="586"/>
      <c r="U446" s="83"/>
    </row>
    <row r="447" spans="1:21" ht="18.75" customHeight="1">
      <c r="A447" s="322"/>
      <c r="B447" s="232"/>
      <c r="C447" s="195"/>
      <c r="D447" s="146"/>
      <c r="E447" s="138"/>
      <c r="F447" s="262"/>
      <c r="G447" s="146"/>
      <c r="H447" s="228"/>
      <c r="I447" s="409"/>
      <c r="J447" s="402"/>
      <c r="K447" s="410"/>
      <c r="M447" s="586"/>
      <c r="N447" s="586"/>
      <c r="O447" s="146"/>
      <c r="P447" s="411"/>
      <c r="Q447" s="586"/>
      <c r="R447" s="146"/>
      <c r="S447" s="146"/>
      <c r="T447" s="586"/>
      <c r="U447" s="83"/>
    </row>
    <row r="448" spans="1:21" ht="18.75" customHeight="1">
      <c r="A448" s="322"/>
      <c r="B448" s="146"/>
      <c r="C448" s="195"/>
      <c r="D448" s="146"/>
      <c r="E448" s="138"/>
      <c r="F448" s="262"/>
      <c r="G448" s="146"/>
      <c r="H448" s="262"/>
      <c r="I448" s="409"/>
      <c r="J448" s="402"/>
      <c r="K448" s="410"/>
      <c r="M448" s="586"/>
      <c r="N448" s="586"/>
      <c r="O448" s="146"/>
      <c r="P448" s="411"/>
      <c r="Q448" s="586"/>
      <c r="R448" s="146"/>
      <c r="S448" s="146"/>
      <c r="T448" s="586"/>
      <c r="U448" s="83"/>
    </row>
    <row r="449" spans="1:21" ht="18.75" customHeight="1">
      <c r="A449" s="322"/>
      <c r="B449" s="146"/>
      <c r="C449" s="195"/>
      <c r="D449" s="146"/>
      <c r="E449" s="138"/>
      <c r="F449" s="262"/>
      <c r="G449" s="146"/>
      <c r="H449" s="262"/>
      <c r="I449" s="409"/>
      <c r="J449" s="402"/>
      <c r="K449" s="410"/>
      <c r="M449" s="586"/>
      <c r="N449" s="586"/>
      <c r="O449" s="146"/>
      <c r="P449" s="411"/>
      <c r="Q449" s="586"/>
      <c r="R449" s="146"/>
      <c r="S449" s="146"/>
      <c r="T449" s="586"/>
      <c r="U449" s="83"/>
    </row>
    <row r="450" spans="1:21" ht="18.75" customHeight="1">
      <c r="A450" s="322"/>
      <c r="B450" s="146"/>
      <c r="C450" s="195"/>
      <c r="D450" s="146"/>
      <c r="E450" s="138"/>
      <c r="F450" s="262"/>
      <c r="G450" s="146"/>
      <c r="H450" s="146"/>
      <c r="I450" s="409"/>
      <c r="J450" s="402"/>
      <c r="K450" s="410"/>
      <c r="M450" s="586"/>
      <c r="N450" s="586"/>
      <c r="O450" s="146"/>
      <c r="P450" s="411"/>
      <c r="Q450" s="586"/>
      <c r="R450" s="146"/>
      <c r="S450" s="146"/>
      <c r="T450" s="586"/>
      <c r="U450" s="83"/>
    </row>
    <row r="451" spans="1:21" ht="18.75" customHeight="1">
      <c r="A451" s="322"/>
      <c r="B451" s="146"/>
      <c r="C451" s="195"/>
      <c r="D451" s="146"/>
      <c r="E451" s="138"/>
      <c r="F451" s="262"/>
      <c r="G451" s="146"/>
      <c r="H451" s="146"/>
      <c r="I451" s="409"/>
      <c r="J451" s="402"/>
      <c r="K451" s="411"/>
      <c r="M451" s="586"/>
      <c r="N451" s="586"/>
      <c r="O451" s="146"/>
      <c r="P451" s="411"/>
      <c r="Q451" s="586"/>
      <c r="R451" s="146"/>
      <c r="S451" s="146"/>
      <c r="T451" s="586"/>
      <c r="U451" s="83"/>
    </row>
    <row r="452" spans="1:21" ht="18.75" customHeight="1">
      <c r="A452" s="322"/>
      <c r="B452" s="146"/>
      <c r="C452" s="195"/>
      <c r="D452" s="146"/>
      <c r="E452" s="138"/>
      <c r="F452" s="262"/>
      <c r="G452" s="146"/>
      <c r="H452" s="146"/>
      <c r="I452" s="409"/>
      <c r="J452" s="402"/>
      <c r="K452" s="410"/>
      <c r="M452" s="586"/>
      <c r="N452" s="586"/>
      <c r="O452" s="146"/>
      <c r="P452" s="411"/>
      <c r="Q452" s="586"/>
      <c r="R452" s="146"/>
      <c r="S452" s="146"/>
      <c r="T452" s="586"/>
      <c r="U452" s="83"/>
    </row>
    <row r="453" spans="1:21" ht="18.75" customHeight="1">
      <c r="A453" s="322"/>
      <c r="B453" s="146"/>
      <c r="C453" s="195"/>
      <c r="D453" s="146"/>
      <c r="E453" s="138"/>
      <c r="F453" s="262"/>
      <c r="G453" s="146"/>
      <c r="H453" s="146"/>
      <c r="I453" s="409"/>
      <c r="J453" s="402"/>
      <c r="K453" s="410"/>
      <c r="M453" s="586"/>
      <c r="N453" s="586"/>
      <c r="O453" s="146"/>
      <c r="P453" s="411"/>
      <c r="Q453" s="586"/>
      <c r="R453" s="146"/>
      <c r="S453" s="146"/>
      <c r="T453" s="586"/>
      <c r="U453" s="83"/>
    </row>
    <row r="454" spans="1:21" ht="18.75" customHeight="1">
      <c r="A454" s="322"/>
      <c r="B454" s="146"/>
      <c r="C454" s="195"/>
      <c r="D454" s="146"/>
      <c r="E454" s="138"/>
      <c r="F454" s="262"/>
      <c r="G454" s="146"/>
      <c r="H454" s="146"/>
      <c r="I454" s="409"/>
      <c r="J454" s="402"/>
      <c r="K454" s="410"/>
      <c r="M454" s="586"/>
      <c r="N454" s="586"/>
      <c r="O454" s="146"/>
      <c r="P454" s="411"/>
      <c r="Q454" s="586"/>
      <c r="R454" s="146"/>
      <c r="S454" s="146"/>
      <c r="T454" s="586"/>
      <c r="U454" s="83"/>
    </row>
    <row r="455" spans="1:21" ht="18.75" customHeight="1">
      <c r="A455" s="322"/>
      <c r="B455" s="146"/>
      <c r="C455" s="195"/>
      <c r="D455" s="146"/>
      <c r="E455" s="138"/>
      <c r="F455" s="262"/>
      <c r="G455" s="146"/>
      <c r="H455" s="146"/>
      <c r="I455" s="409"/>
      <c r="J455" s="402"/>
      <c r="K455" s="410"/>
      <c r="M455" s="586"/>
      <c r="N455" s="586"/>
      <c r="O455" s="146"/>
      <c r="P455" s="411"/>
      <c r="Q455" s="586"/>
      <c r="R455" s="146"/>
      <c r="S455" s="146"/>
      <c r="T455" s="586"/>
      <c r="U455" s="83"/>
    </row>
    <row r="456" spans="1:21" ht="18.75" customHeight="1">
      <c r="A456" s="322"/>
      <c r="B456" s="146"/>
      <c r="C456" s="195"/>
      <c r="D456" s="146"/>
      <c r="E456" s="138"/>
      <c r="F456" s="262"/>
      <c r="G456" s="146"/>
      <c r="H456" s="146"/>
      <c r="I456" s="409"/>
      <c r="J456" s="402"/>
      <c r="K456" s="410"/>
      <c r="M456" s="586"/>
      <c r="N456" s="586"/>
      <c r="O456" s="146"/>
      <c r="P456" s="411"/>
      <c r="Q456" s="586"/>
      <c r="R456" s="146"/>
      <c r="S456" s="146"/>
      <c r="T456" s="586"/>
      <c r="U456" s="83"/>
    </row>
    <row r="457" spans="1:21" ht="18.75" customHeight="1">
      <c r="A457" s="322"/>
      <c r="B457" s="146"/>
      <c r="C457" s="195"/>
      <c r="D457" s="146"/>
      <c r="E457" s="138"/>
      <c r="F457" s="262"/>
      <c r="G457" s="146"/>
      <c r="H457" s="146"/>
      <c r="I457" s="409"/>
      <c r="J457" s="402"/>
      <c r="K457" s="410"/>
      <c r="M457" s="586"/>
      <c r="N457" s="586"/>
      <c r="O457" s="146"/>
      <c r="P457" s="411"/>
      <c r="Q457" s="586"/>
      <c r="R457" s="146"/>
      <c r="S457" s="146"/>
      <c r="T457" s="586"/>
      <c r="U457" s="83"/>
    </row>
    <row r="458" spans="1:21" ht="18.75" customHeight="1">
      <c r="A458" s="322"/>
      <c r="B458" s="146"/>
      <c r="C458" s="195"/>
      <c r="D458" s="146"/>
      <c r="E458" s="138"/>
      <c r="F458" s="262"/>
      <c r="G458" s="146"/>
      <c r="H458" s="146"/>
      <c r="I458" s="409"/>
      <c r="J458" s="402"/>
      <c r="K458" s="410"/>
      <c r="M458" s="586"/>
      <c r="N458" s="586"/>
      <c r="O458" s="146"/>
      <c r="P458" s="411"/>
      <c r="Q458" s="586"/>
      <c r="R458" s="146"/>
      <c r="S458" s="146"/>
      <c r="T458" s="586"/>
      <c r="U458" s="83"/>
    </row>
    <row r="459" spans="1:21" ht="18.75" customHeight="1">
      <c r="A459" s="322"/>
      <c r="B459" s="232"/>
      <c r="C459" s="195"/>
      <c r="D459" s="146"/>
      <c r="E459" s="138"/>
      <c r="F459" s="262"/>
      <c r="G459" s="146"/>
      <c r="H459" s="232"/>
      <c r="I459" s="409"/>
      <c r="J459" s="402"/>
      <c r="K459" s="410"/>
      <c r="M459" s="586"/>
      <c r="N459" s="586"/>
      <c r="O459" s="146"/>
      <c r="P459" s="411"/>
      <c r="Q459" s="586"/>
      <c r="R459" s="146"/>
      <c r="S459" s="146"/>
      <c r="T459" s="586"/>
      <c r="U459" s="83"/>
    </row>
    <row r="460" spans="1:21" ht="18.75" customHeight="1">
      <c r="A460" s="322"/>
      <c r="B460" s="146"/>
      <c r="C460" s="195"/>
      <c r="D460" s="146"/>
      <c r="E460" s="138"/>
      <c r="F460" s="262"/>
      <c r="G460" s="146"/>
      <c r="H460" s="146"/>
      <c r="I460" s="409"/>
      <c r="J460" s="402"/>
      <c r="K460" s="410"/>
      <c r="M460" s="586"/>
      <c r="N460" s="586"/>
      <c r="O460" s="146"/>
      <c r="P460" s="411"/>
      <c r="Q460" s="586"/>
      <c r="R460" s="146"/>
      <c r="S460" s="146"/>
      <c r="T460" s="586"/>
      <c r="U460" s="83"/>
    </row>
    <row r="461" spans="1:21" ht="18.75" customHeight="1">
      <c r="A461" s="322"/>
      <c r="B461" s="146"/>
      <c r="C461" s="195"/>
      <c r="D461" s="146"/>
      <c r="E461" s="138"/>
      <c r="F461" s="262"/>
      <c r="G461" s="146"/>
      <c r="H461" s="146"/>
      <c r="I461" s="409"/>
      <c r="J461" s="402"/>
      <c r="K461" s="410"/>
      <c r="M461" s="586"/>
      <c r="N461" s="586"/>
      <c r="O461" s="146"/>
      <c r="P461" s="411"/>
      <c r="Q461" s="586"/>
      <c r="R461" s="146"/>
      <c r="S461" s="146"/>
      <c r="T461" s="586"/>
      <c r="U461" s="83"/>
    </row>
    <row r="462" spans="1:21" ht="18.75" customHeight="1">
      <c r="A462" s="322"/>
      <c r="B462" s="146"/>
      <c r="C462" s="195"/>
      <c r="D462" s="146"/>
      <c r="E462" s="138"/>
      <c r="F462" s="262"/>
      <c r="G462" s="146"/>
      <c r="H462" s="146"/>
      <c r="I462" s="409"/>
      <c r="J462" s="402"/>
      <c r="K462" s="410"/>
      <c r="M462" s="586"/>
      <c r="N462" s="586"/>
      <c r="O462" s="146"/>
      <c r="P462" s="411"/>
      <c r="Q462" s="586"/>
      <c r="R462" s="146"/>
      <c r="S462" s="146"/>
      <c r="T462" s="586"/>
      <c r="U462" s="83"/>
    </row>
    <row r="463" spans="1:21" ht="18.75" customHeight="1">
      <c r="A463" s="322"/>
      <c r="B463" s="146"/>
      <c r="C463" s="195"/>
      <c r="D463" s="146"/>
      <c r="E463" s="138"/>
      <c r="F463" s="262"/>
      <c r="G463" s="146"/>
      <c r="H463" s="146"/>
      <c r="I463" s="409"/>
      <c r="J463" s="402"/>
      <c r="K463" s="410"/>
      <c r="M463" s="586"/>
      <c r="N463" s="586"/>
      <c r="O463" s="146"/>
      <c r="P463" s="411"/>
      <c r="Q463" s="586"/>
      <c r="R463" s="146"/>
      <c r="S463" s="146"/>
      <c r="T463" s="586"/>
      <c r="U463" s="83"/>
    </row>
    <row r="464" spans="1:21" ht="18.75" customHeight="1">
      <c r="A464" s="322"/>
      <c r="B464" s="146"/>
      <c r="C464" s="195"/>
      <c r="D464" s="146"/>
      <c r="E464" s="138"/>
      <c r="F464" s="262"/>
      <c r="G464" s="146"/>
      <c r="H464" s="146"/>
      <c r="I464" s="409"/>
      <c r="J464" s="402"/>
      <c r="K464" s="410"/>
      <c r="M464" s="586"/>
      <c r="N464" s="586"/>
      <c r="O464" s="146"/>
      <c r="P464" s="411"/>
      <c r="Q464" s="586"/>
      <c r="R464" s="146"/>
      <c r="S464" s="146"/>
      <c r="T464" s="586"/>
      <c r="U464" s="83"/>
    </row>
    <row r="465" spans="1:21" ht="18.75" customHeight="1">
      <c r="A465" s="322"/>
      <c r="B465" s="146"/>
      <c r="C465" s="195"/>
      <c r="D465" s="146"/>
      <c r="E465" s="138"/>
      <c r="F465" s="262"/>
      <c r="G465" s="146"/>
      <c r="H465" s="228"/>
      <c r="I465" s="409"/>
      <c r="J465" s="402"/>
      <c r="K465" s="410"/>
      <c r="M465" s="586"/>
      <c r="N465" s="586"/>
      <c r="O465" s="146"/>
      <c r="P465" s="411"/>
      <c r="Q465" s="586"/>
      <c r="R465" s="146"/>
      <c r="S465" s="146"/>
      <c r="T465" s="586"/>
      <c r="U465" s="83"/>
    </row>
    <row r="466" spans="1:21" ht="18.75" customHeight="1">
      <c r="A466" s="322"/>
      <c r="B466" s="146"/>
      <c r="C466" s="195"/>
      <c r="D466" s="146"/>
      <c r="E466" s="138"/>
      <c r="F466" s="262"/>
      <c r="G466" s="146"/>
      <c r="H466" s="146"/>
      <c r="I466" s="409"/>
      <c r="J466" s="402"/>
      <c r="K466" s="410"/>
      <c r="M466" s="586"/>
      <c r="N466" s="586"/>
      <c r="O466" s="146"/>
      <c r="P466" s="411"/>
      <c r="Q466" s="586"/>
      <c r="R466" s="146"/>
      <c r="S466" s="146"/>
      <c r="T466" s="586"/>
      <c r="U466" s="83"/>
    </row>
    <row r="467" spans="1:21" ht="18.75" customHeight="1">
      <c r="A467" s="322"/>
      <c r="B467" s="146"/>
      <c r="C467" s="195"/>
      <c r="D467" s="146"/>
      <c r="E467" s="138"/>
      <c r="F467" s="262"/>
      <c r="G467" s="146"/>
      <c r="H467" s="146"/>
      <c r="I467" s="409"/>
      <c r="J467" s="402"/>
      <c r="K467" s="410"/>
      <c r="M467" s="586"/>
      <c r="N467" s="586"/>
      <c r="O467" s="146"/>
      <c r="P467" s="411"/>
      <c r="Q467" s="586"/>
      <c r="R467" s="146"/>
      <c r="S467" s="146"/>
      <c r="T467" s="586"/>
      <c r="U467" s="83"/>
    </row>
    <row r="468" spans="1:21" ht="18.75" customHeight="1">
      <c r="A468" s="322"/>
      <c r="B468" s="146"/>
      <c r="C468" s="195"/>
      <c r="D468" s="146"/>
      <c r="E468" s="138"/>
      <c r="F468" s="262"/>
      <c r="G468" s="146"/>
      <c r="H468" s="146"/>
      <c r="I468" s="409"/>
      <c r="J468" s="402"/>
      <c r="K468" s="410"/>
      <c r="M468" s="586"/>
      <c r="N468" s="586"/>
      <c r="O468" s="146"/>
      <c r="P468" s="411"/>
      <c r="Q468" s="586"/>
      <c r="R468" s="146"/>
      <c r="S468" s="146"/>
      <c r="T468" s="586"/>
      <c r="U468" s="83"/>
    </row>
    <row r="469" spans="1:21" ht="18.75" customHeight="1">
      <c r="A469" s="322"/>
      <c r="B469" s="146"/>
      <c r="C469" s="195"/>
      <c r="D469" s="146"/>
      <c r="E469" s="138"/>
      <c r="F469" s="262"/>
      <c r="G469" s="146"/>
      <c r="H469" s="146"/>
      <c r="I469" s="409"/>
      <c r="J469" s="402"/>
      <c r="K469" s="410"/>
      <c r="M469" s="586"/>
      <c r="N469" s="586"/>
      <c r="O469" s="146"/>
      <c r="P469" s="411"/>
      <c r="Q469" s="586"/>
      <c r="R469" s="146"/>
      <c r="S469" s="146"/>
      <c r="T469" s="586"/>
      <c r="U469" s="83"/>
    </row>
    <row r="470" spans="1:21" ht="18.75" customHeight="1">
      <c r="A470" s="322"/>
      <c r="B470" s="146"/>
      <c r="C470" s="195"/>
      <c r="D470" s="146"/>
      <c r="E470" s="138"/>
      <c r="F470" s="262"/>
      <c r="G470" s="146"/>
      <c r="H470" s="146"/>
      <c r="I470" s="409"/>
      <c r="J470" s="402"/>
      <c r="K470" s="410"/>
      <c r="M470" s="586"/>
      <c r="N470" s="586"/>
      <c r="O470" s="146"/>
      <c r="P470" s="411"/>
      <c r="Q470" s="586"/>
      <c r="R470" s="146"/>
      <c r="S470" s="146"/>
      <c r="T470" s="586"/>
      <c r="U470" s="83"/>
    </row>
    <row r="471" spans="1:21" ht="18.75" customHeight="1">
      <c r="A471" s="322"/>
      <c r="B471" s="146"/>
      <c r="C471" s="195"/>
      <c r="D471" s="146"/>
      <c r="E471" s="138"/>
      <c r="F471" s="262"/>
      <c r="G471" s="146"/>
      <c r="H471" s="146"/>
      <c r="I471" s="409"/>
      <c r="J471" s="402"/>
      <c r="K471" s="410"/>
      <c r="M471" s="586"/>
      <c r="N471" s="586"/>
      <c r="O471" s="146"/>
      <c r="P471" s="411"/>
      <c r="Q471" s="586"/>
      <c r="R471" s="146"/>
      <c r="S471" s="146"/>
      <c r="T471" s="586"/>
      <c r="U471" s="83"/>
    </row>
    <row r="472" spans="1:21" ht="18.75" customHeight="1">
      <c r="A472" s="322"/>
      <c r="B472" s="146"/>
      <c r="C472" s="195"/>
      <c r="D472" s="146"/>
      <c r="E472" s="138"/>
      <c r="F472" s="262"/>
      <c r="G472" s="146"/>
      <c r="H472" s="146"/>
      <c r="I472" s="409"/>
      <c r="J472" s="402"/>
      <c r="K472" s="410"/>
      <c r="M472" s="586"/>
      <c r="N472" s="586"/>
      <c r="O472" s="146"/>
      <c r="P472" s="411"/>
      <c r="Q472" s="586"/>
      <c r="R472" s="146"/>
      <c r="S472" s="146"/>
      <c r="T472" s="586"/>
      <c r="U472" s="83"/>
    </row>
    <row r="473" spans="1:21" ht="18.75" customHeight="1">
      <c r="A473" s="322"/>
      <c r="B473" s="146"/>
      <c r="C473" s="195"/>
      <c r="D473" s="146"/>
      <c r="E473" s="138"/>
      <c r="F473" s="262"/>
      <c r="G473" s="146"/>
      <c r="H473" s="146"/>
      <c r="I473" s="409"/>
      <c r="J473" s="402"/>
      <c r="K473" s="410"/>
      <c r="M473" s="586"/>
      <c r="N473" s="586"/>
      <c r="O473" s="146"/>
      <c r="P473" s="411"/>
      <c r="Q473" s="586"/>
      <c r="R473" s="146"/>
      <c r="S473" s="146"/>
      <c r="T473" s="586"/>
      <c r="U473" s="83"/>
    </row>
    <row r="474" spans="1:21" ht="18.75" customHeight="1">
      <c r="A474" s="322"/>
      <c r="B474" s="146"/>
      <c r="C474" s="195"/>
      <c r="D474" s="146"/>
      <c r="E474" s="138"/>
      <c r="F474" s="262"/>
      <c r="G474" s="146"/>
      <c r="H474" s="146"/>
      <c r="I474" s="409"/>
      <c r="J474" s="402"/>
      <c r="K474" s="410"/>
      <c r="M474" s="586"/>
      <c r="N474" s="586"/>
      <c r="O474" s="146"/>
      <c r="P474" s="411"/>
      <c r="Q474" s="586"/>
      <c r="R474" s="146"/>
      <c r="S474" s="146"/>
      <c r="T474" s="586"/>
      <c r="U474" s="83"/>
    </row>
    <row r="475" spans="1:21" ht="18.75" customHeight="1">
      <c r="A475" s="322"/>
      <c r="B475" s="146"/>
      <c r="C475" s="195"/>
      <c r="D475" s="146"/>
      <c r="E475" s="138"/>
      <c r="F475" s="262"/>
      <c r="G475" s="146"/>
      <c r="H475" s="146"/>
      <c r="I475" s="409"/>
      <c r="J475" s="402"/>
      <c r="K475" s="410"/>
      <c r="M475" s="586"/>
      <c r="N475" s="586"/>
      <c r="O475" s="146"/>
      <c r="P475" s="411"/>
      <c r="Q475" s="586"/>
      <c r="R475" s="146"/>
      <c r="S475" s="146"/>
      <c r="T475" s="586"/>
      <c r="U475" s="83"/>
    </row>
    <row r="476" spans="1:21" ht="18.75" customHeight="1">
      <c r="A476" s="322"/>
      <c r="B476" s="146"/>
      <c r="C476" s="195"/>
      <c r="D476" s="146"/>
      <c r="E476" s="138"/>
      <c r="F476" s="262"/>
      <c r="G476" s="146"/>
      <c r="H476" s="146"/>
      <c r="I476" s="409"/>
      <c r="J476" s="402"/>
      <c r="K476" s="410"/>
      <c r="M476" s="586"/>
      <c r="N476" s="586"/>
      <c r="O476" s="146"/>
      <c r="P476" s="411"/>
      <c r="Q476" s="586"/>
      <c r="R476" s="146"/>
      <c r="S476" s="146"/>
      <c r="T476" s="586"/>
      <c r="U476" s="83"/>
    </row>
    <row r="477" spans="1:21" ht="18.75" customHeight="1">
      <c r="A477" s="322"/>
      <c r="B477" s="146"/>
      <c r="C477" s="195"/>
      <c r="D477" s="146"/>
      <c r="E477" s="138"/>
      <c r="F477" s="262"/>
      <c r="G477" s="146"/>
      <c r="H477" s="146"/>
      <c r="I477" s="409"/>
      <c r="J477" s="402"/>
      <c r="K477" s="410"/>
      <c r="M477" s="586"/>
      <c r="N477" s="586"/>
      <c r="O477" s="146"/>
      <c r="P477" s="411"/>
      <c r="Q477" s="586"/>
      <c r="R477" s="146"/>
      <c r="S477" s="146"/>
      <c r="T477" s="586"/>
      <c r="U477" s="83"/>
    </row>
    <row r="478" spans="1:21" ht="18.75" customHeight="1">
      <c r="A478" s="322"/>
      <c r="B478" s="232"/>
      <c r="C478" s="195"/>
      <c r="D478" s="146"/>
      <c r="E478" s="138"/>
      <c r="F478" s="262"/>
      <c r="G478" s="146"/>
      <c r="H478" s="232"/>
      <c r="I478" s="409"/>
      <c r="J478" s="402"/>
      <c r="K478" s="410"/>
      <c r="M478" s="586"/>
      <c r="N478" s="586"/>
      <c r="O478" s="146"/>
      <c r="P478" s="411"/>
      <c r="Q478" s="586"/>
      <c r="R478" s="146"/>
      <c r="S478" s="146"/>
      <c r="T478" s="586"/>
      <c r="U478" s="83"/>
    </row>
    <row r="479" spans="1:21" ht="18.75" customHeight="1">
      <c r="A479" s="322"/>
      <c r="B479" s="146"/>
      <c r="C479" s="195"/>
      <c r="D479" s="146"/>
      <c r="E479" s="138"/>
      <c r="F479" s="262"/>
      <c r="G479" s="146"/>
      <c r="H479" s="146"/>
      <c r="I479" s="409"/>
      <c r="J479" s="402"/>
      <c r="K479" s="410"/>
      <c r="M479" s="586"/>
      <c r="N479" s="586"/>
      <c r="O479" s="146"/>
      <c r="P479" s="411"/>
      <c r="Q479" s="586"/>
      <c r="R479" s="146"/>
      <c r="S479" s="146"/>
      <c r="T479" s="586"/>
      <c r="U479" s="83"/>
    </row>
    <row r="480" spans="1:21" ht="18.75" customHeight="1">
      <c r="A480" s="322"/>
      <c r="B480" s="146"/>
      <c r="C480" s="195"/>
      <c r="D480" s="146"/>
      <c r="E480" s="138"/>
      <c r="F480" s="262"/>
      <c r="G480" s="146"/>
      <c r="H480" s="146"/>
      <c r="I480" s="409"/>
      <c r="J480" s="402"/>
      <c r="K480" s="410"/>
      <c r="M480" s="586"/>
      <c r="N480" s="586"/>
      <c r="O480" s="146"/>
      <c r="P480" s="411"/>
      <c r="Q480" s="586"/>
      <c r="R480" s="146"/>
      <c r="S480" s="146"/>
      <c r="T480" s="586"/>
      <c r="U480" s="83"/>
    </row>
    <row r="481" spans="1:21" ht="18.75" customHeight="1">
      <c r="A481" s="322"/>
      <c r="B481" s="146"/>
      <c r="C481" s="195"/>
      <c r="D481" s="146"/>
      <c r="E481" s="138"/>
      <c r="F481" s="262"/>
      <c r="G481" s="146"/>
      <c r="H481" s="146"/>
      <c r="I481" s="409"/>
      <c r="J481" s="402"/>
      <c r="K481" s="410"/>
      <c r="M481" s="586"/>
      <c r="N481" s="586"/>
      <c r="O481" s="146"/>
      <c r="P481" s="411"/>
      <c r="Q481" s="586"/>
      <c r="R481" s="146"/>
      <c r="S481" s="146"/>
      <c r="T481" s="586"/>
      <c r="U481" s="83"/>
    </row>
    <row r="482" spans="1:21" ht="18.75" customHeight="1">
      <c r="A482" s="322"/>
      <c r="B482" s="146"/>
      <c r="C482" s="195"/>
      <c r="D482" s="146"/>
      <c r="E482" s="138"/>
      <c r="F482" s="262"/>
      <c r="G482" s="146"/>
      <c r="H482" s="146"/>
      <c r="I482" s="409"/>
      <c r="J482" s="402"/>
      <c r="K482" s="410"/>
      <c r="M482" s="586"/>
      <c r="N482" s="586"/>
      <c r="O482" s="146"/>
      <c r="P482" s="411"/>
      <c r="Q482" s="586"/>
      <c r="R482" s="146"/>
      <c r="S482" s="146"/>
      <c r="T482" s="586"/>
      <c r="U482" s="83"/>
    </row>
    <row r="483" spans="1:21" ht="18.75" customHeight="1">
      <c r="A483" s="322"/>
      <c r="B483" s="146"/>
      <c r="C483" s="195"/>
      <c r="D483" s="146"/>
      <c r="E483" s="138"/>
      <c r="F483" s="262"/>
      <c r="G483" s="146"/>
      <c r="H483" s="146"/>
      <c r="I483" s="409"/>
      <c r="J483" s="402"/>
      <c r="K483" s="410"/>
      <c r="M483" s="586"/>
      <c r="N483" s="586"/>
      <c r="O483" s="146"/>
      <c r="P483" s="411"/>
      <c r="Q483" s="586"/>
      <c r="R483" s="146"/>
      <c r="S483" s="146"/>
      <c r="T483" s="586"/>
      <c r="U483" s="83"/>
    </row>
    <row r="484" spans="1:21" ht="18.75" customHeight="1">
      <c r="A484" s="322"/>
      <c r="B484" s="146"/>
      <c r="C484" s="195"/>
      <c r="D484" s="146"/>
      <c r="E484" s="138"/>
      <c r="F484" s="262"/>
      <c r="G484" s="146"/>
      <c r="H484" s="146"/>
      <c r="I484" s="409"/>
      <c r="J484" s="402"/>
      <c r="K484" s="410"/>
      <c r="M484" s="586"/>
      <c r="N484" s="586"/>
      <c r="O484" s="146"/>
      <c r="P484" s="411"/>
      <c r="Q484" s="586"/>
      <c r="R484" s="146"/>
      <c r="S484" s="146"/>
      <c r="T484" s="586"/>
      <c r="U484" s="83"/>
    </row>
    <row r="485" spans="1:21" ht="18.75" customHeight="1">
      <c r="A485" s="322"/>
      <c r="B485" s="146"/>
      <c r="C485" s="195"/>
      <c r="D485" s="146"/>
      <c r="E485" s="138"/>
      <c r="F485" s="262"/>
      <c r="G485" s="146"/>
      <c r="H485" s="146"/>
      <c r="I485" s="409"/>
      <c r="J485" s="402"/>
      <c r="K485" s="410"/>
      <c r="M485" s="586"/>
      <c r="N485" s="586"/>
      <c r="O485" s="146"/>
      <c r="P485" s="411"/>
      <c r="Q485" s="586"/>
      <c r="R485" s="146"/>
      <c r="S485" s="146"/>
      <c r="T485" s="586"/>
      <c r="U485" s="83"/>
    </row>
    <row r="486" spans="1:21" ht="18.75" customHeight="1">
      <c r="A486" s="322"/>
      <c r="B486" s="232"/>
      <c r="C486" s="195"/>
      <c r="D486" s="146"/>
      <c r="E486" s="138"/>
      <c r="F486" s="262"/>
      <c r="G486" s="146"/>
      <c r="H486" s="232"/>
      <c r="I486" s="409"/>
      <c r="J486" s="402"/>
      <c r="K486" s="410"/>
      <c r="M486" s="586"/>
      <c r="N486" s="586"/>
      <c r="O486" s="146"/>
      <c r="P486" s="411"/>
      <c r="Q486" s="586"/>
      <c r="R486" s="146"/>
      <c r="S486" s="146"/>
      <c r="T486" s="586"/>
      <c r="U486" s="83"/>
    </row>
    <row r="487" spans="1:21" ht="18.75" customHeight="1">
      <c r="A487" s="322"/>
      <c r="B487" s="232"/>
      <c r="C487" s="195"/>
      <c r="D487" s="146"/>
      <c r="E487" s="138"/>
      <c r="F487" s="262"/>
      <c r="G487" s="146"/>
      <c r="H487" s="146"/>
      <c r="I487" s="409"/>
      <c r="J487" s="402"/>
      <c r="K487" s="410"/>
      <c r="M487" s="586"/>
      <c r="N487" s="586"/>
      <c r="O487" s="146"/>
      <c r="P487" s="411"/>
      <c r="Q487" s="586"/>
      <c r="R487" s="146"/>
      <c r="S487" s="146"/>
      <c r="T487" s="586"/>
      <c r="U487" s="83"/>
    </row>
    <row r="488" spans="1:21" ht="18.75" customHeight="1">
      <c r="A488" s="322"/>
      <c r="B488" s="146"/>
      <c r="C488" s="195"/>
      <c r="D488" s="146"/>
      <c r="E488" s="138"/>
      <c r="F488" s="262"/>
      <c r="G488" s="146"/>
      <c r="H488" s="146"/>
      <c r="I488" s="409"/>
      <c r="J488" s="402"/>
      <c r="K488" s="410"/>
      <c r="M488" s="586"/>
      <c r="N488" s="586"/>
      <c r="O488" s="146"/>
      <c r="P488" s="411"/>
      <c r="Q488" s="586"/>
      <c r="R488" s="146"/>
      <c r="S488" s="146"/>
      <c r="T488" s="586"/>
      <c r="U488" s="83"/>
    </row>
    <row r="489" spans="1:21" ht="18.75" customHeight="1">
      <c r="A489" s="322"/>
      <c r="B489" s="146"/>
      <c r="C489" s="195"/>
      <c r="D489" s="146"/>
      <c r="E489" s="138"/>
      <c r="F489" s="262"/>
      <c r="G489" s="146"/>
      <c r="H489" s="146"/>
      <c r="I489" s="409"/>
      <c r="J489" s="402"/>
      <c r="K489" s="410"/>
      <c r="M489" s="586"/>
      <c r="N489" s="586"/>
      <c r="O489" s="146"/>
      <c r="P489" s="411"/>
      <c r="Q489" s="586"/>
      <c r="R489" s="146"/>
      <c r="S489" s="146"/>
      <c r="T489" s="586"/>
      <c r="U489" s="83"/>
    </row>
    <row r="490" spans="1:21" ht="18.75" customHeight="1">
      <c r="A490" s="322"/>
      <c r="B490" s="146"/>
      <c r="C490" s="195"/>
      <c r="D490" s="146"/>
      <c r="E490" s="138"/>
      <c r="F490" s="262"/>
      <c r="G490" s="146"/>
      <c r="H490" s="146"/>
      <c r="I490" s="409"/>
      <c r="J490" s="402"/>
      <c r="K490" s="410"/>
      <c r="M490" s="586"/>
      <c r="N490" s="586"/>
      <c r="O490" s="146"/>
      <c r="P490" s="411"/>
      <c r="Q490" s="586"/>
      <c r="R490" s="146"/>
      <c r="S490" s="146"/>
      <c r="T490" s="586"/>
      <c r="U490" s="83"/>
    </row>
    <row r="491" spans="1:21" ht="18.75" customHeight="1">
      <c r="A491" s="322"/>
      <c r="B491" s="232"/>
      <c r="C491" s="195"/>
      <c r="D491" s="146"/>
      <c r="E491" s="138"/>
      <c r="F491" s="262"/>
      <c r="G491" s="146"/>
      <c r="H491" s="146"/>
      <c r="I491" s="409"/>
      <c r="J491" s="402"/>
      <c r="K491" s="410"/>
      <c r="M491" s="586"/>
      <c r="N491" s="586"/>
      <c r="O491" s="146"/>
      <c r="P491" s="411"/>
      <c r="Q491" s="586"/>
      <c r="R491" s="146"/>
      <c r="S491" s="146"/>
      <c r="T491" s="586"/>
      <c r="U491" s="83"/>
    </row>
    <row r="492" spans="1:21" ht="18.75" customHeight="1">
      <c r="A492" s="322"/>
      <c r="B492" s="146"/>
      <c r="C492" s="195"/>
      <c r="D492" s="146"/>
      <c r="E492" s="138"/>
      <c r="F492" s="262"/>
      <c r="G492" s="146"/>
      <c r="H492" s="146"/>
      <c r="I492" s="409"/>
      <c r="J492" s="402"/>
      <c r="K492" s="410"/>
      <c r="M492" s="586"/>
      <c r="N492" s="586"/>
      <c r="O492" s="146"/>
      <c r="P492" s="411"/>
      <c r="Q492" s="586"/>
      <c r="R492" s="146"/>
      <c r="S492" s="146"/>
      <c r="T492" s="586"/>
      <c r="U492" s="83"/>
    </row>
    <row r="493" spans="1:21" ht="18.75" customHeight="1">
      <c r="A493" s="322"/>
      <c r="B493" s="146"/>
      <c r="C493" s="195"/>
      <c r="D493" s="146"/>
      <c r="E493" s="138"/>
      <c r="F493" s="262"/>
      <c r="G493" s="146"/>
      <c r="H493" s="146"/>
      <c r="I493" s="409"/>
      <c r="J493" s="402"/>
      <c r="K493" s="410"/>
      <c r="M493" s="586"/>
      <c r="N493" s="586"/>
      <c r="O493" s="146"/>
      <c r="P493" s="411"/>
      <c r="Q493" s="586"/>
      <c r="R493" s="146"/>
      <c r="S493" s="146"/>
      <c r="T493" s="586"/>
      <c r="U493" s="83"/>
    </row>
    <row r="494" spans="1:21" ht="18.75" customHeight="1">
      <c r="A494" s="322"/>
      <c r="B494" s="146"/>
      <c r="C494" s="195"/>
      <c r="D494" s="146"/>
      <c r="E494" s="138"/>
      <c r="F494" s="262"/>
      <c r="G494" s="146"/>
      <c r="H494" s="146"/>
      <c r="I494" s="409"/>
      <c r="J494" s="402"/>
      <c r="K494" s="410"/>
      <c r="M494" s="586"/>
      <c r="N494" s="586"/>
      <c r="O494" s="146"/>
      <c r="P494" s="411"/>
      <c r="Q494" s="586"/>
      <c r="R494" s="146"/>
      <c r="S494" s="146"/>
      <c r="T494" s="586"/>
      <c r="U494" s="83"/>
    </row>
    <row r="495" spans="1:21" ht="18.75" customHeight="1">
      <c r="A495" s="322"/>
      <c r="B495" s="146"/>
      <c r="C495" s="195"/>
      <c r="D495" s="146"/>
      <c r="E495" s="138"/>
      <c r="F495" s="262"/>
      <c r="G495" s="146"/>
      <c r="H495" s="146"/>
      <c r="I495" s="409"/>
      <c r="J495" s="402"/>
      <c r="K495" s="410"/>
      <c r="M495" s="586"/>
      <c r="N495" s="586"/>
      <c r="O495" s="146"/>
      <c r="P495" s="411"/>
      <c r="Q495" s="586"/>
      <c r="R495" s="146"/>
      <c r="S495" s="146"/>
      <c r="T495" s="586"/>
      <c r="U495" s="83"/>
    </row>
    <row r="496" spans="1:21" ht="18.75" customHeight="1">
      <c r="A496" s="322"/>
      <c r="B496" s="146"/>
      <c r="C496" s="195"/>
      <c r="D496" s="146"/>
      <c r="E496" s="138"/>
      <c r="F496" s="262"/>
      <c r="G496" s="146"/>
      <c r="H496" s="146"/>
      <c r="I496" s="409"/>
      <c r="J496" s="402"/>
      <c r="K496" s="410"/>
      <c r="M496" s="586"/>
      <c r="N496" s="586"/>
      <c r="O496" s="146"/>
      <c r="P496" s="411"/>
      <c r="Q496" s="586"/>
      <c r="R496" s="146"/>
      <c r="S496" s="146"/>
      <c r="T496" s="586"/>
      <c r="U496" s="83"/>
    </row>
    <row r="497" spans="1:21" ht="18.75" customHeight="1">
      <c r="A497" s="322"/>
      <c r="B497" s="146"/>
      <c r="C497" s="195"/>
      <c r="D497" s="146"/>
      <c r="E497" s="138"/>
      <c r="F497" s="262"/>
      <c r="G497" s="146"/>
      <c r="H497" s="146"/>
      <c r="I497" s="409"/>
      <c r="J497" s="402"/>
      <c r="K497" s="410"/>
      <c r="M497" s="586"/>
      <c r="N497" s="586"/>
      <c r="O497" s="146"/>
      <c r="P497" s="411"/>
      <c r="Q497" s="586"/>
      <c r="R497" s="146"/>
      <c r="S497" s="146"/>
      <c r="T497" s="586"/>
      <c r="U497" s="83"/>
    </row>
    <row r="498" spans="1:21" ht="18.75" customHeight="1">
      <c r="A498" s="322"/>
      <c r="B498" s="146"/>
      <c r="C498" s="195"/>
      <c r="D498" s="146"/>
      <c r="E498" s="138"/>
      <c r="F498" s="262"/>
      <c r="G498" s="146"/>
      <c r="H498" s="146"/>
      <c r="I498" s="409"/>
      <c r="J498" s="402"/>
      <c r="K498" s="410"/>
      <c r="M498" s="586"/>
      <c r="N498" s="586"/>
      <c r="O498" s="146"/>
      <c r="P498" s="411"/>
      <c r="Q498" s="586"/>
      <c r="R498" s="146"/>
      <c r="S498" s="146"/>
      <c r="T498" s="586"/>
      <c r="U498" s="83"/>
    </row>
    <row r="499" spans="1:21" ht="18.75" customHeight="1">
      <c r="A499" s="322"/>
      <c r="B499" s="146"/>
      <c r="C499" s="195"/>
      <c r="D499" s="146"/>
      <c r="E499" s="138"/>
      <c r="F499" s="262"/>
      <c r="G499" s="146"/>
      <c r="H499" s="146"/>
      <c r="I499" s="409"/>
      <c r="J499" s="402"/>
      <c r="K499" s="410"/>
      <c r="M499" s="586"/>
      <c r="N499" s="586"/>
      <c r="O499" s="146"/>
      <c r="P499" s="411"/>
      <c r="Q499" s="586"/>
      <c r="R499" s="146"/>
      <c r="S499" s="146"/>
      <c r="T499" s="586"/>
      <c r="U499" s="83"/>
    </row>
    <row r="500" spans="1:21" ht="18.75" customHeight="1">
      <c r="A500" s="322"/>
      <c r="B500" s="146"/>
      <c r="C500" s="195"/>
      <c r="D500" s="146"/>
      <c r="E500" s="138"/>
      <c r="F500" s="262"/>
      <c r="G500" s="146"/>
      <c r="H500" s="146"/>
      <c r="I500" s="409"/>
      <c r="J500" s="402"/>
      <c r="K500" s="410"/>
      <c r="M500" s="586"/>
      <c r="N500" s="586"/>
      <c r="O500" s="146"/>
      <c r="P500" s="411"/>
      <c r="Q500" s="586"/>
      <c r="R500" s="146"/>
      <c r="S500" s="146"/>
      <c r="T500" s="586"/>
      <c r="U500" s="83"/>
    </row>
    <row r="501" spans="1:21" ht="18.75" customHeight="1">
      <c r="A501" s="322"/>
      <c r="B501" s="146"/>
      <c r="C501" s="195"/>
      <c r="D501" s="146"/>
      <c r="E501" s="138"/>
      <c r="F501" s="262"/>
      <c r="G501" s="146"/>
      <c r="H501" s="146"/>
      <c r="I501" s="409"/>
      <c r="J501" s="402"/>
      <c r="K501" s="410"/>
      <c r="M501" s="586"/>
      <c r="N501" s="586"/>
      <c r="O501" s="146"/>
      <c r="P501" s="411"/>
      <c r="Q501" s="586"/>
      <c r="R501" s="146"/>
      <c r="S501" s="146"/>
      <c r="T501" s="586"/>
      <c r="U501" s="83"/>
    </row>
    <row r="502" spans="1:21" ht="18.75" customHeight="1">
      <c r="A502" s="322"/>
      <c r="B502" s="146"/>
      <c r="C502" s="195"/>
      <c r="D502" s="146"/>
      <c r="E502" s="138"/>
      <c r="F502" s="262"/>
      <c r="G502" s="146"/>
      <c r="H502" s="146"/>
      <c r="I502" s="409"/>
      <c r="J502" s="402"/>
      <c r="K502" s="410"/>
      <c r="M502" s="586"/>
      <c r="N502" s="586"/>
      <c r="O502" s="146"/>
      <c r="P502" s="411"/>
      <c r="Q502" s="586"/>
      <c r="R502" s="146"/>
      <c r="S502" s="146"/>
      <c r="T502" s="586"/>
      <c r="U502" s="83"/>
    </row>
    <row r="503" spans="1:21" ht="18.75" customHeight="1">
      <c r="A503" s="322"/>
      <c r="B503" s="146"/>
      <c r="C503" s="195"/>
      <c r="D503" s="146"/>
      <c r="E503" s="138"/>
      <c r="F503" s="262"/>
      <c r="G503" s="146"/>
      <c r="H503" s="146"/>
      <c r="I503" s="409"/>
      <c r="J503" s="402"/>
      <c r="K503" s="410"/>
      <c r="M503" s="586"/>
      <c r="N503" s="586"/>
      <c r="O503" s="146"/>
      <c r="P503" s="411"/>
      <c r="Q503" s="586"/>
      <c r="R503" s="146"/>
      <c r="S503" s="146"/>
      <c r="T503" s="586"/>
      <c r="U503" s="83"/>
    </row>
    <row r="504" spans="1:21" ht="18.75" customHeight="1">
      <c r="A504" s="322"/>
      <c r="B504" s="146"/>
      <c r="C504" s="195"/>
      <c r="D504" s="146"/>
      <c r="E504" s="138"/>
      <c r="F504" s="262"/>
      <c r="G504" s="146"/>
      <c r="H504" s="146"/>
      <c r="I504" s="409"/>
      <c r="J504" s="402"/>
      <c r="K504" s="410"/>
      <c r="M504" s="586"/>
      <c r="N504" s="586"/>
      <c r="O504" s="146"/>
      <c r="P504" s="411"/>
      <c r="Q504" s="586"/>
      <c r="R504" s="146"/>
      <c r="S504" s="146"/>
      <c r="T504" s="586"/>
      <c r="U504" s="83"/>
    </row>
    <row r="505" spans="1:21" ht="18.75" customHeight="1">
      <c r="A505" s="322"/>
      <c r="B505" s="146"/>
      <c r="C505" s="195"/>
      <c r="D505" s="146"/>
      <c r="E505" s="138"/>
      <c r="F505" s="262"/>
      <c r="G505" s="146"/>
      <c r="H505" s="146"/>
      <c r="I505" s="409"/>
      <c r="J505" s="402"/>
      <c r="K505" s="410"/>
      <c r="M505" s="586"/>
      <c r="N505" s="586"/>
      <c r="O505" s="146"/>
      <c r="P505" s="411"/>
      <c r="Q505" s="586"/>
      <c r="R505" s="146"/>
      <c r="S505" s="146"/>
      <c r="T505" s="586"/>
      <c r="U505" s="83"/>
    </row>
    <row r="506" spans="1:21" ht="18.75" customHeight="1">
      <c r="A506" s="322"/>
      <c r="B506" s="146"/>
      <c r="C506" s="195"/>
      <c r="D506" s="146"/>
      <c r="E506" s="138"/>
      <c r="F506" s="367"/>
      <c r="G506" s="146"/>
      <c r="H506" s="146"/>
      <c r="I506" s="409"/>
      <c r="J506" s="402"/>
      <c r="K506" s="410"/>
      <c r="M506" s="586"/>
      <c r="N506" s="586"/>
      <c r="O506" s="146"/>
      <c r="P506" s="411"/>
      <c r="Q506" s="586"/>
      <c r="R506" s="146"/>
      <c r="S506" s="146"/>
      <c r="T506" s="586"/>
      <c r="U506" s="83"/>
    </row>
    <row r="507" spans="1:21" ht="18.75" customHeight="1">
      <c r="A507" s="322"/>
      <c r="B507" s="146"/>
      <c r="C507" s="195"/>
      <c r="D507" s="146"/>
      <c r="E507" s="138"/>
      <c r="F507" s="262"/>
      <c r="G507" s="146"/>
      <c r="H507" s="146"/>
      <c r="I507" s="409"/>
      <c r="J507" s="402"/>
      <c r="K507" s="410"/>
      <c r="M507" s="586"/>
      <c r="N507" s="586"/>
      <c r="O507" s="146"/>
      <c r="P507" s="411"/>
      <c r="Q507" s="586"/>
      <c r="R507" s="146"/>
      <c r="S507" s="146"/>
      <c r="T507" s="586"/>
      <c r="U507" s="83"/>
    </row>
    <row r="508" spans="1:21" ht="18.75" customHeight="1">
      <c r="A508" s="322"/>
      <c r="B508" s="146"/>
      <c r="C508" s="195"/>
      <c r="D508" s="223"/>
      <c r="E508" s="138"/>
      <c r="F508" s="262"/>
      <c r="G508" s="146"/>
      <c r="H508" s="146"/>
      <c r="I508" s="409"/>
      <c r="J508" s="402"/>
      <c r="K508" s="410"/>
      <c r="M508" s="586"/>
      <c r="N508" s="586"/>
      <c r="O508" s="146"/>
      <c r="P508" s="411"/>
      <c r="Q508" s="586"/>
      <c r="R508" s="146"/>
      <c r="S508" s="146"/>
      <c r="T508" s="586"/>
      <c r="U508" s="227"/>
    </row>
    <row r="509" spans="1:21" ht="18.75" customHeight="1">
      <c r="A509" s="322"/>
      <c r="B509" s="146"/>
      <c r="C509" s="195"/>
      <c r="D509" s="146"/>
      <c r="E509" s="138"/>
      <c r="F509" s="262"/>
      <c r="G509" s="146"/>
      <c r="H509" s="146"/>
      <c r="I509" s="409"/>
      <c r="J509" s="402"/>
      <c r="K509" s="410"/>
      <c r="M509" s="586"/>
      <c r="N509" s="586"/>
      <c r="O509" s="146"/>
      <c r="P509" s="411"/>
      <c r="Q509" s="586"/>
      <c r="R509" s="146"/>
      <c r="S509" s="146"/>
      <c r="T509" s="586"/>
      <c r="U509" s="83"/>
    </row>
    <row r="510" spans="1:21" ht="18.75" customHeight="1">
      <c r="A510" s="322"/>
      <c r="B510" s="146"/>
      <c r="C510" s="195"/>
      <c r="D510" s="146"/>
      <c r="E510" s="138"/>
      <c r="F510" s="262"/>
      <c r="G510" s="146"/>
      <c r="H510" s="146"/>
      <c r="I510" s="409"/>
      <c r="J510" s="402"/>
      <c r="K510" s="410"/>
      <c r="M510" s="586"/>
      <c r="N510" s="586"/>
      <c r="O510" s="146"/>
      <c r="P510" s="411"/>
      <c r="Q510" s="586"/>
      <c r="R510" s="146"/>
      <c r="S510" s="146"/>
      <c r="T510" s="586"/>
      <c r="U510" s="83"/>
    </row>
    <row r="511" spans="1:21" ht="18.75" customHeight="1">
      <c r="A511" s="322"/>
      <c r="B511" s="146"/>
      <c r="C511" s="195"/>
      <c r="D511" s="146"/>
      <c r="E511" s="138"/>
      <c r="F511" s="262"/>
      <c r="G511" s="146"/>
      <c r="H511" s="146"/>
      <c r="I511" s="409"/>
      <c r="J511" s="402"/>
      <c r="K511" s="410"/>
      <c r="M511" s="586"/>
      <c r="N511" s="586"/>
      <c r="O511" s="146"/>
      <c r="P511" s="411"/>
      <c r="Q511" s="586"/>
      <c r="R511" s="146"/>
      <c r="S511" s="146"/>
      <c r="T511" s="586"/>
      <c r="U511" s="83"/>
    </row>
    <row r="512" spans="1:21" ht="18.75" customHeight="1">
      <c r="A512" s="322"/>
      <c r="B512" s="146"/>
      <c r="C512" s="195"/>
      <c r="D512" s="146"/>
      <c r="E512" s="138"/>
      <c r="F512" s="262"/>
      <c r="G512" s="146"/>
      <c r="H512" s="146"/>
      <c r="I512" s="409"/>
      <c r="J512" s="402"/>
      <c r="K512" s="410"/>
      <c r="M512" s="586"/>
      <c r="N512" s="586"/>
      <c r="O512" s="146"/>
      <c r="P512" s="411"/>
      <c r="Q512" s="586"/>
      <c r="R512" s="146"/>
      <c r="S512" s="146"/>
      <c r="T512" s="586"/>
      <c r="U512" s="83"/>
    </row>
    <row r="513" spans="1:21" ht="18.75" customHeight="1">
      <c r="A513" s="322"/>
      <c r="B513" s="146"/>
      <c r="C513" s="195"/>
      <c r="D513" s="146"/>
      <c r="E513" s="138"/>
      <c r="F513" s="262"/>
      <c r="G513" s="146"/>
      <c r="H513" s="146"/>
      <c r="I513" s="409"/>
      <c r="J513" s="402"/>
      <c r="K513" s="410"/>
      <c r="M513" s="586"/>
      <c r="N513" s="586"/>
      <c r="O513" s="146"/>
      <c r="P513" s="411"/>
      <c r="Q513" s="586"/>
      <c r="R513" s="146"/>
      <c r="S513" s="146"/>
      <c r="T513" s="586"/>
      <c r="U513" s="83"/>
    </row>
    <row r="514" spans="1:21" ht="18.75" customHeight="1">
      <c r="A514" s="322"/>
      <c r="B514" s="146"/>
      <c r="C514" s="195"/>
      <c r="D514" s="146"/>
      <c r="E514" s="138"/>
      <c r="F514" s="262"/>
      <c r="G514" s="146"/>
      <c r="H514" s="146"/>
      <c r="I514" s="409"/>
      <c r="J514" s="402"/>
      <c r="K514" s="410"/>
      <c r="M514" s="586"/>
      <c r="N514" s="586"/>
      <c r="O514" s="146"/>
      <c r="P514" s="411"/>
      <c r="Q514" s="586"/>
      <c r="R514" s="146"/>
      <c r="S514" s="146"/>
      <c r="T514" s="586"/>
      <c r="U514" s="83"/>
    </row>
    <row r="515" spans="1:21" ht="18.75" customHeight="1">
      <c r="A515" s="322"/>
      <c r="B515" s="146"/>
      <c r="C515" s="195"/>
      <c r="D515" s="146"/>
      <c r="E515" s="138"/>
      <c r="F515" s="262"/>
      <c r="G515" s="146"/>
      <c r="H515" s="146"/>
      <c r="I515" s="409"/>
      <c r="J515" s="402"/>
      <c r="K515" s="410"/>
      <c r="M515" s="586"/>
      <c r="N515" s="586"/>
      <c r="O515" s="146"/>
      <c r="P515" s="411"/>
      <c r="Q515" s="586"/>
      <c r="R515" s="146"/>
      <c r="S515" s="146"/>
      <c r="T515" s="586"/>
      <c r="U515" s="83"/>
    </row>
    <row r="516" spans="1:21" ht="18.75" customHeight="1">
      <c r="A516" s="322"/>
      <c r="B516" s="146"/>
      <c r="C516" s="195"/>
      <c r="D516" s="146"/>
      <c r="E516" s="138"/>
      <c r="F516" s="262"/>
      <c r="G516" s="146"/>
      <c r="H516" s="146"/>
      <c r="I516" s="409"/>
      <c r="J516" s="402"/>
      <c r="K516" s="410"/>
      <c r="M516" s="586"/>
      <c r="N516" s="586"/>
      <c r="O516" s="146"/>
      <c r="P516" s="411"/>
      <c r="Q516" s="586"/>
      <c r="R516" s="146"/>
      <c r="S516" s="146"/>
      <c r="T516" s="586"/>
      <c r="U516" s="83"/>
    </row>
    <row r="517" spans="1:21" ht="18.75" customHeight="1">
      <c r="A517" s="322"/>
      <c r="B517" s="146"/>
      <c r="C517" s="195"/>
      <c r="D517" s="146"/>
      <c r="E517" s="138"/>
      <c r="F517" s="262"/>
      <c r="G517" s="146"/>
      <c r="H517" s="146"/>
      <c r="I517" s="409"/>
      <c r="J517" s="402"/>
      <c r="K517" s="410"/>
      <c r="M517" s="586"/>
      <c r="N517" s="586"/>
      <c r="O517" s="146"/>
      <c r="P517" s="411"/>
      <c r="Q517" s="586"/>
      <c r="R517" s="146"/>
      <c r="S517" s="146"/>
      <c r="T517" s="586"/>
      <c r="U517" s="83"/>
    </row>
    <row r="518" spans="1:21" ht="18.75" customHeight="1">
      <c r="A518" s="322"/>
      <c r="B518" s="146"/>
      <c r="C518" s="195"/>
      <c r="D518" s="146"/>
      <c r="E518" s="138"/>
      <c r="F518" s="262"/>
      <c r="G518" s="146"/>
      <c r="H518" s="146"/>
      <c r="I518" s="409"/>
      <c r="J518" s="402"/>
      <c r="K518" s="410"/>
      <c r="M518" s="586"/>
      <c r="N518" s="586"/>
      <c r="O518" s="146"/>
      <c r="P518" s="411"/>
      <c r="Q518" s="586"/>
      <c r="R518" s="146"/>
      <c r="S518" s="146"/>
      <c r="T518" s="586"/>
      <c r="U518" s="83"/>
    </row>
    <row r="519" spans="1:21" ht="18.75" customHeight="1">
      <c r="A519" s="322"/>
      <c r="B519" s="146"/>
      <c r="C519" s="195"/>
      <c r="D519" s="146"/>
      <c r="E519" s="138"/>
      <c r="F519" s="262"/>
      <c r="G519" s="146"/>
      <c r="H519" s="146"/>
      <c r="I519" s="409"/>
      <c r="J519" s="402"/>
      <c r="K519" s="410"/>
      <c r="M519" s="586"/>
      <c r="N519" s="586"/>
      <c r="O519" s="146"/>
      <c r="P519" s="411"/>
      <c r="Q519" s="586"/>
      <c r="R519" s="146"/>
      <c r="S519" s="146"/>
      <c r="T519" s="586"/>
      <c r="U519" s="403"/>
    </row>
    <row r="520" spans="1:21" ht="18.75" customHeight="1">
      <c r="A520" s="322"/>
      <c r="B520" s="146"/>
      <c r="C520" s="195"/>
      <c r="D520" s="146"/>
      <c r="E520" s="138"/>
      <c r="F520" s="262"/>
      <c r="G520" s="146"/>
      <c r="H520" s="146"/>
      <c r="I520" s="409"/>
      <c r="J520" s="402"/>
      <c r="K520" s="410"/>
      <c r="M520" s="586"/>
      <c r="N520" s="586"/>
      <c r="O520" s="146"/>
      <c r="P520" s="411"/>
      <c r="Q520" s="586"/>
      <c r="R520" s="146"/>
      <c r="S520" s="146"/>
      <c r="T520" s="586"/>
      <c r="U520" s="83"/>
    </row>
    <row r="521" spans="1:21" ht="18.75" customHeight="1">
      <c r="A521" s="322"/>
      <c r="B521" s="146"/>
      <c r="C521" s="195"/>
      <c r="D521" s="146"/>
      <c r="E521" s="138"/>
      <c r="F521" s="262"/>
      <c r="G521" s="146"/>
      <c r="H521" s="146"/>
      <c r="I521" s="409"/>
      <c r="J521" s="402"/>
      <c r="K521" s="410"/>
      <c r="M521" s="586"/>
      <c r="N521" s="586"/>
      <c r="O521" s="146"/>
      <c r="P521" s="411"/>
      <c r="Q521" s="586"/>
      <c r="R521" s="146"/>
      <c r="S521" s="146"/>
      <c r="T521" s="586"/>
      <c r="U521" s="83"/>
    </row>
    <row r="522" spans="1:21" ht="18.75" customHeight="1">
      <c r="A522" s="322"/>
      <c r="B522" s="146"/>
      <c r="C522" s="195"/>
      <c r="D522" s="146"/>
      <c r="E522" s="138"/>
      <c r="F522" s="262"/>
      <c r="G522" s="146"/>
      <c r="H522" s="146"/>
      <c r="I522" s="409"/>
      <c r="J522" s="402"/>
      <c r="K522" s="410"/>
      <c r="M522" s="586"/>
      <c r="N522" s="586"/>
      <c r="O522" s="146"/>
      <c r="P522" s="411"/>
      <c r="Q522" s="586"/>
      <c r="R522" s="146"/>
      <c r="S522" s="146"/>
      <c r="T522" s="586"/>
      <c r="U522" s="83"/>
    </row>
    <row r="523" spans="1:21" ht="18.75" customHeight="1">
      <c r="A523" s="322"/>
      <c r="B523" s="146"/>
      <c r="C523" s="195"/>
      <c r="D523" s="146"/>
      <c r="E523" s="138"/>
      <c r="F523" s="262"/>
      <c r="G523" s="146"/>
      <c r="H523" s="146"/>
      <c r="I523" s="409"/>
      <c r="J523" s="402"/>
      <c r="K523" s="410"/>
      <c r="M523" s="586"/>
      <c r="N523" s="586"/>
      <c r="O523" s="146"/>
      <c r="P523" s="411"/>
      <c r="Q523" s="586"/>
      <c r="R523" s="146"/>
      <c r="S523" s="146"/>
      <c r="T523" s="586"/>
      <c r="U523" s="83"/>
    </row>
    <row r="524" spans="1:21" ht="18.75" customHeight="1">
      <c r="A524" s="322"/>
      <c r="B524" s="146"/>
      <c r="C524" s="195"/>
      <c r="D524" s="146"/>
      <c r="E524" s="138"/>
      <c r="F524" s="262"/>
      <c r="G524" s="146"/>
      <c r="H524" s="146"/>
      <c r="I524" s="409"/>
      <c r="J524" s="402"/>
      <c r="K524" s="410"/>
      <c r="M524" s="586"/>
      <c r="N524" s="586"/>
      <c r="O524" s="146"/>
      <c r="P524" s="411"/>
      <c r="Q524" s="586"/>
      <c r="R524" s="146"/>
      <c r="S524" s="146"/>
      <c r="T524" s="586"/>
      <c r="U524" s="83"/>
    </row>
    <row r="525" spans="1:21" ht="18.75" customHeight="1">
      <c r="A525" s="322"/>
      <c r="B525" s="146"/>
      <c r="C525" s="195"/>
      <c r="D525" s="146"/>
      <c r="E525" s="138"/>
      <c r="F525" s="262"/>
      <c r="G525" s="146"/>
      <c r="H525" s="146"/>
      <c r="I525" s="409"/>
      <c r="J525" s="402"/>
      <c r="K525" s="410"/>
      <c r="M525" s="586"/>
      <c r="N525" s="586"/>
      <c r="O525" s="146"/>
      <c r="P525" s="411"/>
      <c r="Q525" s="586"/>
      <c r="R525" s="146"/>
      <c r="S525" s="146"/>
      <c r="T525" s="586"/>
      <c r="U525" s="83"/>
    </row>
    <row r="526" spans="1:21" ht="18.75" customHeight="1">
      <c r="A526" s="322"/>
      <c r="B526" s="146"/>
      <c r="C526" s="195"/>
      <c r="D526" s="146"/>
      <c r="E526" s="138"/>
      <c r="F526" s="262"/>
      <c r="G526" s="146"/>
      <c r="H526" s="146"/>
      <c r="I526" s="409"/>
      <c r="J526" s="402"/>
      <c r="K526" s="410"/>
      <c r="M526" s="586"/>
      <c r="N526" s="586"/>
      <c r="O526" s="146"/>
      <c r="P526" s="411"/>
      <c r="Q526" s="586"/>
      <c r="R526" s="146"/>
      <c r="S526" s="146"/>
      <c r="T526" s="586"/>
      <c r="U526" s="83"/>
    </row>
    <row r="527" spans="1:21" ht="18.75" customHeight="1">
      <c r="A527" s="322"/>
      <c r="B527" s="146"/>
      <c r="C527" s="195"/>
      <c r="D527" s="146"/>
      <c r="E527" s="138"/>
      <c r="F527" s="262"/>
      <c r="G527" s="146"/>
      <c r="H527" s="146"/>
      <c r="I527" s="409"/>
      <c r="J527" s="402"/>
      <c r="K527" s="410"/>
      <c r="M527" s="586"/>
      <c r="N527" s="586"/>
      <c r="O527" s="146"/>
      <c r="P527" s="411"/>
      <c r="Q527" s="586"/>
      <c r="R527" s="146"/>
      <c r="S527" s="146"/>
      <c r="T527" s="586"/>
      <c r="U527" s="83"/>
    </row>
    <row r="528" spans="1:21" ht="18.75" customHeight="1">
      <c r="A528" s="322"/>
      <c r="B528" s="146"/>
      <c r="C528" s="195"/>
      <c r="D528" s="146"/>
      <c r="E528" s="138"/>
      <c r="F528" s="262"/>
      <c r="G528" s="146"/>
      <c r="H528" s="146"/>
      <c r="I528" s="409"/>
      <c r="J528" s="402"/>
      <c r="K528" s="410"/>
      <c r="M528" s="586"/>
      <c r="N528" s="586"/>
      <c r="O528" s="146"/>
      <c r="P528" s="411"/>
      <c r="Q528" s="586"/>
      <c r="R528" s="146"/>
      <c r="S528" s="146"/>
      <c r="T528" s="586"/>
      <c r="U528" s="83"/>
    </row>
    <row r="529" spans="1:21" ht="18.75" customHeight="1">
      <c r="A529" s="322"/>
      <c r="B529" s="146"/>
      <c r="C529" s="195"/>
      <c r="D529" s="146"/>
      <c r="E529" s="138"/>
      <c r="F529" s="262"/>
      <c r="G529" s="146"/>
      <c r="H529" s="146"/>
      <c r="I529" s="409"/>
      <c r="J529" s="402"/>
      <c r="K529" s="410"/>
      <c r="M529" s="586"/>
      <c r="N529" s="586"/>
      <c r="O529" s="146"/>
      <c r="P529" s="411"/>
      <c r="Q529" s="586"/>
      <c r="R529" s="146"/>
      <c r="S529" s="146"/>
      <c r="T529" s="586"/>
      <c r="U529" s="83"/>
    </row>
    <row r="530" spans="1:21" ht="18.75" customHeight="1">
      <c r="A530" s="322"/>
      <c r="B530" s="146"/>
      <c r="C530" s="195"/>
      <c r="D530" s="146"/>
      <c r="E530" s="138"/>
      <c r="F530" s="262"/>
      <c r="G530" s="146"/>
      <c r="H530" s="146"/>
      <c r="I530" s="409"/>
      <c r="J530" s="402"/>
      <c r="K530" s="410"/>
      <c r="M530" s="586"/>
      <c r="N530" s="586"/>
      <c r="O530" s="146"/>
      <c r="P530" s="411"/>
      <c r="Q530" s="586"/>
      <c r="R530" s="146"/>
      <c r="S530" s="146"/>
      <c r="T530" s="586"/>
      <c r="U530" s="83"/>
    </row>
    <row r="531" spans="1:21" ht="18.75" customHeight="1">
      <c r="A531" s="322"/>
      <c r="B531" s="146"/>
      <c r="C531" s="195"/>
      <c r="D531" s="146"/>
      <c r="E531" s="138"/>
      <c r="F531" s="262"/>
      <c r="G531" s="146"/>
      <c r="H531" s="146"/>
      <c r="I531" s="409"/>
      <c r="J531" s="402"/>
      <c r="K531" s="410"/>
      <c r="M531" s="586"/>
      <c r="N531" s="586"/>
      <c r="O531" s="146"/>
      <c r="P531" s="411"/>
      <c r="Q531" s="586"/>
      <c r="R531" s="146"/>
      <c r="S531" s="146"/>
      <c r="T531" s="586"/>
      <c r="U531" s="83"/>
    </row>
    <row r="532" spans="1:21" ht="18.75" customHeight="1">
      <c r="A532" s="322"/>
      <c r="B532" s="146"/>
      <c r="C532" s="195"/>
      <c r="D532" s="146"/>
      <c r="E532" s="138"/>
      <c r="F532" s="262"/>
      <c r="G532" s="146"/>
      <c r="H532" s="146"/>
      <c r="I532" s="409"/>
      <c r="J532" s="402"/>
      <c r="K532" s="410"/>
      <c r="M532" s="586"/>
      <c r="N532" s="586"/>
      <c r="O532" s="146"/>
      <c r="P532" s="411"/>
      <c r="Q532" s="586"/>
      <c r="R532" s="146"/>
      <c r="S532" s="146"/>
      <c r="T532" s="586"/>
      <c r="U532" s="83"/>
    </row>
    <row r="533" spans="1:21" ht="18.75" customHeight="1">
      <c r="A533" s="322"/>
      <c r="B533" s="146"/>
      <c r="C533" s="195"/>
      <c r="D533" s="146"/>
      <c r="E533" s="138"/>
      <c r="F533" s="262"/>
      <c r="G533" s="146"/>
      <c r="H533" s="146"/>
      <c r="I533" s="409"/>
      <c r="J533" s="402"/>
      <c r="K533" s="410"/>
      <c r="M533" s="586"/>
      <c r="N533" s="586"/>
      <c r="O533" s="146"/>
      <c r="P533" s="411"/>
      <c r="Q533" s="586"/>
      <c r="R533" s="146"/>
      <c r="S533" s="146"/>
      <c r="T533" s="586"/>
      <c r="U533" s="83"/>
    </row>
    <row r="534" spans="1:21" ht="18.75" customHeight="1">
      <c r="A534" s="322"/>
      <c r="B534" s="146"/>
      <c r="C534" s="195"/>
      <c r="D534" s="146"/>
      <c r="E534" s="138"/>
      <c r="F534" s="262"/>
      <c r="G534" s="146"/>
      <c r="H534" s="146"/>
      <c r="I534" s="409"/>
      <c r="J534" s="402"/>
      <c r="K534" s="410"/>
      <c r="M534" s="586"/>
      <c r="N534" s="586"/>
      <c r="O534" s="146"/>
      <c r="P534" s="411"/>
      <c r="Q534" s="586"/>
      <c r="R534" s="146"/>
      <c r="S534" s="146"/>
      <c r="T534" s="586"/>
      <c r="U534" s="83"/>
    </row>
    <row r="535" spans="1:21" ht="18.75" customHeight="1">
      <c r="A535" s="322"/>
      <c r="B535" s="146"/>
      <c r="C535" s="195"/>
      <c r="D535" s="146"/>
      <c r="E535" s="138"/>
      <c r="F535" s="262"/>
      <c r="G535" s="146"/>
      <c r="H535" s="146"/>
      <c r="I535" s="409"/>
      <c r="J535" s="402"/>
      <c r="K535" s="410"/>
      <c r="M535" s="586"/>
      <c r="N535" s="586"/>
      <c r="O535" s="146"/>
      <c r="P535" s="411"/>
      <c r="Q535" s="586"/>
      <c r="R535" s="146"/>
      <c r="S535" s="146"/>
      <c r="T535" s="586"/>
      <c r="U535" s="83"/>
    </row>
    <row r="536" spans="1:21" ht="18.75" customHeight="1">
      <c r="A536" s="322"/>
      <c r="B536" s="146"/>
      <c r="C536" s="195"/>
      <c r="D536" s="146"/>
      <c r="E536" s="138"/>
      <c r="F536" s="262"/>
      <c r="G536" s="146"/>
      <c r="H536" s="146"/>
      <c r="I536" s="409"/>
      <c r="J536" s="402"/>
      <c r="K536" s="410"/>
      <c r="M536" s="586"/>
      <c r="N536" s="586"/>
      <c r="O536" s="146"/>
      <c r="P536" s="411"/>
      <c r="Q536" s="586"/>
      <c r="R536" s="146"/>
      <c r="S536" s="146"/>
      <c r="T536" s="586"/>
      <c r="U536" s="83"/>
    </row>
    <row r="537" spans="1:21" ht="18.75" customHeight="1">
      <c r="A537" s="322"/>
      <c r="B537" s="146"/>
      <c r="C537" s="195"/>
      <c r="D537" s="146"/>
      <c r="E537" s="138"/>
      <c r="F537" s="262"/>
      <c r="G537" s="146"/>
      <c r="H537" s="146"/>
      <c r="I537" s="409"/>
      <c r="J537" s="402"/>
      <c r="K537" s="410"/>
      <c r="M537" s="586"/>
      <c r="N537" s="586"/>
      <c r="O537" s="146"/>
      <c r="P537" s="411"/>
      <c r="Q537" s="586"/>
      <c r="R537" s="146"/>
      <c r="S537" s="146"/>
      <c r="T537" s="586"/>
      <c r="U537" s="83"/>
    </row>
    <row r="538" spans="1:21" ht="18.75" customHeight="1">
      <c r="A538" s="322"/>
      <c r="B538" s="350"/>
      <c r="C538" s="195"/>
      <c r="D538" s="146"/>
      <c r="E538" s="138"/>
      <c r="F538" s="262"/>
      <c r="G538" s="146"/>
      <c r="H538" s="146"/>
      <c r="I538" s="409"/>
      <c r="J538" s="402"/>
      <c r="K538" s="410"/>
      <c r="M538" s="586"/>
      <c r="N538" s="586"/>
      <c r="O538" s="146"/>
      <c r="P538" s="411"/>
      <c r="Q538" s="586"/>
      <c r="R538" s="146"/>
      <c r="S538" s="146"/>
      <c r="T538" s="586"/>
      <c r="U538" s="83"/>
    </row>
    <row r="539" spans="1:21" ht="18.75" customHeight="1">
      <c r="A539" s="322"/>
      <c r="B539" s="146"/>
      <c r="C539" s="195"/>
      <c r="D539" s="146"/>
      <c r="E539" s="138"/>
      <c r="F539" s="262"/>
      <c r="G539" s="146"/>
      <c r="H539" s="146"/>
      <c r="I539" s="409"/>
      <c r="J539" s="402"/>
      <c r="K539" s="410"/>
      <c r="M539" s="586"/>
      <c r="N539" s="586"/>
      <c r="O539" s="146"/>
      <c r="P539" s="411"/>
      <c r="Q539" s="586"/>
      <c r="R539" s="146"/>
      <c r="S539" s="146"/>
      <c r="T539" s="586"/>
      <c r="U539" s="83"/>
    </row>
    <row r="540" spans="1:21" ht="18.75" customHeight="1">
      <c r="A540" s="322"/>
      <c r="B540" s="146"/>
      <c r="C540" s="195"/>
      <c r="D540" s="146"/>
      <c r="E540" s="138"/>
      <c r="F540" s="262"/>
      <c r="G540" s="146"/>
      <c r="H540" s="146"/>
      <c r="I540" s="409"/>
      <c r="J540" s="402"/>
      <c r="K540" s="410"/>
      <c r="M540" s="586"/>
      <c r="N540" s="586"/>
      <c r="O540" s="146"/>
      <c r="P540" s="411"/>
      <c r="Q540" s="586"/>
      <c r="R540" s="146"/>
      <c r="S540" s="146"/>
      <c r="T540" s="586"/>
      <c r="U540" s="83"/>
    </row>
    <row r="541" spans="1:21" ht="18.75" customHeight="1">
      <c r="A541" s="322"/>
      <c r="B541" s="146"/>
      <c r="C541" s="195"/>
      <c r="D541" s="146"/>
      <c r="E541" s="138"/>
      <c r="F541" s="262"/>
      <c r="G541" s="146"/>
      <c r="H541" s="146"/>
      <c r="I541" s="409"/>
      <c r="J541" s="402"/>
      <c r="K541" s="410"/>
      <c r="M541" s="586"/>
      <c r="N541" s="586"/>
      <c r="O541" s="146"/>
      <c r="P541" s="411"/>
      <c r="Q541" s="586"/>
      <c r="R541" s="146"/>
      <c r="S541" s="146"/>
      <c r="T541" s="586"/>
      <c r="U541" s="83"/>
    </row>
    <row r="542" spans="1:21" ht="18.75" customHeight="1">
      <c r="A542" s="322"/>
      <c r="B542" s="146"/>
      <c r="C542" s="195"/>
      <c r="D542" s="146"/>
      <c r="E542" s="138"/>
      <c r="F542" s="262"/>
      <c r="G542" s="146"/>
      <c r="H542" s="146"/>
      <c r="I542" s="409"/>
      <c r="J542" s="402"/>
      <c r="K542" s="410"/>
      <c r="M542" s="586"/>
      <c r="N542" s="586"/>
      <c r="O542" s="146"/>
      <c r="P542" s="411"/>
      <c r="Q542" s="586"/>
      <c r="R542" s="146"/>
      <c r="S542" s="146"/>
      <c r="T542" s="586"/>
      <c r="U542" s="83"/>
    </row>
    <row r="543" spans="1:21" ht="18.75" customHeight="1">
      <c r="A543" s="322"/>
      <c r="B543" s="146"/>
      <c r="C543" s="195"/>
      <c r="D543" s="146"/>
      <c r="E543" s="138"/>
      <c r="F543" s="262"/>
      <c r="G543" s="146"/>
      <c r="H543" s="146"/>
      <c r="I543" s="409"/>
      <c r="J543" s="402"/>
      <c r="K543" s="410"/>
      <c r="M543" s="586"/>
      <c r="N543" s="586"/>
      <c r="O543" s="146"/>
      <c r="P543" s="411"/>
      <c r="Q543" s="586"/>
      <c r="R543" s="146"/>
      <c r="S543" s="146"/>
      <c r="T543" s="586"/>
      <c r="U543" s="83"/>
    </row>
    <row r="544" spans="1:21" ht="18.75" customHeight="1">
      <c r="A544" s="322"/>
      <c r="B544" s="146"/>
      <c r="C544" s="195"/>
      <c r="D544" s="146"/>
      <c r="E544" s="138"/>
      <c r="F544" s="262"/>
      <c r="G544" s="146"/>
      <c r="H544" s="146"/>
      <c r="I544" s="409"/>
      <c r="J544" s="402"/>
      <c r="K544" s="410"/>
      <c r="M544" s="586"/>
      <c r="N544" s="586"/>
      <c r="O544" s="146"/>
      <c r="P544" s="411"/>
      <c r="Q544" s="586"/>
      <c r="R544" s="146"/>
      <c r="S544" s="146"/>
      <c r="T544" s="586"/>
      <c r="U544" s="83"/>
    </row>
    <row r="545" spans="1:21" ht="18.75" customHeight="1">
      <c r="A545" s="322"/>
      <c r="B545" s="146"/>
      <c r="C545" s="195"/>
      <c r="D545" s="146"/>
      <c r="E545" s="138"/>
      <c r="F545" s="262"/>
      <c r="G545" s="146"/>
      <c r="H545" s="146"/>
      <c r="I545" s="409"/>
      <c r="J545" s="402"/>
      <c r="K545" s="410"/>
      <c r="M545" s="586"/>
      <c r="N545" s="586"/>
      <c r="O545" s="146"/>
      <c r="P545" s="411"/>
      <c r="Q545" s="586"/>
      <c r="R545" s="146"/>
      <c r="S545" s="146"/>
      <c r="T545" s="586"/>
      <c r="U545" s="83"/>
    </row>
    <row r="546" spans="1:21" ht="18.75" customHeight="1">
      <c r="A546" s="322"/>
      <c r="B546" s="146"/>
      <c r="C546" s="195"/>
      <c r="D546" s="146"/>
      <c r="E546" s="138"/>
      <c r="F546" s="262"/>
      <c r="G546" s="146"/>
      <c r="H546" s="146"/>
      <c r="I546" s="409"/>
      <c r="J546" s="402"/>
      <c r="K546" s="410"/>
      <c r="M546" s="586"/>
      <c r="N546" s="586"/>
      <c r="O546" s="146"/>
      <c r="P546" s="411"/>
      <c r="Q546" s="586"/>
      <c r="R546" s="146"/>
      <c r="S546" s="146"/>
      <c r="T546" s="586"/>
      <c r="U546" s="83"/>
    </row>
    <row r="547" spans="1:21" ht="18.75" customHeight="1">
      <c r="A547" s="322"/>
      <c r="B547" s="146"/>
      <c r="C547" s="195"/>
      <c r="D547" s="146"/>
      <c r="E547" s="138"/>
      <c r="F547" s="262"/>
      <c r="G547" s="146"/>
      <c r="H547" s="146"/>
      <c r="I547" s="409"/>
      <c r="J547" s="402"/>
      <c r="K547" s="410"/>
      <c r="M547" s="586"/>
      <c r="N547" s="586"/>
      <c r="O547" s="146"/>
      <c r="P547" s="411"/>
      <c r="Q547" s="586"/>
      <c r="R547" s="146"/>
      <c r="S547" s="146"/>
      <c r="T547" s="586"/>
      <c r="U547" s="83"/>
    </row>
    <row r="548" spans="1:21" ht="18.75" customHeight="1">
      <c r="A548" s="322"/>
      <c r="B548" s="146"/>
      <c r="C548" s="195"/>
      <c r="D548" s="146"/>
      <c r="E548" s="138"/>
      <c r="F548" s="262"/>
      <c r="G548" s="146"/>
      <c r="H548" s="146"/>
      <c r="I548" s="409"/>
      <c r="J548" s="402"/>
      <c r="K548" s="410"/>
      <c r="M548" s="586"/>
      <c r="N548" s="586"/>
      <c r="O548" s="146"/>
      <c r="P548" s="411"/>
      <c r="Q548" s="586"/>
      <c r="R548" s="146"/>
      <c r="S548" s="146"/>
      <c r="T548" s="586"/>
      <c r="U548" s="83"/>
    </row>
    <row r="549" spans="1:21" ht="18.75" customHeight="1">
      <c r="A549" s="322"/>
      <c r="B549" s="146"/>
      <c r="C549" s="195"/>
      <c r="D549" s="146"/>
      <c r="E549" s="138"/>
      <c r="F549" s="262"/>
      <c r="G549" s="146"/>
      <c r="H549" s="146"/>
      <c r="I549" s="409"/>
      <c r="J549" s="402"/>
      <c r="K549" s="410"/>
      <c r="M549" s="586"/>
      <c r="N549" s="586"/>
      <c r="O549" s="146"/>
      <c r="P549" s="411"/>
      <c r="Q549" s="586"/>
      <c r="R549" s="146"/>
      <c r="S549" s="146"/>
      <c r="T549" s="586"/>
      <c r="U549" s="83"/>
    </row>
    <row r="550" spans="1:21" ht="18.75" customHeight="1">
      <c r="A550" s="322"/>
      <c r="B550" s="146"/>
      <c r="C550" s="195"/>
      <c r="D550" s="146"/>
      <c r="E550" s="138"/>
      <c r="F550" s="262"/>
      <c r="G550" s="146"/>
      <c r="H550" s="146"/>
      <c r="I550" s="409"/>
      <c r="J550" s="402"/>
      <c r="K550" s="410"/>
      <c r="M550" s="586"/>
      <c r="N550" s="586"/>
      <c r="O550" s="146"/>
      <c r="P550" s="411"/>
      <c r="Q550" s="586"/>
      <c r="R550" s="146"/>
      <c r="S550" s="146"/>
      <c r="T550" s="586"/>
      <c r="U550" s="83"/>
    </row>
    <row r="551" spans="1:21" ht="18.75" customHeight="1">
      <c r="A551" s="322"/>
      <c r="B551" s="146"/>
      <c r="C551" s="195"/>
      <c r="D551" s="146"/>
      <c r="E551" s="138"/>
      <c r="F551" s="262"/>
      <c r="G551" s="146"/>
      <c r="H551" s="146"/>
      <c r="I551" s="409"/>
      <c r="J551" s="402"/>
      <c r="K551" s="410"/>
      <c r="M551" s="586"/>
      <c r="N551" s="586"/>
      <c r="O551" s="146"/>
      <c r="P551" s="411"/>
      <c r="Q551" s="586"/>
      <c r="R551" s="146"/>
      <c r="S551" s="146"/>
      <c r="T551" s="586"/>
      <c r="U551" s="227"/>
    </row>
    <row r="552" spans="1:21" ht="18.75" customHeight="1">
      <c r="A552" s="322"/>
      <c r="B552" s="146"/>
      <c r="C552" s="195"/>
      <c r="D552" s="146"/>
      <c r="E552" s="138"/>
      <c r="F552" s="262"/>
      <c r="G552" s="146"/>
      <c r="H552" s="146"/>
      <c r="I552" s="409"/>
      <c r="J552" s="402"/>
      <c r="K552" s="410"/>
      <c r="M552" s="586"/>
      <c r="N552" s="586"/>
      <c r="O552" s="146"/>
      <c r="P552" s="411"/>
      <c r="Q552" s="586"/>
      <c r="R552" s="146"/>
      <c r="S552" s="146"/>
      <c r="T552" s="586"/>
      <c r="U552" s="83"/>
    </row>
    <row r="553" spans="1:21" ht="18.75" customHeight="1">
      <c r="A553" s="322"/>
      <c r="B553" s="146"/>
      <c r="C553" s="195"/>
      <c r="D553" s="146"/>
      <c r="E553" s="138"/>
      <c r="F553" s="262"/>
      <c r="G553" s="146"/>
      <c r="H553" s="146"/>
      <c r="I553" s="409"/>
      <c r="J553" s="402"/>
      <c r="K553" s="410"/>
      <c r="M553" s="586"/>
      <c r="N553" s="586"/>
      <c r="O553" s="146"/>
      <c r="P553" s="411"/>
      <c r="Q553" s="586"/>
      <c r="R553" s="146"/>
      <c r="S553" s="146"/>
      <c r="T553" s="586"/>
      <c r="U553" s="83"/>
    </row>
    <row r="554" spans="1:21" ht="18.75" customHeight="1">
      <c r="A554" s="322"/>
      <c r="B554" s="146"/>
      <c r="C554" s="195"/>
      <c r="D554" s="146"/>
      <c r="E554" s="138"/>
      <c r="F554" s="262"/>
      <c r="G554" s="146"/>
      <c r="H554" s="146"/>
      <c r="I554" s="409"/>
      <c r="J554" s="402"/>
      <c r="K554" s="410"/>
      <c r="M554" s="586"/>
      <c r="N554" s="586"/>
      <c r="O554" s="146"/>
      <c r="P554" s="411"/>
      <c r="Q554" s="586"/>
      <c r="R554" s="146"/>
      <c r="S554" s="146"/>
      <c r="T554" s="586"/>
      <c r="U554" s="83"/>
    </row>
    <row r="555" spans="1:21" ht="18.75" customHeight="1">
      <c r="A555" s="322"/>
      <c r="B555" s="146"/>
      <c r="C555" s="195"/>
      <c r="D555" s="146"/>
      <c r="E555" s="138"/>
      <c r="F555" s="262"/>
      <c r="G555" s="146"/>
      <c r="H555" s="146"/>
      <c r="I555" s="409"/>
      <c r="J555" s="402"/>
      <c r="K555" s="410"/>
      <c r="M555" s="586"/>
      <c r="N555" s="586"/>
      <c r="O555" s="146"/>
      <c r="P555" s="411"/>
      <c r="Q555" s="586"/>
      <c r="R555" s="146"/>
      <c r="S555" s="146"/>
      <c r="T555" s="586"/>
      <c r="U555" s="83"/>
    </row>
    <row r="556" spans="1:21" ht="18.75" customHeight="1">
      <c r="A556" s="322"/>
      <c r="B556" s="146"/>
      <c r="C556" s="195"/>
      <c r="D556" s="146"/>
      <c r="E556" s="138"/>
      <c r="F556" s="262"/>
      <c r="G556" s="146"/>
      <c r="H556" s="146"/>
      <c r="I556" s="409"/>
      <c r="J556" s="402"/>
      <c r="K556" s="410"/>
      <c r="M556" s="586"/>
      <c r="N556" s="586"/>
      <c r="O556" s="146"/>
      <c r="P556" s="411"/>
      <c r="Q556" s="586"/>
      <c r="R556" s="146"/>
      <c r="S556" s="146"/>
      <c r="T556" s="586"/>
      <c r="U556" s="83"/>
    </row>
    <row r="557" spans="1:21" ht="18.75" customHeight="1">
      <c r="A557" s="322"/>
      <c r="B557" s="146"/>
      <c r="C557" s="195"/>
      <c r="D557" s="146"/>
      <c r="E557" s="138"/>
      <c r="F557" s="262"/>
      <c r="G557" s="146"/>
      <c r="H557" s="146"/>
      <c r="I557" s="409"/>
      <c r="J557" s="402"/>
      <c r="K557" s="410"/>
      <c r="M557" s="586"/>
      <c r="N557" s="586"/>
      <c r="O557" s="146"/>
      <c r="P557" s="411"/>
      <c r="Q557" s="586"/>
      <c r="R557" s="146"/>
      <c r="S557" s="146"/>
      <c r="T557" s="586"/>
      <c r="U557" s="83"/>
    </row>
    <row r="558" spans="1:21" ht="18.75" customHeight="1">
      <c r="A558" s="322"/>
      <c r="B558" s="146"/>
      <c r="C558" s="195"/>
      <c r="D558" s="146"/>
      <c r="E558" s="138"/>
      <c r="F558" s="262"/>
      <c r="G558" s="146"/>
      <c r="H558" s="146"/>
      <c r="I558" s="409"/>
      <c r="J558" s="402"/>
      <c r="K558" s="410"/>
      <c r="M558" s="586"/>
      <c r="N558" s="586"/>
      <c r="O558" s="146"/>
      <c r="P558" s="411"/>
      <c r="Q558" s="586"/>
      <c r="R558" s="146"/>
      <c r="S558" s="146"/>
      <c r="T558" s="586"/>
      <c r="U558" s="83"/>
    </row>
    <row r="559" spans="1:21" ht="18.75" customHeight="1">
      <c r="A559" s="322"/>
      <c r="B559" s="146"/>
      <c r="C559" s="195"/>
      <c r="D559" s="146"/>
      <c r="E559" s="138"/>
      <c r="F559" s="262"/>
      <c r="G559" s="146"/>
      <c r="H559" s="146"/>
      <c r="I559" s="409"/>
      <c r="J559" s="402"/>
      <c r="K559" s="410"/>
      <c r="M559" s="586"/>
      <c r="N559" s="586"/>
      <c r="O559" s="146"/>
      <c r="P559" s="411"/>
      <c r="Q559" s="586"/>
      <c r="R559" s="146"/>
      <c r="S559" s="146"/>
      <c r="T559" s="586"/>
      <c r="U559" s="83"/>
    </row>
    <row r="560" spans="1:21" ht="18.75" customHeight="1">
      <c r="A560" s="322"/>
      <c r="B560" s="146"/>
      <c r="C560" s="195"/>
      <c r="D560" s="146"/>
      <c r="E560" s="138"/>
      <c r="F560" s="262"/>
      <c r="G560" s="146"/>
      <c r="H560" s="146"/>
      <c r="I560" s="409"/>
      <c r="J560" s="402"/>
      <c r="K560" s="410"/>
      <c r="M560" s="586"/>
      <c r="N560" s="586"/>
      <c r="O560" s="146"/>
      <c r="P560" s="411"/>
      <c r="Q560" s="586"/>
      <c r="R560" s="146"/>
      <c r="S560" s="146"/>
      <c r="T560" s="586"/>
      <c r="U560" s="83"/>
    </row>
    <row r="561" spans="1:21" ht="18.75" customHeight="1">
      <c r="A561" s="322"/>
      <c r="B561" s="146"/>
      <c r="C561" s="195"/>
      <c r="D561" s="146"/>
      <c r="E561" s="138"/>
      <c r="F561" s="262"/>
      <c r="G561" s="146"/>
      <c r="H561" s="146"/>
      <c r="I561" s="409"/>
      <c r="J561" s="402"/>
      <c r="K561" s="410"/>
      <c r="M561" s="586"/>
      <c r="N561" s="586"/>
      <c r="O561" s="146"/>
      <c r="P561" s="411"/>
      <c r="Q561" s="586"/>
      <c r="R561" s="146"/>
      <c r="S561" s="146"/>
      <c r="T561" s="586"/>
      <c r="U561" s="83"/>
    </row>
    <row r="562" spans="1:21" ht="18.75" customHeight="1">
      <c r="A562" s="322"/>
      <c r="B562" s="146"/>
      <c r="C562" s="195"/>
      <c r="D562" s="146"/>
      <c r="E562" s="138"/>
      <c r="F562" s="262"/>
      <c r="G562" s="146"/>
      <c r="H562" s="146"/>
      <c r="I562" s="409"/>
      <c r="J562" s="402"/>
      <c r="K562" s="410"/>
      <c r="M562" s="586"/>
      <c r="N562" s="586"/>
      <c r="O562" s="146"/>
      <c r="P562" s="411"/>
      <c r="Q562" s="586"/>
      <c r="R562" s="146"/>
      <c r="S562" s="146"/>
      <c r="T562" s="586"/>
      <c r="U562" s="83"/>
    </row>
    <row r="563" spans="1:21" ht="18.75" customHeight="1">
      <c r="A563" s="322"/>
      <c r="B563" s="146"/>
      <c r="C563" s="195"/>
      <c r="D563" s="146"/>
      <c r="E563" s="138"/>
      <c r="F563" s="262"/>
      <c r="G563" s="146"/>
      <c r="H563" s="146"/>
      <c r="I563" s="409"/>
      <c r="J563" s="402"/>
      <c r="K563" s="410"/>
      <c r="M563" s="586"/>
      <c r="N563" s="586"/>
      <c r="O563" s="146"/>
      <c r="P563" s="411"/>
      <c r="Q563" s="586"/>
      <c r="R563" s="146"/>
      <c r="S563" s="146"/>
      <c r="T563" s="586"/>
      <c r="U563" s="83"/>
    </row>
    <row r="564" spans="1:21" ht="18.75" customHeight="1">
      <c r="A564" s="322"/>
      <c r="B564" s="146"/>
      <c r="C564" s="195"/>
      <c r="D564" s="146"/>
      <c r="E564" s="138"/>
      <c r="F564" s="262"/>
      <c r="G564" s="146"/>
      <c r="H564" s="146"/>
      <c r="I564" s="409"/>
      <c r="J564" s="402"/>
      <c r="K564" s="410"/>
      <c r="M564" s="586"/>
      <c r="N564" s="586"/>
      <c r="O564" s="146"/>
      <c r="P564" s="411"/>
      <c r="Q564" s="586"/>
      <c r="R564" s="146"/>
      <c r="S564" s="146"/>
      <c r="T564" s="586"/>
      <c r="U564" s="83"/>
    </row>
    <row r="565" spans="1:21" ht="18.75" customHeight="1">
      <c r="A565" s="322"/>
      <c r="B565" s="146"/>
      <c r="C565" s="195"/>
      <c r="D565" s="146"/>
      <c r="E565" s="138"/>
      <c r="F565" s="262"/>
      <c r="G565" s="146"/>
      <c r="H565" s="146"/>
      <c r="I565" s="409"/>
      <c r="J565" s="402"/>
      <c r="K565" s="410"/>
      <c r="M565" s="586"/>
      <c r="N565" s="586"/>
      <c r="O565" s="146"/>
      <c r="P565" s="411"/>
      <c r="Q565" s="586"/>
      <c r="R565" s="146"/>
      <c r="S565" s="146"/>
      <c r="T565" s="586"/>
      <c r="U565" s="83"/>
    </row>
    <row r="566" spans="1:21" ht="18.75" customHeight="1">
      <c r="A566" s="322"/>
      <c r="B566" s="146"/>
      <c r="C566" s="195"/>
      <c r="D566" s="146"/>
      <c r="E566" s="138"/>
      <c r="F566" s="262"/>
      <c r="G566" s="146"/>
      <c r="H566" s="146"/>
      <c r="I566" s="409"/>
      <c r="J566" s="402"/>
      <c r="K566" s="410"/>
      <c r="M566" s="586"/>
      <c r="N566" s="586"/>
      <c r="O566" s="146"/>
      <c r="P566" s="411"/>
      <c r="Q566" s="586"/>
      <c r="R566" s="146"/>
      <c r="S566" s="146"/>
      <c r="T566" s="586"/>
      <c r="U566" s="83"/>
    </row>
    <row r="567" spans="1:21" ht="18.75" customHeight="1">
      <c r="A567" s="322"/>
      <c r="B567" s="146"/>
      <c r="C567" s="195"/>
      <c r="D567" s="146"/>
      <c r="E567" s="138"/>
      <c r="F567" s="262"/>
      <c r="G567" s="146"/>
      <c r="H567" s="146"/>
      <c r="I567" s="409"/>
      <c r="J567" s="402"/>
      <c r="K567" s="410"/>
      <c r="M567" s="586"/>
      <c r="N567" s="586"/>
      <c r="O567" s="146"/>
      <c r="P567" s="411"/>
      <c r="Q567" s="586"/>
      <c r="R567" s="146"/>
      <c r="S567" s="146"/>
      <c r="T567" s="586"/>
      <c r="U567" s="83"/>
    </row>
    <row r="568" spans="1:21" ht="18.75" customHeight="1">
      <c r="A568" s="322"/>
      <c r="B568" s="146"/>
      <c r="C568" s="195"/>
      <c r="D568" s="146"/>
      <c r="E568" s="138"/>
      <c r="F568" s="262"/>
      <c r="G568" s="146"/>
      <c r="H568" s="146"/>
      <c r="I568" s="409"/>
      <c r="J568" s="402"/>
      <c r="K568" s="410"/>
      <c r="M568" s="586"/>
      <c r="N568" s="586"/>
      <c r="O568" s="146"/>
      <c r="P568" s="411"/>
      <c r="Q568" s="586"/>
      <c r="R568" s="146"/>
      <c r="S568" s="146"/>
      <c r="T568" s="586"/>
      <c r="U568" s="83"/>
    </row>
    <row r="569" spans="1:21" ht="18.75" customHeight="1">
      <c r="A569" s="322"/>
      <c r="B569" s="146"/>
      <c r="C569" s="195"/>
      <c r="D569" s="146"/>
      <c r="E569" s="138"/>
      <c r="F569" s="262"/>
      <c r="G569" s="146"/>
      <c r="H569" s="146"/>
      <c r="I569" s="409"/>
      <c r="J569" s="402"/>
      <c r="K569" s="410"/>
      <c r="M569" s="586"/>
      <c r="N569" s="586"/>
      <c r="O569" s="146"/>
      <c r="P569" s="411"/>
      <c r="Q569" s="586"/>
      <c r="R569" s="146"/>
      <c r="S569" s="146"/>
      <c r="T569" s="586"/>
      <c r="U569" s="83"/>
    </row>
    <row r="570" spans="1:21" ht="18.75" customHeight="1">
      <c r="A570" s="322"/>
      <c r="B570" s="146"/>
      <c r="C570" s="195"/>
      <c r="D570" s="146"/>
      <c r="E570" s="138"/>
      <c r="F570" s="262"/>
      <c r="G570" s="146"/>
      <c r="H570" s="146"/>
      <c r="I570" s="409"/>
      <c r="J570" s="402"/>
      <c r="K570" s="410"/>
      <c r="M570" s="586"/>
      <c r="N570" s="586"/>
      <c r="O570" s="146"/>
      <c r="P570" s="411"/>
      <c r="Q570" s="586"/>
      <c r="R570" s="146"/>
      <c r="S570" s="146"/>
      <c r="T570" s="586"/>
      <c r="U570" s="83"/>
    </row>
    <row r="571" spans="1:21" ht="18.75" customHeight="1">
      <c r="A571" s="322"/>
      <c r="B571" s="146"/>
      <c r="C571" s="195"/>
      <c r="D571" s="146"/>
      <c r="E571" s="138"/>
      <c r="F571" s="262"/>
      <c r="G571" s="146"/>
      <c r="H571" s="146"/>
      <c r="I571" s="409"/>
      <c r="J571" s="402"/>
      <c r="K571" s="410"/>
      <c r="M571" s="586"/>
      <c r="N571" s="586"/>
      <c r="O571" s="146"/>
      <c r="P571" s="411"/>
      <c r="Q571" s="586"/>
      <c r="R571" s="146"/>
      <c r="S571" s="146"/>
      <c r="T571" s="586"/>
      <c r="U571" s="83"/>
    </row>
    <row r="572" spans="1:21" ht="18.75" customHeight="1">
      <c r="A572" s="322"/>
      <c r="B572" s="146"/>
      <c r="C572" s="195"/>
      <c r="D572" s="146"/>
      <c r="E572" s="138"/>
      <c r="F572" s="262"/>
      <c r="G572" s="146"/>
      <c r="H572" s="146"/>
      <c r="I572" s="409"/>
      <c r="J572" s="402"/>
      <c r="K572" s="410"/>
      <c r="M572" s="589"/>
      <c r="N572" s="586"/>
      <c r="O572" s="146"/>
      <c r="P572" s="411"/>
      <c r="Q572" s="586"/>
      <c r="R572" s="146"/>
      <c r="S572" s="146"/>
      <c r="T572" s="586"/>
      <c r="U572" s="83"/>
    </row>
    <row r="573" spans="1:21" ht="18.75" customHeight="1">
      <c r="A573" s="322"/>
      <c r="B573" s="146"/>
      <c r="C573" s="195"/>
      <c r="D573" s="146"/>
      <c r="E573" s="138"/>
      <c r="F573" s="262"/>
      <c r="G573" s="146"/>
      <c r="H573" s="146"/>
      <c r="I573" s="409"/>
      <c r="J573" s="402"/>
      <c r="K573" s="410"/>
      <c r="M573" s="586"/>
      <c r="N573" s="586"/>
      <c r="O573" s="146"/>
      <c r="P573" s="411"/>
      <c r="Q573" s="586"/>
      <c r="R573" s="146"/>
      <c r="S573" s="146"/>
      <c r="T573" s="586"/>
      <c r="U573" s="83"/>
    </row>
    <row r="574" spans="1:21" ht="18.75" customHeight="1">
      <c r="A574" s="322"/>
      <c r="B574" s="146"/>
      <c r="C574" s="195"/>
      <c r="D574" s="146"/>
      <c r="E574" s="138"/>
      <c r="F574" s="262"/>
      <c r="G574" s="146"/>
      <c r="H574" s="146"/>
      <c r="I574" s="409"/>
      <c r="J574" s="402"/>
      <c r="K574" s="410"/>
      <c r="M574" s="586"/>
      <c r="N574" s="586"/>
      <c r="O574" s="146"/>
      <c r="P574" s="411"/>
      <c r="Q574" s="586"/>
      <c r="R574" s="146"/>
      <c r="S574" s="146"/>
      <c r="T574" s="586"/>
      <c r="U574" s="83"/>
    </row>
    <row r="575" spans="1:21" ht="18.75" customHeight="1">
      <c r="A575" s="322"/>
      <c r="B575" s="146"/>
      <c r="C575" s="195"/>
      <c r="D575" s="146"/>
      <c r="E575" s="138"/>
      <c r="F575" s="262"/>
      <c r="G575" s="146"/>
      <c r="H575" s="146"/>
      <c r="I575" s="409"/>
      <c r="J575" s="402"/>
      <c r="K575" s="410"/>
      <c r="M575" s="586"/>
      <c r="N575" s="586"/>
      <c r="O575" s="146"/>
      <c r="P575" s="411"/>
      <c r="Q575" s="586"/>
      <c r="R575" s="146"/>
      <c r="S575" s="146"/>
      <c r="T575" s="586"/>
      <c r="U575" s="83"/>
    </row>
    <row r="576" spans="1:21" ht="18.75" customHeight="1">
      <c r="A576" s="322"/>
      <c r="B576" s="146"/>
      <c r="C576" s="195"/>
      <c r="D576" s="146"/>
      <c r="E576" s="138"/>
      <c r="F576" s="262"/>
      <c r="G576" s="146"/>
      <c r="H576" s="146"/>
      <c r="I576" s="409"/>
      <c r="J576" s="402"/>
      <c r="K576" s="410"/>
      <c r="M576" s="586"/>
      <c r="N576" s="586"/>
      <c r="O576" s="146"/>
      <c r="P576" s="411"/>
      <c r="Q576" s="586"/>
      <c r="R576" s="146"/>
      <c r="S576" s="146"/>
      <c r="T576" s="586"/>
      <c r="U576" s="83"/>
    </row>
    <row r="577" spans="1:21" ht="18.75" customHeight="1">
      <c r="A577" s="322"/>
      <c r="B577" s="146"/>
      <c r="C577" s="195"/>
      <c r="D577" s="146"/>
      <c r="E577" s="138"/>
      <c r="F577" s="262"/>
      <c r="G577" s="146"/>
      <c r="H577" s="146"/>
      <c r="I577" s="409"/>
      <c r="J577" s="402"/>
      <c r="K577" s="410"/>
      <c r="M577" s="586"/>
      <c r="N577" s="586"/>
      <c r="O577" s="146"/>
      <c r="P577" s="411"/>
      <c r="Q577" s="586"/>
      <c r="R577" s="146"/>
      <c r="S577" s="146"/>
      <c r="T577" s="586"/>
      <c r="U577" s="83"/>
    </row>
    <row r="578" spans="1:21" ht="18.75" customHeight="1">
      <c r="A578" s="322"/>
      <c r="B578" s="146"/>
      <c r="C578" s="195"/>
      <c r="D578" s="146"/>
      <c r="E578" s="138"/>
      <c r="F578" s="262"/>
      <c r="G578" s="146"/>
      <c r="H578" s="146"/>
      <c r="I578" s="409"/>
      <c r="J578" s="402"/>
      <c r="K578" s="410"/>
      <c r="M578" s="586"/>
      <c r="N578" s="586"/>
      <c r="O578" s="146"/>
      <c r="P578" s="411"/>
      <c r="Q578" s="586"/>
      <c r="R578" s="146"/>
      <c r="S578" s="146"/>
      <c r="T578" s="586"/>
      <c r="U578" s="83"/>
    </row>
    <row r="579" spans="1:21" ht="18.75" customHeight="1">
      <c r="A579" s="322"/>
      <c r="B579" s="146"/>
      <c r="C579" s="195"/>
      <c r="D579" s="146"/>
      <c r="E579" s="138"/>
      <c r="F579" s="262"/>
      <c r="G579" s="146"/>
      <c r="H579" s="146"/>
      <c r="I579" s="409"/>
      <c r="J579" s="402"/>
      <c r="K579" s="410"/>
      <c r="M579" s="586"/>
      <c r="N579" s="586"/>
      <c r="O579" s="146"/>
      <c r="P579" s="411"/>
      <c r="Q579" s="586"/>
      <c r="R579" s="146"/>
      <c r="S579" s="146"/>
      <c r="T579" s="586"/>
      <c r="U579" s="83"/>
    </row>
    <row r="580" spans="1:21" ht="18.75" customHeight="1">
      <c r="A580" s="322"/>
      <c r="B580" s="146"/>
      <c r="C580" s="195"/>
      <c r="D580" s="146"/>
      <c r="E580" s="138"/>
      <c r="F580" s="262"/>
      <c r="G580" s="146"/>
      <c r="H580" s="146"/>
      <c r="I580" s="409"/>
      <c r="J580" s="402"/>
      <c r="K580" s="410"/>
      <c r="M580" s="586"/>
      <c r="N580" s="586"/>
      <c r="O580" s="146"/>
      <c r="P580" s="411"/>
      <c r="Q580" s="586"/>
      <c r="R580" s="146"/>
      <c r="S580" s="146"/>
      <c r="T580" s="586"/>
      <c r="U580" s="83"/>
    </row>
    <row r="581" spans="1:21" ht="18.75" customHeight="1">
      <c r="A581" s="322"/>
      <c r="B581" s="146"/>
      <c r="C581" s="195"/>
      <c r="D581" s="146"/>
      <c r="E581" s="138"/>
      <c r="F581" s="262"/>
      <c r="G581" s="146"/>
      <c r="H581" s="146"/>
      <c r="I581" s="409"/>
      <c r="J581" s="402"/>
      <c r="K581" s="410"/>
      <c r="M581" s="586"/>
      <c r="N581" s="586"/>
      <c r="O581" s="146"/>
      <c r="P581" s="411"/>
      <c r="Q581" s="586"/>
      <c r="R581" s="146"/>
      <c r="S581" s="146"/>
      <c r="T581" s="586"/>
      <c r="U581" s="227"/>
    </row>
    <row r="582" spans="1:21" ht="18.75" customHeight="1">
      <c r="A582" s="322"/>
      <c r="B582" s="146"/>
      <c r="C582" s="195"/>
      <c r="D582" s="146"/>
      <c r="E582" s="138"/>
      <c r="F582" s="262"/>
      <c r="G582" s="146"/>
      <c r="H582" s="146"/>
      <c r="I582" s="409"/>
      <c r="J582" s="402"/>
      <c r="K582" s="410"/>
      <c r="M582" s="586"/>
      <c r="N582" s="586"/>
      <c r="O582" s="146"/>
      <c r="P582" s="411"/>
      <c r="Q582" s="586"/>
      <c r="R582" s="146"/>
      <c r="S582" s="146"/>
      <c r="T582" s="586"/>
      <c r="U582" s="83"/>
    </row>
    <row r="583" spans="1:21" ht="18.75" customHeight="1">
      <c r="A583" s="322"/>
      <c r="B583" s="146"/>
      <c r="C583" s="195"/>
      <c r="D583" s="146"/>
      <c r="E583" s="138"/>
      <c r="F583" s="262"/>
      <c r="G583" s="146"/>
      <c r="H583" s="146"/>
      <c r="I583" s="409"/>
      <c r="J583" s="402"/>
      <c r="K583" s="410"/>
      <c r="M583" s="586"/>
      <c r="N583" s="586"/>
      <c r="O583" s="146"/>
      <c r="P583" s="411"/>
      <c r="Q583" s="586"/>
      <c r="R583" s="146"/>
      <c r="S583" s="146"/>
      <c r="T583" s="586"/>
      <c r="U583" s="83"/>
    </row>
    <row r="584" spans="1:21" ht="18.75" customHeight="1">
      <c r="A584" s="322"/>
      <c r="B584" s="146"/>
      <c r="C584" s="195"/>
      <c r="D584" s="146"/>
      <c r="E584" s="138"/>
      <c r="F584" s="262"/>
      <c r="G584" s="146"/>
      <c r="H584" s="146"/>
      <c r="I584" s="409"/>
      <c r="J584" s="402"/>
      <c r="K584" s="410"/>
      <c r="M584" s="586"/>
      <c r="N584" s="586"/>
      <c r="O584" s="146"/>
      <c r="P584" s="411"/>
      <c r="Q584" s="586"/>
      <c r="R584" s="146"/>
      <c r="S584" s="146"/>
      <c r="T584" s="586"/>
      <c r="U584" s="83"/>
    </row>
    <row r="585" spans="1:21" ht="18.75" customHeight="1">
      <c r="A585" s="322"/>
      <c r="B585" s="146"/>
      <c r="C585" s="195"/>
      <c r="D585" s="146"/>
      <c r="E585" s="138"/>
      <c r="F585" s="262"/>
      <c r="G585" s="146"/>
      <c r="H585" s="146"/>
      <c r="I585" s="409"/>
      <c r="J585" s="402"/>
      <c r="K585" s="410"/>
      <c r="M585" s="586"/>
      <c r="N585" s="586"/>
      <c r="O585" s="146"/>
      <c r="P585" s="411"/>
      <c r="Q585" s="586"/>
      <c r="R585" s="146"/>
      <c r="S585" s="146"/>
      <c r="T585" s="586"/>
      <c r="U585" s="83"/>
    </row>
    <row r="586" spans="1:21" ht="18.75" customHeight="1">
      <c r="A586" s="322"/>
      <c r="B586" s="146"/>
      <c r="C586" s="195"/>
      <c r="D586" s="146"/>
      <c r="E586" s="138"/>
      <c r="F586" s="262"/>
      <c r="G586" s="146"/>
      <c r="H586" s="146"/>
      <c r="I586" s="409"/>
      <c r="J586" s="402"/>
      <c r="K586" s="410"/>
      <c r="M586" s="586"/>
      <c r="N586" s="586"/>
      <c r="O586" s="146"/>
      <c r="P586" s="411"/>
      <c r="Q586" s="586"/>
      <c r="R586" s="146"/>
      <c r="S586" s="146"/>
      <c r="T586" s="586"/>
      <c r="U586" s="83"/>
    </row>
    <row r="587" spans="1:21" ht="18.75" customHeight="1">
      <c r="A587" s="322"/>
      <c r="B587" s="146"/>
      <c r="C587" s="195"/>
      <c r="D587" s="146"/>
      <c r="E587" s="138"/>
      <c r="F587" s="262"/>
      <c r="G587" s="146"/>
      <c r="H587" s="146"/>
      <c r="I587" s="409"/>
      <c r="J587" s="402"/>
      <c r="K587" s="410"/>
      <c r="M587" s="586"/>
      <c r="N587" s="586"/>
      <c r="O587" s="146"/>
      <c r="P587" s="411"/>
      <c r="Q587" s="586"/>
      <c r="R587" s="146"/>
      <c r="S587" s="146"/>
      <c r="T587" s="586"/>
      <c r="U587" s="83"/>
    </row>
    <row r="588" spans="1:21" ht="18.75" customHeight="1">
      <c r="A588" s="322"/>
      <c r="B588" s="146"/>
      <c r="C588" s="195"/>
      <c r="D588" s="146"/>
      <c r="E588" s="138"/>
      <c r="F588" s="262"/>
      <c r="G588" s="146"/>
      <c r="H588" s="146"/>
      <c r="I588" s="409"/>
      <c r="J588" s="402"/>
      <c r="K588" s="410"/>
      <c r="M588" s="586"/>
      <c r="N588" s="586"/>
      <c r="O588" s="146"/>
      <c r="P588" s="411"/>
      <c r="Q588" s="586"/>
      <c r="R588" s="146"/>
      <c r="S588" s="146"/>
      <c r="T588" s="586"/>
      <c r="U588" s="83"/>
    </row>
    <row r="589" spans="1:21" ht="18.75" customHeight="1">
      <c r="A589" s="322"/>
      <c r="B589" s="146"/>
      <c r="C589" s="195"/>
      <c r="D589" s="146"/>
      <c r="E589" s="138"/>
      <c r="F589" s="262"/>
      <c r="G589" s="146"/>
      <c r="H589" s="146"/>
      <c r="I589" s="409"/>
      <c r="J589" s="402"/>
      <c r="K589" s="410"/>
      <c r="M589" s="586"/>
      <c r="N589" s="586"/>
      <c r="O589" s="146"/>
      <c r="P589" s="411"/>
      <c r="Q589" s="586"/>
      <c r="R589" s="146"/>
      <c r="S589" s="146"/>
      <c r="T589" s="586"/>
      <c r="U589" s="83"/>
    </row>
    <row r="590" spans="1:21" ht="18.75" customHeight="1">
      <c r="A590" s="322"/>
      <c r="B590" s="146"/>
      <c r="C590" s="195"/>
      <c r="D590" s="146"/>
      <c r="E590" s="138"/>
      <c r="F590" s="262"/>
      <c r="G590" s="146"/>
      <c r="H590" s="146"/>
      <c r="I590" s="409"/>
      <c r="J590" s="402"/>
      <c r="K590" s="410"/>
      <c r="M590" s="586"/>
      <c r="N590" s="586"/>
      <c r="O590" s="146"/>
      <c r="P590" s="411"/>
      <c r="Q590" s="586"/>
      <c r="R590" s="146"/>
      <c r="S590" s="146"/>
      <c r="T590" s="586"/>
      <c r="U590" s="83"/>
    </row>
    <row r="591" spans="1:21" ht="18.75" customHeight="1">
      <c r="A591" s="322"/>
      <c r="B591" s="146"/>
      <c r="C591" s="195"/>
      <c r="D591" s="146"/>
      <c r="E591" s="138"/>
      <c r="F591" s="262"/>
      <c r="G591" s="146"/>
      <c r="H591" s="146"/>
      <c r="I591" s="409"/>
      <c r="J591" s="402"/>
      <c r="K591" s="410"/>
      <c r="M591" s="586"/>
      <c r="N591" s="586"/>
      <c r="O591" s="146"/>
      <c r="P591" s="411"/>
      <c r="Q591" s="586"/>
      <c r="R591" s="146"/>
      <c r="S591" s="146"/>
      <c r="T591" s="586"/>
      <c r="U591" s="83"/>
    </row>
    <row r="592" spans="1:21" ht="18.75" customHeight="1">
      <c r="A592" s="322"/>
      <c r="B592" s="146"/>
      <c r="C592" s="195"/>
      <c r="D592" s="146"/>
      <c r="E592" s="138"/>
      <c r="F592" s="262"/>
      <c r="G592" s="146"/>
      <c r="H592" s="146"/>
      <c r="I592" s="409"/>
      <c r="J592" s="402"/>
      <c r="K592" s="410"/>
      <c r="M592" s="586"/>
      <c r="N592" s="586"/>
      <c r="O592" s="146"/>
      <c r="P592" s="411"/>
      <c r="Q592" s="586"/>
      <c r="R592" s="146"/>
      <c r="S592" s="146"/>
      <c r="T592" s="586"/>
      <c r="U592" s="83"/>
    </row>
    <row r="593" spans="1:21" ht="18.75" customHeight="1">
      <c r="A593" s="322"/>
      <c r="B593" s="146"/>
      <c r="C593" s="195"/>
      <c r="D593" s="146"/>
      <c r="E593" s="138"/>
      <c r="F593" s="262"/>
      <c r="G593" s="146"/>
      <c r="H593" s="146"/>
      <c r="I593" s="409"/>
      <c r="J593" s="402"/>
      <c r="K593" s="410"/>
      <c r="M593" s="586"/>
      <c r="N593" s="586"/>
      <c r="O593" s="146"/>
      <c r="P593" s="411"/>
      <c r="Q593" s="586"/>
      <c r="R593" s="146"/>
      <c r="S593" s="146"/>
      <c r="T593" s="586"/>
      <c r="U593" s="83"/>
    </row>
    <row r="594" spans="1:21" ht="18.75" customHeight="1">
      <c r="A594" s="322"/>
      <c r="B594" s="192"/>
      <c r="C594" s="195"/>
      <c r="D594" s="192"/>
      <c r="E594" s="408"/>
      <c r="F594" s="404"/>
      <c r="G594" s="146"/>
      <c r="H594" s="192"/>
      <c r="I594" s="409"/>
      <c r="J594" s="418"/>
      <c r="K594" s="419"/>
      <c r="M594" s="594"/>
      <c r="N594" s="594"/>
      <c r="O594" s="192"/>
      <c r="P594" s="420"/>
      <c r="Q594" s="588"/>
      <c r="R594" s="146"/>
      <c r="S594" s="192"/>
      <c r="T594" s="594"/>
      <c r="U594" s="405"/>
    </row>
    <row r="595" spans="1:21" ht="18.75" customHeight="1">
      <c r="A595" s="322"/>
      <c r="B595" s="146"/>
      <c r="C595" s="195"/>
      <c r="D595" s="146"/>
      <c r="E595" s="503"/>
      <c r="F595" s="262"/>
      <c r="G595" s="146"/>
      <c r="H595" s="146"/>
      <c r="I595" s="409"/>
      <c r="J595" s="504"/>
      <c r="K595" s="505"/>
      <c r="M595" s="586"/>
      <c r="N595" s="586"/>
      <c r="O595" s="146"/>
      <c r="P595" s="506"/>
      <c r="Q595" s="589"/>
      <c r="R595" s="146"/>
      <c r="S595" s="146"/>
      <c r="T595" s="586"/>
      <c r="U595" s="83"/>
    </row>
    <row r="596" spans="1:21" ht="18.75" customHeight="1">
      <c r="A596" s="322"/>
      <c r="B596" s="146"/>
      <c r="C596" s="195"/>
      <c r="D596" s="146"/>
      <c r="E596" s="503"/>
      <c r="F596" s="262"/>
      <c r="G596" s="146"/>
      <c r="H596" s="146"/>
      <c r="I596" s="409"/>
      <c r="J596" s="504"/>
      <c r="K596" s="505"/>
      <c r="M596" s="586"/>
      <c r="N596" s="586"/>
      <c r="O596" s="146"/>
      <c r="P596" s="506"/>
      <c r="Q596" s="589"/>
      <c r="R596" s="146"/>
      <c r="S596" s="146"/>
      <c r="T596" s="586"/>
      <c r="U596" s="83"/>
    </row>
    <row r="597" spans="1:21" ht="18.75" customHeight="1">
      <c r="A597" s="322"/>
      <c r="B597" s="146"/>
      <c r="C597" s="195"/>
      <c r="D597" s="146"/>
      <c r="E597" s="503"/>
      <c r="F597" s="262"/>
      <c r="G597" s="146"/>
      <c r="H597" s="146"/>
      <c r="I597" s="409"/>
      <c r="J597" s="504"/>
      <c r="K597" s="505"/>
      <c r="M597" s="586"/>
      <c r="N597" s="586"/>
      <c r="O597" s="146"/>
      <c r="P597" s="506"/>
      <c r="Q597" s="589"/>
      <c r="R597" s="146"/>
      <c r="S597" s="146"/>
      <c r="T597" s="586"/>
      <c r="U597" s="83"/>
    </row>
    <row r="598" spans="1:21" ht="18.75" customHeight="1">
      <c r="A598" s="322"/>
      <c r="B598" s="146"/>
      <c r="C598" s="195"/>
      <c r="D598" s="146"/>
      <c r="E598" s="503"/>
      <c r="F598" s="262"/>
      <c r="G598" s="146"/>
      <c r="H598" s="146"/>
      <c r="I598" s="409"/>
      <c r="J598" s="504"/>
      <c r="K598" s="505"/>
      <c r="M598" s="586"/>
      <c r="N598" s="586"/>
      <c r="O598" s="146"/>
      <c r="P598" s="506"/>
      <c r="Q598" s="589"/>
      <c r="R598" s="146"/>
      <c r="S598" s="146"/>
      <c r="T598" s="586"/>
      <c r="U598" s="83"/>
    </row>
    <row r="599" spans="1:21" ht="18.75" customHeight="1">
      <c r="A599" s="322"/>
      <c r="B599" s="146"/>
      <c r="C599" s="195"/>
      <c r="D599" s="146"/>
      <c r="E599" s="503"/>
      <c r="F599" s="262"/>
      <c r="G599" s="146"/>
      <c r="H599" s="146"/>
      <c r="I599" s="409"/>
      <c r="J599" s="504"/>
      <c r="K599" s="505"/>
      <c r="M599" s="586"/>
      <c r="N599" s="586"/>
      <c r="O599" s="146"/>
      <c r="P599" s="506"/>
      <c r="Q599" s="589"/>
      <c r="R599" s="146"/>
      <c r="S599" s="146"/>
      <c r="T599" s="586"/>
      <c r="U599" s="83"/>
    </row>
    <row r="600" spans="1:21" ht="18.75" customHeight="1">
      <c r="A600" s="322"/>
      <c r="B600" s="146"/>
      <c r="C600" s="195"/>
      <c r="D600" s="146"/>
      <c r="E600" s="503"/>
      <c r="F600" s="262"/>
      <c r="G600" s="146"/>
      <c r="H600" s="146"/>
      <c r="I600" s="409"/>
      <c r="J600" s="504"/>
      <c r="K600" s="505"/>
      <c r="M600" s="586"/>
      <c r="N600" s="586"/>
      <c r="O600" s="146"/>
      <c r="P600" s="506"/>
      <c r="Q600" s="589"/>
      <c r="R600" s="146"/>
      <c r="S600" s="146"/>
      <c r="T600" s="586"/>
      <c r="U600" s="83"/>
    </row>
    <row r="601" spans="1:21" ht="18.75" customHeight="1">
      <c r="A601" s="322"/>
      <c r="B601" s="146"/>
      <c r="C601" s="195"/>
      <c r="D601" s="146"/>
      <c r="E601" s="503"/>
      <c r="F601" s="262"/>
      <c r="G601" s="146"/>
      <c r="H601" s="146"/>
      <c r="I601" s="409"/>
      <c r="J601" s="504"/>
      <c r="K601" s="505"/>
      <c r="M601" s="586"/>
      <c r="N601" s="594"/>
      <c r="O601" s="146"/>
      <c r="P601" s="506"/>
      <c r="Q601" s="589"/>
      <c r="R601" s="146"/>
      <c r="S601" s="146"/>
      <c r="T601" s="586"/>
      <c r="U601" s="83"/>
    </row>
    <row r="602" spans="1:21" ht="18.75" customHeight="1">
      <c r="A602" s="322"/>
      <c r="B602" s="146"/>
      <c r="C602" s="195"/>
      <c r="D602" s="146"/>
      <c r="E602" s="503"/>
      <c r="F602" s="262"/>
      <c r="G602" s="146"/>
      <c r="H602" s="146"/>
      <c r="I602" s="409"/>
      <c r="J602" s="504"/>
      <c r="K602" s="505"/>
      <c r="M602" s="586"/>
      <c r="N602" s="586"/>
      <c r="O602" s="146"/>
      <c r="P602" s="506"/>
      <c r="Q602" s="589"/>
      <c r="R602" s="146"/>
      <c r="S602" s="146"/>
      <c r="T602" s="586"/>
      <c r="U602" s="83"/>
    </row>
    <row r="603" spans="1:21" ht="18.75" customHeight="1">
      <c r="A603" s="322"/>
      <c r="B603" s="146"/>
      <c r="C603" s="195"/>
      <c r="D603" s="146"/>
      <c r="E603" s="503"/>
      <c r="F603" s="262"/>
      <c r="G603" s="146"/>
      <c r="H603" s="146"/>
      <c r="I603" s="409"/>
      <c r="J603" s="504"/>
      <c r="K603" s="505"/>
      <c r="M603" s="586"/>
      <c r="N603" s="586"/>
      <c r="O603" s="146"/>
      <c r="P603" s="506"/>
      <c r="Q603" s="589"/>
      <c r="R603" s="146"/>
      <c r="S603" s="146"/>
      <c r="T603" s="586"/>
      <c r="U603" s="83"/>
    </row>
    <row r="604" spans="1:21" ht="18.75" customHeight="1">
      <c r="A604" s="322"/>
      <c r="B604" s="146"/>
      <c r="C604" s="195"/>
      <c r="D604" s="146"/>
      <c r="E604" s="503"/>
      <c r="F604" s="262"/>
      <c r="G604" s="146"/>
      <c r="H604" s="146"/>
      <c r="I604" s="409"/>
      <c r="J604" s="504"/>
      <c r="K604" s="505"/>
      <c r="M604" s="586"/>
      <c r="N604" s="586"/>
      <c r="O604" s="146"/>
      <c r="P604" s="506"/>
      <c r="Q604" s="589"/>
      <c r="R604" s="146"/>
      <c r="S604" s="146"/>
      <c r="T604" s="586"/>
      <c r="U604" s="83"/>
    </row>
    <row r="605" spans="1:21" ht="18.75" customHeight="1">
      <c r="A605" s="322"/>
      <c r="B605" s="146"/>
      <c r="C605" s="195"/>
      <c r="D605" s="146"/>
      <c r="E605" s="503"/>
      <c r="F605" s="262"/>
      <c r="G605" s="146"/>
      <c r="H605" s="146"/>
      <c r="I605" s="409"/>
      <c r="J605" s="504"/>
      <c r="K605" s="505"/>
      <c r="M605" s="586"/>
      <c r="N605" s="586"/>
      <c r="O605" s="146"/>
      <c r="P605" s="506"/>
      <c r="Q605" s="589"/>
      <c r="R605" s="146"/>
      <c r="S605" s="146"/>
      <c r="T605" s="586"/>
      <c r="U605" s="83"/>
    </row>
    <row r="606" spans="1:21" ht="18.75" customHeight="1">
      <c r="A606" s="322"/>
      <c r="B606" s="146"/>
      <c r="C606" s="195"/>
      <c r="D606" s="146"/>
      <c r="E606" s="503"/>
      <c r="F606" s="262"/>
      <c r="G606" s="146"/>
      <c r="H606" s="146"/>
      <c r="I606" s="409"/>
      <c r="J606" s="504"/>
      <c r="K606" s="505"/>
      <c r="M606" s="586"/>
      <c r="N606" s="586"/>
      <c r="O606" s="146"/>
      <c r="P606" s="506"/>
      <c r="Q606" s="589"/>
      <c r="R606" s="146"/>
      <c r="S606" s="146"/>
      <c r="T606" s="586"/>
      <c r="U606" s="83"/>
    </row>
    <row r="607" spans="1:21" ht="18.75" customHeight="1">
      <c r="A607" s="322"/>
      <c r="B607" s="146"/>
      <c r="C607" s="195"/>
      <c r="D607" s="146"/>
      <c r="E607" s="503"/>
      <c r="F607" s="262"/>
      <c r="G607" s="146"/>
      <c r="H607" s="146"/>
      <c r="I607" s="409"/>
      <c r="J607" s="504"/>
      <c r="K607" s="505"/>
      <c r="M607" s="586"/>
      <c r="N607" s="586"/>
      <c r="O607" s="146"/>
      <c r="P607" s="506"/>
      <c r="Q607" s="589"/>
      <c r="R607" s="146"/>
      <c r="S607" s="146"/>
      <c r="T607" s="586"/>
      <c r="U607" s="83"/>
    </row>
    <row r="608" spans="1:21" ht="18.75" customHeight="1">
      <c r="A608" s="322"/>
      <c r="B608" s="146"/>
      <c r="C608" s="195"/>
      <c r="D608" s="146"/>
      <c r="E608" s="503"/>
      <c r="F608" s="262"/>
      <c r="G608" s="146"/>
      <c r="H608" s="146"/>
      <c r="I608" s="409"/>
      <c r="J608" s="504"/>
      <c r="K608" s="505"/>
      <c r="M608" s="586"/>
      <c r="N608" s="586"/>
      <c r="O608" s="146"/>
      <c r="P608" s="506"/>
      <c r="Q608" s="589"/>
      <c r="R608" s="146"/>
      <c r="S608" s="146"/>
      <c r="T608" s="586"/>
      <c r="U608" s="83"/>
    </row>
    <row r="609" spans="1:21" ht="18.75" customHeight="1">
      <c r="A609" s="322"/>
      <c r="B609" s="146"/>
      <c r="C609" s="195"/>
      <c r="D609" s="146"/>
      <c r="E609" s="503"/>
      <c r="F609" s="262"/>
      <c r="G609" s="146"/>
      <c r="H609" s="146"/>
      <c r="I609" s="409"/>
      <c r="J609" s="504"/>
      <c r="K609" s="505"/>
      <c r="M609" s="586"/>
      <c r="N609" s="586"/>
      <c r="O609" s="146"/>
      <c r="P609" s="506"/>
      <c r="Q609" s="589"/>
      <c r="R609" s="146"/>
      <c r="S609" s="146"/>
      <c r="T609" s="586"/>
      <c r="U609" s="83"/>
    </row>
    <row r="610" spans="1:21" ht="18.75" customHeight="1">
      <c r="A610" s="322"/>
      <c r="B610" s="146"/>
      <c r="C610" s="195"/>
      <c r="D610" s="146"/>
      <c r="E610" s="503"/>
      <c r="F610" s="262"/>
      <c r="G610" s="146"/>
      <c r="H610" s="146"/>
      <c r="I610" s="409"/>
      <c r="J610" s="504"/>
      <c r="K610" s="505"/>
      <c r="M610" s="586"/>
      <c r="N610" s="586"/>
      <c r="O610" s="146"/>
      <c r="P610" s="506"/>
      <c r="Q610" s="589"/>
      <c r="R610" s="146"/>
      <c r="S610" s="146"/>
      <c r="T610" s="586"/>
      <c r="U610" s="83"/>
    </row>
    <row r="611" spans="1:21" ht="18.75" customHeight="1">
      <c r="A611" s="322"/>
      <c r="B611" s="146"/>
      <c r="C611" s="195"/>
      <c r="D611" s="146"/>
      <c r="E611" s="503"/>
      <c r="F611" s="262"/>
      <c r="G611" s="146"/>
      <c r="H611" s="146"/>
      <c r="I611" s="409"/>
      <c r="J611" s="504"/>
      <c r="K611" s="505"/>
      <c r="M611" s="586"/>
      <c r="N611" s="586"/>
      <c r="O611" s="146"/>
      <c r="P611" s="506"/>
      <c r="Q611" s="589"/>
      <c r="R611" s="146"/>
      <c r="S611" s="146"/>
      <c r="T611" s="586"/>
      <c r="U611" s="83"/>
    </row>
    <row r="612" spans="1:21" ht="18.75" customHeight="1">
      <c r="A612" s="322"/>
      <c r="B612" s="146"/>
      <c r="C612" s="195"/>
      <c r="D612" s="146"/>
      <c r="E612" s="503"/>
      <c r="F612" s="262"/>
      <c r="G612" s="146"/>
      <c r="H612" s="146"/>
      <c r="I612" s="409"/>
      <c r="J612" s="504"/>
      <c r="K612" s="505"/>
      <c r="M612" s="586"/>
      <c r="N612" s="586"/>
      <c r="O612" s="146"/>
      <c r="P612" s="506"/>
      <c r="Q612" s="589"/>
      <c r="R612" s="146"/>
      <c r="S612" s="146"/>
      <c r="T612" s="586"/>
      <c r="U612" s="83"/>
    </row>
    <row r="613" spans="1:21" ht="18.75" customHeight="1">
      <c r="A613" s="322"/>
      <c r="B613" s="146"/>
      <c r="C613" s="195"/>
      <c r="D613" s="146"/>
      <c r="E613" s="503"/>
      <c r="F613" s="262"/>
      <c r="G613" s="146"/>
      <c r="H613" s="146"/>
      <c r="I613" s="409"/>
      <c r="J613" s="504"/>
      <c r="K613" s="505"/>
      <c r="M613" s="586"/>
      <c r="N613" s="586"/>
      <c r="O613" s="146"/>
      <c r="P613" s="506"/>
      <c r="Q613" s="589"/>
      <c r="R613" s="146"/>
      <c r="S613" s="146"/>
      <c r="T613" s="586"/>
      <c r="U613" s="83"/>
    </row>
    <row r="614" spans="1:21" ht="18.75" customHeight="1">
      <c r="A614" s="322"/>
      <c r="B614" s="146"/>
      <c r="C614" s="195"/>
      <c r="D614" s="146"/>
      <c r="E614" s="503"/>
      <c r="F614" s="262"/>
      <c r="G614" s="146"/>
      <c r="H614" s="146"/>
      <c r="I614" s="409"/>
      <c r="J614" s="504"/>
      <c r="K614" s="505"/>
      <c r="M614" s="586"/>
      <c r="N614" s="586"/>
      <c r="O614" s="146"/>
      <c r="P614" s="506"/>
      <c r="Q614" s="589"/>
      <c r="R614" s="146"/>
      <c r="S614" s="146"/>
      <c r="T614" s="586"/>
      <c r="U614" s="227"/>
    </row>
    <row r="615" spans="1:21" ht="18.75" customHeight="1">
      <c r="A615" s="322"/>
      <c r="B615" s="146"/>
      <c r="C615" s="195"/>
      <c r="D615" s="146"/>
      <c r="E615" s="503"/>
      <c r="F615" s="262"/>
      <c r="G615" s="146"/>
      <c r="H615" s="146"/>
      <c r="I615" s="409"/>
      <c r="J615" s="504"/>
      <c r="K615" s="505"/>
      <c r="M615" s="586"/>
      <c r="N615" s="586"/>
      <c r="O615" s="146"/>
      <c r="P615" s="506"/>
      <c r="Q615" s="589"/>
      <c r="R615" s="146"/>
      <c r="S615" s="146"/>
      <c r="T615" s="586"/>
      <c r="U615" s="227"/>
    </row>
    <row r="616" spans="1:21" ht="18.75" customHeight="1">
      <c r="A616" s="322"/>
      <c r="B616" s="146"/>
      <c r="C616" s="195"/>
      <c r="D616" s="146"/>
      <c r="E616" s="503"/>
      <c r="F616" s="262"/>
      <c r="G616" s="146"/>
      <c r="H616" s="146"/>
      <c r="I616" s="409"/>
      <c r="J616" s="504"/>
      <c r="K616" s="505"/>
      <c r="M616" s="586"/>
      <c r="N616" s="586"/>
      <c r="O616" s="146"/>
      <c r="P616" s="506"/>
      <c r="Q616" s="589"/>
      <c r="R616" s="146"/>
      <c r="S616" s="146"/>
      <c r="T616" s="586"/>
      <c r="U616" s="83"/>
    </row>
    <row r="617" spans="1:21" ht="18.75" customHeight="1">
      <c r="A617" s="322"/>
      <c r="B617" s="146"/>
      <c r="C617" s="197"/>
      <c r="D617" s="146"/>
      <c r="E617" s="503"/>
      <c r="F617" s="262"/>
      <c r="G617" s="146"/>
      <c r="H617" s="146"/>
      <c r="I617" s="409"/>
      <c r="J617" s="504"/>
      <c r="K617" s="505"/>
      <c r="M617" s="586"/>
      <c r="N617" s="586"/>
      <c r="O617" s="146"/>
      <c r="P617" s="506"/>
      <c r="Q617" s="589"/>
      <c r="R617" s="146"/>
      <c r="S617" s="146"/>
      <c r="T617" s="586"/>
      <c r="U617" s="83"/>
    </row>
    <row r="618" spans="1:21" ht="18.75" customHeight="1">
      <c r="A618" s="322"/>
      <c r="B618" s="146"/>
      <c r="C618" s="195"/>
      <c r="D618" s="146"/>
      <c r="E618" s="503"/>
      <c r="F618" s="262"/>
      <c r="G618" s="146"/>
      <c r="H618" s="146"/>
      <c r="I618" s="409"/>
      <c r="J618" s="504"/>
      <c r="K618" s="505"/>
      <c r="M618" s="586"/>
      <c r="N618" s="586"/>
      <c r="O618" s="146"/>
      <c r="P618" s="506"/>
      <c r="Q618" s="589"/>
      <c r="R618" s="146"/>
      <c r="S618" s="146"/>
      <c r="T618" s="586"/>
      <c r="U618" s="83"/>
    </row>
    <row r="619" spans="1:21" ht="18.75" customHeight="1">
      <c r="A619" s="322"/>
      <c r="B619" s="146"/>
      <c r="C619" s="195"/>
      <c r="D619" s="146"/>
      <c r="E619" s="503"/>
      <c r="F619" s="262"/>
      <c r="G619" s="146"/>
      <c r="H619" s="146"/>
      <c r="I619" s="409"/>
      <c r="J619" s="504"/>
      <c r="K619" s="505"/>
      <c r="M619" s="586"/>
      <c r="N619" s="586"/>
      <c r="O619" s="146"/>
      <c r="P619" s="506"/>
      <c r="Q619" s="589"/>
      <c r="R619" s="146"/>
      <c r="S619" s="146"/>
      <c r="T619" s="586"/>
      <c r="U619" s="83"/>
    </row>
    <row r="620" spans="1:21" ht="18.75" customHeight="1">
      <c r="A620" s="322"/>
      <c r="B620" s="146"/>
      <c r="C620" s="195"/>
      <c r="D620" s="146"/>
      <c r="E620" s="503"/>
      <c r="F620" s="262"/>
      <c r="G620" s="507"/>
      <c r="H620" s="146"/>
      <c r="I620" s="409"/>
      <c r="J620" s="504"/>
      <c r="K620" s="505"/>
      <c r="M620" s="586"/>
      <c r="N620" s="586"/>
      <c r="O620" s="146"/>
      <c r="P620" s="506"/>
      <c r="Q620" s="589"/>
      <c r="R620" s="146"/>
      <c r="S620" s="146"/>
      <c r="T620" s="586"/>
      <c r="U620" s="83"/>
    </row>
    <row r="621" spans="1:21" ht="18.75" customHeight="1">
      <c r="A621" s="322"/>
      <c r="B621" s="146"/>
      <c r="C621" s="195"/>
      <c r="D621" s="146"/>
      <c r="E621" s="503"/>
      <c r="F621" s="262"/>
      <c r="G621" s="146"/>
      <c r="H621" s="146"/>
      <c r="I621" s="409"/>
      <c r="J621" s="504"/>
      <c r="K621" s="505"/>
      <c r="M621" s="586"/>
      <c r="N621" s="586"/>
      <c r="O621" s="146"/>
      <c r="P621" s="506"/>
      <c r="Q621" s="589"/>
      <c r="R621" s="146"/>
      <c r="S621" s="146"/>
      <c r="T621" s="586"/>
      <c r="U621" s="83"/>
    </row>
    <row r="622" spans="1:21" ht="18.75" customHeight="1">
      <c r="A622" s="322"/>
      <c r="B622" s="146"/>
      <c r="C622" s="195"/>
      <c r="D622" s="146"/>
      <c r="E622" s="503"/>
      <c r="F622" s="262"/>
      <c r="G622" s="146"/>
      <c r="H622" s="146"/>
      <c r="I622" s="409"/>
      <c r="J622" s="504"/>
      <c r="K622" s="505"/>
      <c r="M622" s="586"/>
      <c r="N622" s="586"/>
      <c r="O622" s="146"/>
      <c r="P622" s="506"/>
      <c r="Q622" s="589"/>
      <c r="R622" s="146"/>
      <c r="S622" s="146"/>
      <c r="T622" s="586"/>
      <c r="U622" s="83"/>
    </row>
    <row r="623" spans="1:21" ht="18.75" customHeight="1">
      <c r="A623" s="322"/>
      <c r="B623" s="146"/>
      <c r="C623" s="195"/>
      <c r="D623" s="146"/>
      <c r="E623" s="503"/>
      <c r="F623" s="262"/>
      <c r="G623" s="146"/>
      <c r="H623" s="146"/>
      <c r="I623" s="409"/>
      <c r="J623" s="504"/>
      <c r="K623" s="505"/>
      <c r="M623" s="586"/>
      <c r="N623" s="586"/>
      <c r="O623" s="146"/>
      <c r="P623" s="506"/>
      <c r="Q623" s="589"/>
      <c r="R623" s="146"/>
      <c r="S623" s="146"/>
      <c r="T623" s="586"/>
      <c r="U623" s="83"/>
    </row>
    <row r="624" spans="1:21" ht="18.75" customHeight="1">
      <c r="A624" s="322"/>
      <c r="B624" s="146"/>
      <c r="C624" s="195"/>
      <c r="D624" s="146"/>
      <c r="E624" s="503"/>
      <c r="F624" s="262"/>
      <c r="G624" s="146"/>
      <c r="H624" s="146"/>
      <c r="I624" s="409"/>
      <c r="J624" s="504"/>
      <c r="K624" s="505"/>
      <c r="M624" s="586"/>
      <c r="N624" s="586"/>
      <c r="O624" s="146"/>
      <c r="P624" s="506"/>
      <c r="Q624" s="589"/>
      <c r="R624" s="146"/>
      <c r="S624" s="146"/>
      <c r="T624" s="586"/>
      <c r="U624" s="83"/>
    </row>
    <row r="625" spans="1:21" ht="18.75" customHeight="1">
      <c r="A625" s="322"/>
      <c r="B625" s="232"/>
      <c r="C625" s="195"/>
      <c r="D625" s="146"/>
      <c r="E625" s="503"/>
      <c r="F625" s="262"/>
      <c r="G625" s="146"/>
      <c r="H625" s="232"/>
      <c r="I625" s="409"/>
      <c r="J625" s="504"/>
      <c r="K625" s="505"/>
      <c r="M625" s="586"/>
      <c r="N625" s="586"/>
      <c r="O625" s="146"/>
      <c r="P625" s="506"/>
      <c r="Q625" s="589"/>
      <c r="R625" s="146"/>
      <c r="S625" s="146"/>
      <c r="T625" s="586"/>
      <c r="U625" s="83"/>
    </row>
    <row r="626" spans="1:21" ht="18.75" customHeight="1">
      <c r="A626" s="322"/>
      <c r="B626" s="146"/>
      <c r="C626" s="195"/>
      <c r="D626" s="146"/>
      <c r="E626" s="503"/>
      <c r="F626" s="262"/>
      <c r="G626" s="146"/>
      <c r="H626" s="232"/>
      <c r="I626" s="409"/>
      <c r="J626" s="504"/>
      <c r="K626" s="505"/>
      <c r="M626" s="586"/>
      <c r="N626" s="586"/>
      <c r="O626" s="146"/>
      <c r="P626" s="506"/>
      <c r="Q626" s="589"/>
      <c r="R626" s="146"/>
      <c r="S626" s="146"/>
      <c r="T626" s="586"/>
      <c r="U626" s="83"/>
    </row>
    <row r="627" spans="1:21" ht="18.75" customHeight="1">
      <c r="A627" s="322"/>
      <c r="B627" s="232"/>
      <c r="C627" s="195"/>
      <c r="D627" s="146"/>
      <c r="E627" s="503"/>
      <c r="F627" s="262"/>
      <c r="G627" s="146"/>
      <c r="H627" s="232"/>
      <c r="I627" s="409"/>
      <c r="J627" s="504"/>
      <c r="K627" s="505"/>
      <c r="M627" s="586"/>
      <c r="N627" s="586"/>
      <c r="O627" s="146"/>
      <c r="P627" s="506"/>
      <c r="Q627" s="589"/>
      <c r="R627" s="146"/>
      <c r="S627" s="146"/>
      <c r="T627" s="586"/>
      <c r="U627" s="83"/>
    </row>
    <row r="628" spans="1:21" ht="18.75" customHeight="1">
      <c r="A628" s="322"/>
      <c r="B628" s="232"/>
      <c r="C628" s="195"/>
      <c r="D628" s="146"/>
      <c r="E628" s="503"/>
      <c r="F628" s="262"/>
      <c r="G628" s="146"/>
      <c r="H628" s="146"/>
      <c r="I628" s="409"/>
      <c r="J628" s="504"/>
      <c r="K628" s="505"/>
      <c r="M628" s="586"/>
      <c r="N628" s="586"/>
      <c r="O628" s="146"/>
      <c r="P628" s="506"/>
      <c r="Q628" s="589"/>
      <c r="R628" s="146"/>
      <c r="S628" s="146"/>
      <c r="T628" s="586"/>
      <c r="U628" s="83"/>
    </row>
    <row r="629" spans="1:21" ht="18.75" customHeight="1">
      <c r="A629" s="322"/>
      <c r="B629" s="232"/>
      <c r="C629" s="195"/>
      <c r="D629" s="146"/>
      <c r="E629" s="503"/>
      <c r="F629" s="262"/>
      <c r="G629" s="146"/>
      <c r="H629" s="146"/>
      <c r="I629" s="409"/>
      <c r="J629" s="504"/>
      <c r="K629" s="505"/>
      <c r="M629" s="586"/>
      <c r="N629" s="586"/>
      <c r="O629" s="146"/>
      <c r="P629" s="506"/>
      <c r="Q629" s="589"/>
      <c r="R629" s="146"/>
      <c r="S629" s="146"/>
      <c r="T629" s="586"/>
      <c r="U629" s="83"/>
    </row>
    <row r="630" spans="1:21" ht="18.75" customHeight="1">
      <c r="A630" s="322"/>
      <c r="B630" s="146"/>
      <c r="C630" s="195"/>
      <c r="D630" s="146"/>
      <c r="E630" s="503"/>
      <c r="F630" s="262"/>
      <c r="G630" s="146"/>
      <c r="H630" s="146"/>
      <c r="I630" s="409"/>
      <c r="J630" s="504"/>
      <c r="K630" s="505"/>
      <c r="M630" s="586"/>
      <c r="N630" s="586"/>
      <c r="O630" s="146"/>
      <c r="P630" s="506"/>
      <c r="Q630" s="589"/>
      <c r="R630" s="146"/>
      <c r="S630" s="146"/>
      <c r="T630" s="586"/>
      <c r="U630" s="83"/>
    </row>
    <row r="631" spans="1:21" ht="18.75" customHeight="1">
      <c r="A631" s="322"/>
      <c r="B631" s="146"/>
      <c r="C631" s="195"/>
      <c r="D631" s="146"/>
      <c r="E631" s="503"/>
      <c r="F631" s="262"/>
      <c r="G631" s="146"/>
      <c r="H631" s="146"/>
      <c r="I631" s="409"/>
      <c r="J631" s="504"/>
      <c r="K631" s="505"/>
      <c r="M631" s="586"/>
      <c r="N631" s="589"/>
      <c r="O631" s="146"/>
      <c r="P631" s="506"/>
      <c r="Q631" s="589"/>
      <c r="R631" s="146"/>
      <c r="S631" s="146"/>
      <c r="T631" s="586"/>
      <c r="U631" s="83"/>
    </row>
    <row r="632" spans="1:21" ht="18.75" customHeight="1">
      <c r="A632" s="322"/>
      <c r="B632" s="146"/>
      <c r="C632" s="195"/>
      <c r="D632" s="146"/>
      <c r="E632" s="503"/>
      <c r="F632" s="262"/>
      <c r="G632" s="146"/>
      <c r="H632" s="146"/>
      <c r="I632" s="409"/>
      <c r="J632" s="504"/>
      <c r="K632" s="505"/>
      <c r="M632" s="586"/>
      <c r="N632" s="586"/>
      <c r="O632" s="146"/>
      <c r="P632" s="506"/>
      <c r="Q632" s="589"/>
      <c r="R632" s="146"/>
      <c r="S632" s="146"/>
      <c r="T632" s="586"/>
      <c r="U632" s="83"/>
    </row>
    <row r="633" spans="1:21" ht="18.75" customHeight="1">
      <c r="A633" s="322"/>
      <c r="B633" s="146"/>
      <c r="C633" s="195"/>
      <c r="D633" s="146"/>
      <c r="E633" s="503"/>
      <c r="F633" s="262"/>
      <c r="G633" s="146"/>
      <c r="H633" s="146"/>
      <c r="I633" s="409"/>
      <c r="J633" s="504"/>
      <c r="K633" s="505"/>
      <c r="M633" s="586"/>
      <c r="N633" s="586"/>
      <c r="O633" s="146"/>
      <c r="P633" s="506"/>
      <c r="Q633" s="589"/>
      <c r="R633" s="146"/>
      <c r="S633" s="146"/>
      <c r="T633" s="586"/>
      <c r="U633" s="83"/>
    </row>
    <row r="634" spans="1:21" ht="18.75" customHeight="1">
      <c r="A634" s="322"/>
      <c r="B634" s="146"/>
      <c r="C634" s="195"/>
      <c r="D634" s="146"/>
      <c r="E634" s="503"/>
      <c r="F634" s="262"/>
      <c r="G634" s="146"/>
      <c r="H634" s="146"/>
      <c r="I634" s="409"/>
      <c r="J634" s="504"/>
      <c r="K634" s="505"/>
      <c r="M634" s="586"/>
      <c r="N634" s="586"/>
      <c r="O634" s="146"/>
      <c r="P634" s="506"/>
      <c r="Q634" s="589"/>
      <c r="R634" s="146"/>
      <c r="S634" s="146"/>
      <c r="T634" s="586"/>
      <c r="U634" s="83"/>
    </row>
    <row r="635" spans="1:21" ht="18.75" customHeight="1">
      <c r="A635" s="322"/>
      <c r="B635" s="146"/>
      <c r="C635" s="195"/>
      <c r="D635" s="146"/>
      <c r="E635" s="503"/>
      <c r="F635" s="262"/>
      <c r="G635" s="146"/>
      <c r="H635" s="146"/>
      <c r="I635" s="409"/>
      <c r="J635" s="504"/>
      <c r="K635" s="505"/>
      <c r="M635" s="586"/>
      <c r="N635" s="586"/>
      <c r="O635" s="146"/>
      <c r="P635" s="506"/>
      <c r="Q635" s="589"/>
      <c r="R635" s="146"/>
      <c r="S635" s="146"/>
      <c r="T635" s="586"/>
      <c r="U635" s="83"/>
    </row>
    <row r="636" spans="1:21" ht="18.75" customHeight="1">
      <c r="A636" s="322"/>
      <c r="B636" s="146"/>
      <c r="C636" s="195"/>
      <c r="D636" s="146"/>
      <c r="E636" s="503"/>
      <c r="F636" s="262"/>
      <c r="G636" s="146"/>
      <c r="H636" s="146"/>
      <c r="I636" s="409"/>
      <c r="J636" s="504"/>
      <c r="K636" s="505"/>
      <c r="M636" s="586"/>
      <c r="N636" s="586"/>
      <c r="O636" s="146"/>
      <c r="P636" s="506"/>
      <c r="Q636" s="589"/>
      <c r="R636" s="146"/>
      <c r="S636" s="146"/>
      <c r="T636" s="586"/>
      <c r="U636" s="227"/>
    </row>
    <row r="637" spans="1:21" ht="18.75" customHeight="1">
      <c r="A637" s="322"/>
      <c r="B637" s="146"/>
      <c r="C637" s="195"/>
      <c r="D637" s="146"/>
      <c r="E637" s="503"/>
      <c r="F637" s="262"/>
      <c r="G637" s="146"/>
      <c r="H637" s="146"/>
      <c r="I637" s="409"/>
      <c r="J637" s="504"/>
      <c r="K637" s="505"/>
      <c r="M637" s="586"/>
      <c r="N637" s="586"/>
      <c r="O637" s="146"/>
      <c r="P637" s="506"/>
      <c r="Q637" s="589"/>
      <c r="R637" s="146"/>
      <c r="S637" s="146"/>
      <c r="T637" s="586"/>
      <c r="U637" s="83"/>
    </row>
    <row r="638" spans="1:21" ht="18.75" customHeight="1">
      <c r="A638" s="322"/>
      <c r="B638" s="146"/>
      <c r="C638" s="195"/>
      <c r="D638" s="146"/>
      <c r="E638" s="503"/>
      <c r="F638" s="262"/>
      <c r="G638" s="146"/>
      <c r="H638" s="146"/>
      <c r="I638" s="409"/>
      <c r="J638" s="504"/>
      <c r="K638" s="505"/>
      <c r="M638" s="586"/>
      <c r="N638" s="586"/>
      <c r="O638" s="146"/>
      <c r="P638" s="506"/>
      <c r="Q638" s="589"/>
      <c r="R638" s="146"/>
      <c r="S638" s="146"/>
      <c r="T638" s="586"/>
      <c r="U638" s="227"/>
    </row>
    <row r="639" spans="1:21" ht="18.75" customHeight="1">
      <c r="A639" s="322"/>
      <c r="B639" s="232"/>
      <c r="C639" s="195"/>
      <c r="D639" s="146"/>
      <c r="E639" s="503"/>
      <c r="F639" s="262"/>
      <c r="G639" s="146"/>
      <c r="H639" s="232"/>
      <c r="I639" s="409"/>
      <c r="J639" s="504"/>
      <c r="K639" s="505"/>
      <c r="M639" s="586"/>
      <c r="N639" s="586"/>
      <c r="O639" s="146"/>
      <c r="P639" s="506"/>
      <c r="Q639" s="589"/>
      <c r="R639" s="146"/>
      <c r="S639" s="146"/>
      <c r="T639" s="586"/>
      <c r="U639" s="83"/>
    </row>
    <row r="640" spans="1:21" ht="18.75" customHeight="1">
      <c r="A640" s="322"/>
      <c r="B640" s="146"/>
      <c r="C640" s="195"/>
      <c r="D640" s="146"/>
      <c r="E640" s="503"/>
      <c r="F640" s="262"/>
      <c r="G640" s="146"/>
      <c r="H640" s="146"/>
      <c r="I640" s="409"/>
      <c r="J640" s="504"/>
      <c r="K640" s="505"/>
      <c r="M640" s="586"/>
      <c r="N640" s="586"/>
      <c r="O640" s="146"/>
      <c r="P640" s="506"/>
      <c r="Q640" s="589"/>
      <c r="R640" s="146"/>
      <c r="S640" s="146"/>
      <c r="T640" s="586"/>
      <c r="U640" s="83"/>
    </row>
    <row r="641" spans="1:21" ht="18.75" customHeight="1">
      <c r="A641" s="322"/>
      <c r="B641" s="146"/>
      <c r="C641" s="195"/>
      <c r="D641" s="146"/>
      <c r="E641" s="503"/>
      <c r="F641" s="262"/>
      <c r="G641" s="146"/>
      <c r="H641" s="146"/>
      <c r="I641" s="409"/>
      <c r="J641" s="504"/>
      <c r="K641" s="505"/>
      <c r="M641" s="586"/>
      <c r="N641" s="586"/>
      <c r="O641" s="146"/>
      <c r="P641" s="506"/>
      <c r="Q641" s="589"/>
      <c r="R641" s="146"/>
      <c r="S641" s="146"/>
      <c r="T641" s="586"/>
      <c r="U641" s="83"/>
    </row>
    <row r="642" spans="1:21" ht="18.75" customHeight="1">
      <c r="A642" s="322"/>
      <c r="B642" s="146"/>
      <c r="C642" s="195"/>
      <c r="D642" s="146"/>
      <c r="E642" s="503"/>
      <c r="F642" s="262"/>
      <c r="G642" s="146"/>
      <c r="H642" s="146"/>
      <c r="I642" s="409"/>
      <c r="J642" s="504"/>
      <c r="K642" s="505"/>
      <c r="M642" s="586"/>
      <c r="N642" s="586"/>
      <c r="O642" s="146"/>
      <c r="P642" s="506"/>
      <c r="Q642" s="589"/>
      <c r="R642" s="146"/>
      <c r="S642" s="146"/>
      <c r="T642" s="586"/>
      <c r="U642" s="83"/>
    </row>
    <row r="643" spans="1:21" ht="18.75" customHeight="1">
      <c r="A643" s="322"/>
      <c r="B643" s="146"/>
      <c r="C643" s="195"/>
      <c r="D643" s="146"/>
      <c r="E643" s="503"/>
      <c r="F643" s="262"/>
      <c r="G643" s="146"/>
      <c r="H643" s="146"/>
      <c r="I643" s="409"/>
      <c r="J643" s="504"/>
      <c r="K643" s="505"/>
      <c r="M643" s="586"/>
      <c r="N643" s="586"/>
      <c r="O643" s="146"/>
      <c r="P643" s="506"/>
      <c r="Q643" s="589"/>
      <c r="R643" s="146"/>
      <c r="S643" s="146"/>
      <c r="T643" s="586"/>
      <c r="U643" s="83"/>
    </row>
    <row r="644" spans="1:21" ht="18.75" customHeight="1">
      <c r="A644" s="322"/>
      <c r="B644" s="146"/>
      <c r="C644" s="195"/>
      <c r="D644" s="146"/>
      <c r="E644" s="503"/>
      <c r="F644" s="262"/>
      <c r="G644" s="146"/>
      <c r="H644" s="146"/>
      <c r="I644" s="409"/>
      <c r="J644" s="504"/>
      <c r="K644" s="505"/>
      <c r="M644" s="586"/>
      <c r="N644" s="586"/>
      <c r="O644" s="146"/>
      <c r="P644" s="506"/>
      <c r="Q644" s="589"/>
      <c r="R644" s="146"/>
      <c r="S644" s="146"/>
      <c r="T644" s="586"/>
      <c r="U644" s="83"/>
    </row>
    <row r="645" spans="1:21" ht="18.75" customHeight="1">
      <c r="A645" s="322"/>
      <c r="B645" s="146"/>
      <c r="C645" s="195"/>
      <c r="D645" s="146"/>
      <c r="E645" s="503"/>
      <c r="F645" s="262"/>
      <c r="G645" s="146"/>
      <c r="H645" s="146"/>
      <c r="I645" s="409"/>
      <c r="J645" s="504"/>
      <c r="K645" s="505"/>
      <c r="M645" s="586"/>
      <c r="N645" s="586"/>
      <c r="O645" s="146"/>
      <c r="P645" s="506"/>
      <c r="Q645" s="589"/>
      <c r="R645" s="146"/>
      <c r="S645" s="146"/>
      <c r="T645" s="586"/>
      <c r="U645" s="83"/>
    </row>
    <row r="646" spans="1:21" ht="18.75" customHeight="1">
      <c r="A646" s="322"/>
      <c r="B646" s="146"/>
      <c r="C646" s="195"/>
      <c r="D646" s="146"/>
      <c r="E646" s="503"/>
      <c r="F646" s="262"/>
      <c r="G646" s="146"/>
      <c r="H646" s="146"/>
      <c r="I646" s="409"/>
      <c r="J646" s="504"/>
      <c r="K646" s="505"/>
      <c r="M646" s="586"/>
      <c r="N646" s="586"/>
      <c r="O646" s="146"/>
      <c r="P646" s="506"/>
      <c r="Q646" s="589"/>
      <c r="R646" s="146"/>
      <c r="S646" s="146"/>
      <c r="T646" s="586"/>
      <c r="U646" s="83"/>
    </row>
    <row r="647" spans="1:21" ht="18.75" customHeight="1">
      <c r="A647" s="322"/>
      <c r="B647" s="146"/>
      <c r="C647" s="195"/>
      <c r="D647" s="146"/>
      <c r="E647" s="503"/>
      <c r="F647" s="262"/>
      <c r="G647" s="146"/>
      <c r="H647" s="146"/>
      <c r="I647" s="409"/>
      <c r="J647" s="504"/>
      <c r="K647" s="505"/>
      <c r="M647" s="586"/>
      <c r="N647" s="586"/>
      <c r="O647" s="146"/>
      <c r="P647" s="506"/>
      <c r="Q647" s="589"/>
      <c r="R647" s="146"/>
      <c r="S647" s="146"/>
      <c r="T647" s="586"/>
      <c r="U647" s="83"/>
    </row>
    <row r="648" spans="1:21" ht="18.75" customHeight="1">
      <c r="A648" s="322"/>
      <c r="B648" s="146"/>
      <c r="C648" s="195"/>
      <c r="D648" s="146"/>
      <c r="E648" s="503"/>
      <c r="F648" s="262"/>
      <c r="G648" s="146"/>
      <c r="H648" s="146"/>
      <c r="I648" s="409"/>
      <c r="J648" s="504"/>
      <c r="K648" s="505"/>
      <c r="M648" s="586"/>
      <c r="N648" s="586"/>
      <c r="O648" s="146"/>
      <c r="P648" s="506"/>
      <c r="Q648" s="589"/>
      <c r="R648" s="146"/>
      <c r="S648" s="146"/>
      <c r="T648" s="586"/>
      <c r="U648" s="83"/>
    </row>
    <row r="649" spans="1:21" ht="18.75" customHeight="1">
      <c r="A649" s="322"/>
      <c r="B649" s="146"/>
      <c r="C649" s="195"/>
      <c r="D649" s="146"/>
      <c r="E649" s="503"/>
      <c r="F649" s="262"/>
      <c r="G649" s="146"/>
      <c r="H649" s="146"/>
      <c r="I649" s="409"/>
      <c r="J649" s="504"/>
      <c r="K649" s="505"/>
      <c r="M649" s="586"/>
      <c r="N649" s="586"/>
      <c r="O649" s="146"/>
      <c r="P649" s="506"/>
      <c r="Q649" s="589"/>
      <c r="R649" s="146"/>
      <c r="S649" s="146"/>
      <c r="T649" s="586"/>
      <c r="U649" s="83"/>
    </row>
    <row r="650" spans="1:21" ht="18.75" customHeight="1">
      <c r="A650" s="131"/>
      <c r="B650" s="131"/>
      <c r="C650" s="131"/>
      <c r="D650" s="131"/>
      <c r="E650" s="137"/>
      <c r="F650" s="131"/>
      <c r="I650" s="421"/>
      <c r="L650" s="131"/>
      <c r="M650" s="590"/>
      <c r="P650" s="131"/>
      <c r="Q650" s="590"/>
    </row>
    <row r="651" spans="1:21" ht="18.75" customHeight="1">
      <c r="A651" s="131"/>
      <c r="B651" s="131"/>
      <c r="C651" s="131"/>
      <c r="D651" s="131"/>
      <c r="E651" s="137"/>
      <c r="F651" s="131"/>
      <c r="I651" s="131"/>
      <c r="L651" s="131"/>
      <c r="M651" s="590"/>
      <c r="P651" s="131"/>
      <c r="Q651" s="590"/>
    </row>
    <row r="652" spans="1:21" ht="18.75" customHeight="1">
      <c r="A652" s="322"/>
      <c r="B652" s="146"/>
      <c r="C652" s="195"/>
      <c r="D652" s="146"/>
      <c r="E652" s="503"/>
      <c r="F652" s="262"/>
      <c r="G652" s="146"/>
      <c r="H652" s="146"/>
      <c r="I652" s="409"/>
      <c r="J652" s="504"/>
      <c r="K652" s="505"/>
      <c r="M652" s="586"/>
      <c r="N652" s="586"/>
      <c r="O652" s="146"/>
      <c r="P652" s="506"/>
      <c r="Q652" s="589"/>
      <c r="R652" s="146"/>
      <c r="S652" s="146"/>
      <c r="T652" s="586"/>
      <c r="U652" s="83"/>
    </row>
    <row r="653" spans="1:21" ht="18.75" customHeight="1">
      <c r="A653" s="322"/>
      <c r="B653" s="146"/>
      <c r="C653" s="327"/>
      <c r="D653" s="146"/>
      <c r="E653" s="503"/>
      <c r="F653" s="262"/>
      <c r="G653" s="507"/>
      <c r="H653" s="146"/>
      <c r="I653" s="409"/>
      <c r="J653" s="504"/>
      <c r="K653" s="505"/>
      <c r="M653" s="586"/>
      <c r="N653" s="586"/>
      <c r="O653" s="146"/>
      <c r="P653" s="506"/>
      <c r="Q653" s="589"/>
      <c r="R653" s="146"/>
      <c r="S653" s="146"/>
      <c r="T653" s="586"/>
      <c r="U653" s="146"/>
    </row>
    <row r="654" spans="1:21" ht="18.75" customHeight="1">
      <c r="A654" s="322"/>
      <c r="B654" s="146"/>
      <c r="C654" s="327"/>
      <c r="D654" s="146"/>
      <c r="E654" s="503"/>
      <c r="F654" s="262"/>
      <c r="G654" s="507"/>
      <c r="H654" s="146"/>
      <c r="I654" s="409"/>
      <c r="J654" s="504"/>
      <c r="K654" s="505"/>
      <c r="M654" s="586"/>
      <c r="N654" s="586"/>
      <c r="O654" s="146"/>
      <c r="P654" s="506"/>
      <c r="Q654" s="589"/>
      <c r="R654" s="146"/>
      <c r="S654" s="146"/>
      <c r="T654" s="586"/>
      <c r="U654" s="146"/>
    </row>
    <row r="655" spans="1:21" ht="18.75" customHeight="1">
      <c r="A655" s="322"/>
      <c r="B655" s="146"/>
      <c r="C655" s="327"/>
      <c r="D655" s="146"/>
      <c r="E655" s="503"/>
      <c r="F655" s="262"/>
      <c r="G655" s="507"/>
      <c r="H655" s="146"/>
      <c r="I655" s="508"/>
      <c r="J655" s="504"/>
      <c r="K655" s="505"/>
      <c r="M655" s="586"/>
      <c r="N655" s="586"/>
      <c r="O655" s="146"/>
      <c r="P655" s="506"/>
      <c r="Q655" s="589"/>
      <c r="R655" s="146"/>
      <c r="S655" s="146"/>
      <c r="T655" s="586"/>
      <c r="U655" s="146"/>
    </row>
    <row r="656" spans="1:21" ht="18.75" customHeight="1">
      <c r="A656" s="322"/>
      <c r="B656" s="146"/>
      <c r="C656" s="327"/>
      <c r="D656" s="146"/>
      <c r="E656" s="503"/>
      <c r="F656" s="262"/>
      <c r="G656" s="507"/>
      <c r="H656" s="146"/>
      <c r="I656" s="508"/>
      <c r="J656" s="504"/>
      <c r="K656" s="505"/>
      <c r="M656" s="586"/>
      <c r="N656" s="586"/>
      <c r="O656" s="146"/>
      <c r="P656" s="506"/>
      <c r="Q656" s="589"/>
      <c r="R656" s="146"/>
      <c r="S656" s="146"/>
      <c r="T656" s="586"/>
      <c r="U656" s="146"/>
    </row>
    <row r="657" spans="1:21" ht="18.75" customHeight="1">
      <c r="A657" s="322"/>
      <c r="B657" s="146"/>
      <c r="C657" s="327"/>
      <c r="D657" s="146"/>
      <c r="E657" s="503"/>
      <c r="F657" s="262"/>
      <c r="G657" s="507"/>
      <c r="H657" s="146"/>
      <c r="I657" s="508"/>
      <c r="J657" s="504"/>
      <c r="K657" s="505"/>
      <c r="M657" s="586"/>
      <c r="N657" s="586"/>
      <c r="O657" s="146"/>
      <c r="P657" s="506"/>
      <c r="Q657" s="589"/>
      <c r="R657" s="146"/>
      <c r="S657" s="146"/>
      <c r="T657" s="586"/>
      <c r="U657" s="146"/>
    </row>
    <row r="658" spans="1:21" ht="18.75" customHeight="1">
      <c r="A658" s="322"/>
      <c r="B658" s="146"/>
      <c r="C658" s="327"/>
      <c r="D658" s="146"/>
      <c r="E658" s="503"/>
      <c r="F658" s="262"/>
      <c r="G658" s="507"/>
      <c r="H658" s="146"/>
      <c r="I658" s="508"/>
      <c r="J658" s="504"/>
      <c r="K658" s="505"/>
      <c r="M658" s="586"/>
      <c r="N658" s="586"/>
      <c r="O658" s="146"/>
      <c r="P658" s="506"/>
      <c r="Q658" s="589"/>
      <c r="R658" s="146"/>
      <c r="S658" s="146"/>
      <c r="T658" s="586"/>
      <c r="U658" s="146"/>
    </row>
    <row r="659" spans="1:21" ht="18.75" customHeight="1">
      <c r="A659" s="322"/>
      <c r="B659" s="146"/>
      <c r="C659" s="327"/>
      <c r="D659" s="146"/>
      <c r="E659" s="503"/>
      <c r="F659" s="262"/>
      <c r="G659" s="507"/>
      <c r="H659" s="146"/>
      <c r="I659" s="508"/>
      <c r="J659" s="504"/>
      <c r="K659" s="505"/>
      <c r="M659" s="586"/>
      <c r="N659" s="586"/>
      <c r="O659" s="146"/>
      <c r="P659" s="506"/>
      <c r="Q659" s="589"/>
      <c r="R659" s="146"/>
      <c r="S659" s="146"/>
      <c r="T659" s="586"/>
      <c r="U659" s="146"/>
    </row>
    <row r="660" spans="1:21" ht="18.75" customHeight="1">
      <c r="A660" s="322"/>
      <c r="B660" s="146"/>
      <c r="C660" s="327"/>
      <c r="D660" s="146"/>
      <c r="E660" s="503"/>
      <c r="F660" s="262"/>
      <c r="G660" s="507"/>
      <c r="H660" s="146"/>
      <c r="I660" s="508"/>
      <c r="J660" s="504"/>
      <c r="K660" s="505"/>
      <c r="M660" s="586"/>
      <c r="N660" s="586"/>
      <c r="O660" s="146"/>
      <c r="P660" s="506"/>
      <c r="Q660" s="589"/>
      <c r="R660" s="146"/>
      <c r="S660" s="146"/>
      <c r="T660" s="586"/>
      <c r="U660" s="146"/>
    </row>
    <row r="661" spans="1:21" ht="18.75" customHeight="1">
      <c r="A661" s="322"/>
      <c r="B661" s="146"/>
      <c r="C661" s="327"/>
      <c r="D661" s="146"/>
      <c r="E661" s="503"/>
      <c r="F661" s="262"/>
      <c r="G661" s="507"/>
      <c r="H661" s="146"/>
      <c r="I661" s="508"/>
      <c r="J661" s="504"/>
      <c r="K661" s="505"/>
      <c r="M661" s="586"/>
      <c r="N661" s="586"/>
      <c r="O661" s="146"/>
      <c r="P661" s="506"/>
      <c r="Q661" s="589"/>
      <c r="R661" s="146"/>
      <c r="S661" s="146"/>
      <c r="T661" s="586"/>
      <c r="U661" s="146"/>
    </row>
    <row r="662" spans="1:21" ht="18.75" customHeight="1">
      <c r="A662" s="322"/>
      <c r="B662" s="146"/>
      <c r="C662" s="327"/>
      <c r="D662" s="146"/>
      <c r="E662" s="503"/>
      <c r="F662" s="262"/>
      <c r="G662" s="507"/>
      <c r="H662" s="146"/>
      <c r="I662" s="508"/>
      <c r="J662" s="504"/>
      <c r="K662" s="505"/>
      <c r="M662" s="586"/>
      <c r="N662" s="586"/>
      <c r="O662" s="146"/>
      <c r="P662" s="506"/>
      <c r="Q662" s="589"/>
      <c r="R662" s="146"/>
      <c r="S662" s="146"/>
      <c r="T662" s="586"/>
      <c r="U662" s="146"/>
    </row>
    <row r="663" spans="1:21" ht="18.75" customHeight="1">
      <c r="A663" s="322"/>
      <c r="B663" s="146"/>
      <c r="C663" s="327"/>
      <c r="D663" s="146"/>
      <c r="E663" s="503"/>
      <c r="F663" s="262"/>
      <c r="G663" s="507"/>
      <c r="H663" s="146"/>
      <c r="I663" s="508"/>
      <c r="J663" s="504"/>
      <c r="K663" s="505"/>
      <c r="M663" s="586"/>
      <c r="N663" s="586"/>
      <c r="O663" s="146"/>
      <c r="P663" s="506"/>
      <c r="Q663" s="589"/>
      <c r="R663" s="146"/>
      <c r="S663" s="146"/>
      <c r="T663" s="586"/>
      <c r="U663" s="146"/>
    </row>
    <row r="664" spans="1:21" ht="18.75" customHeight="1">
      <c r="A664" s="322"/>
      <c r="B664" s="146"/>
      <c r="C664" s="327"/>
      <c r="D664" s="146"/>
      <c r="E664" s="503"/>
      <c r="F664" s="262"/>
      <c r="G664" s="507"/>
      <c r="H664" s="146"/>
      <c r="I664" s="508"/>
      <c r="J664" s="504"/>
      <c r="K664" s="505"/>
      <c r="M664" s="586"/>
      <c r="N664" s="586"/>
      <c r="O664" s="146"/>
      <c r="P664" s="506"/>
      <c r="Q664" s="589"/>
      <c r="R664" s="146"/>
      <c r="S664" s="146"/>
      <c r="T664" s="586"/>
      <c r="U664" s="146"/>
    </row>
    <row r="665" spans="1:21" ht="18.75" customHeight="1">
      <c r="A665" s="322"/>
      <c r="B665" s="146"/>
      <c r="C665" s="327"/>
      <c r="D665" s="146"/>
      <c r="E665" s="503"/>
      <c r="F665" s="262"/>
      <c r="G665" s="507"/>
      <c r="H665" s="146"/>
      <c r="I665" s="508"/>
      <c r="J665" s="504"/>
      <c r="K665" s="505"/>
      <c r="M665" s="586"/>
      <c r="N665" s="586"/>
      <c r="O665" s="146"/>
      <c r="P665" s="506"/>
      <c r="Q665" s="589"/>
      <c r="R665" s="146"/>
      <c r="S665" s="146"/>
      <c r="T665" s="586"/>
      <c r="U665" s="146"/>
    </row>
    <row r="666" spans="1:21" ht="18.75" customHeight="1">
      <c r="A666" s="322"/>
      <c r="B666" s="146"/>
      <c r="C666" s="327"/>
      <c r="D666" s="146"/>
      <c r="E666" s="503"/>
      <c r="F666" s="262"/>
      <c r="G666" s="507"/>
      <c r="H666" s="146"/>
      <c r="I666" s="508"/>
      <c r="J666" s="504"/>
      <c r="K666" s="505"/>
      <c r="M666" s="586"/>
      <c r="N666" s="586"/>
      <c r="O666" s="146"/>
      <c r="P666" s="506"/>
      <c r="Q666" s="589"/>
      <c r="R666" s="146"/>
      <c r="S666" s="146"/>
      <c r="T666" s="586"/>
      <c r="U666" s="146"/>
    </row>
    <row r="667" spans="1:21" ht="18.75" customHeight="1">
      <c r="A667" s="322"/>
      <c r="B667" s="146"/>
      <c r="C667" s="327"/>
      <c r="D667" s="146"/>
      <c r="E667" s="503"/>
      <c r="F667" s="262"/>
      <c r="G667" s="507"/>
      <c r="H667" s="146"/>
      <c r="I667" s="508"/>
      <c r="J667" s="504"/>
      <c r="K667" s="505"/>
      <c r="M667" s="586"/>
      <c r="N667" s="586"/>
      <c r="O667" s="146"/>
      <c r="P667" s="506"/>
      <c r="Q667" s="589"/>
      <c r="R667" s="146"/>
      <c r="S667" s="146"/>
      <c r="T667" s="586"/>
      <c r="U667" s="146"/>
    </row>
    <row r="668" spans="1:21" ht="18.75" customHeight="1">
      <c r="A668" s="322"/>
      <c r="B668" s="146"/>
      <c r="C668" s="327"/>
      <c r="D668" s="146"/>
      <c r="E668" s="503"/>
      <c r="F668" s="262"/>
      <c r="G668" s="507"/>
      <c r="H668" s="146"/>
      <c r="I668" s="508"/>
      <c r="J668" s="504"/>
      <c r="K668" s="505"/>
      <c r="M668" s="586"/>
      <c r="N668" s="586"/>
      <c r="O668" s="146"/>
      <c r="P668" s="506"/>
      <c r="Q668" s="589"/>
      <c r="R668" s="146"/>
      <c r="S668" s="146"/>
      <c r="T668" s="586"/>
      <c r="U668" s="146"/>
    </row>
    <row r="669" spans="1:21" ht="18.75" customHeight="1">
      <c r="A669" s="322"/>
      <c r="B669" s="146"/>
      <c r="C669" s="327"/>
      <c r="D669" s="146"/>
      <c r="E669" s="503"/>
      <c r="F669" s="262"/>
      <c r="G669" s="507"/>
      <c r="H669" s="146"/>
      <c r="I669" s="508"/>
      <c r="J669" s="504"/>
      <c r="K669" s="505"/>
      <c r="M669" s="586"/>
      <c r="N669" s="586"/>
      <c r="O669" s="146"/>
      <c r="P669" s="506"/>
      <c r="Q669" s="589"/>
      <c r="R669" s="146"/>
      <c r="S669" s="146"/>
      <c r="T669" s="586"/>
      <c r="U669" s="146"/>
    </row>
    <row r="670" spans="1:21" ht="18.75" customHeight="1">
      <c r="A670" s="322"/>
      <c r="B670" s="146"/>
      <c r="C670" s="327"/>
      <c r="D670" s="146"/>
      <c r="E670" s="503"/>
      <c r="F670" s="262"/>
      <c r="G670" s="507"/>
      <c r="H670" s="146"/>
      <c r="I670" s="508"/>
      <c r="J670" s="504"/>
      <c r="K670" s="505"/>
      <c r="M670" s="586"/>
      <c r="N670" s="586"/>
      <c r="O670" s="146"/>
      <c r="P670" s="506"/>
      <c r="Q670" s="589"/>
      <c r="R670" s="146"/>
      <c r="S670" s="146"/>
      <c r="T670" s="586"/>
      <c r="U670" s="146"/>
    </row>
    <row r="671" spans="1:21" ht="18.75" customHeight="1">
      <c r="A671" s="322"/>
      <c r="B671" s="146"/>
      <c r="C671" s="327"/>
      <c r="D671" s="146"/>
      <c r="E671" s="503"/>
      <c r="F671" s="262"/>
      <c r="G671" s="507"/>
      <c r="H671" s="146"/>
      <c r="I671" s="508"/>
      <c r="J671" s="504"/>
      <c r="K671" s="505"/>
      <c r="M671" s="586"/>
      <c r="N671" s="586"/>
      <c r="O671" s="146"/>
      <c r="P671" s="506"/>
      <c r="Q671" s="589"/>
      <c r="R671" s="146"/>
      <c r="S671" s="146"/>
      <c r="T671" s="586"/>
      <c r="U671" s="146"/>
    </row>
    <row r="672" spans="1:21" ht="18.75" customHeight="1">
      <c r="A672" s="322"/>
      <c r="B672" s="146"/>
      <c r="C672" s="327"/>
      <c r="D672" s="146"/>
      <c r="E672" s="503"/>
      <c r="F672" s="262"/>
      <c r="G672" s="507"/>
      <c r="H672" s="146"/>
      <c r="I672" s="508"/>
      <c r="J672" s="504"/>
      <c r="K672" s="505"/>
      <c r="M672" s="586"/>
      <c r="N672" s="586"/>
      <c r="O672" s="146"/>
      <c r="P672" s="506"/>
      <c r="Q672" s="589"/>
      <c r="R672" s="146"/>
      <c r="S672" s="146"/>
      <c r="T672" s="586"/>
      <c r="U672" s="146"/>
    </row>
    <row r="673" spans="1:21" ht="18.75" customHeight="1">
      <c r="A673" s="322"/>
      <c r="B673" s="146"/>
      <c r="C673" s="327"/>
      <c r="D673" s="146"/>
      <c r="E673" s="503"/>
      <c r="F673" s="262"/>
      <c r="G673" s="507"/>
      <c r="H673" s="146"/>
      <c r="I673" s="508"/>
      <c r="J673" s="504"/>
      <c r="K673" s="505"/>
      <c r="M673" s="586"/>
      <c r="N673" s="586"/>
      <c r="O673" s="146"/>
      <c r="P673" s="506"/>
      <c r="Q673" s="589"/>
      <c r="R673" s="146"/>
      <c r="S673" s="146"/>
      <c r="T673" s="586"/>
      <c r="U673" s="146"/>
    </row>
    <row r="674" spans="1:21" ht="18.75" customHeight="1">
      <c r="A674" s="322"/>
      <c r="B674" s="146"/>
      <c r="C674" s="327"/>
      <c r="D674" s="146"/>
      <c r="E674" s="503"/>
      <c r="F674" s="262"/>
      <c r="G674" s="507"/>
      <c r="H674" s="146"/>
      <c r="I674" s="508"/>
      <c r="J674" s="504"/>
      <c r="K674" s="505"/>
      <c r="M674" s="586"/>
      <c r="N674" s="586"/>
      <c r="O674" s="146"/>
      <c r="P674" s="506"/>
      <c r="Q674" s="589"/>
      <c r="R674" s="146"/>
      <c r="S674" s="146"/>
      <c r="T674" s="586"/>
      <c r="U674" s="146"/>
    </row>
    <row r="675" spans="1:21" ht="18.75" customHeight="1">
      <c r="A675" s="322"/>
      <c r="B675" s="146"/>
      <c r="C675" s="327"/>
      <c r="D675" s="146"/>
      <c r="E675" s="503"/>
      <c r="F675" s="262"/>
      <c r="G675" s="507"/>
      <c r="H675" s="146"/>
      <c r="I675" s="508"/>
      <c r="J675" s="504"/>
      <c r="K675" s="505"/>
      <c r="M675" s="586"/>
      <c r="N675" s="586"/>
      <c r="O675" s="146"/>
      <c r="P675" s="506"/>
      <c r="Q675" s="589"/>
      <c r="R675" s="146"/>
      <c r="S675" s="146"/>
      <c r="T675" s="586"/>
      <c r="U675" s="146"/>
    </row>
    <row r="676" spans="1:21" ht="18.75" customHeight="1">
      <c r="A676" s="322"/>
      <c r="B676" s="146"/>
      <c r="C676" s="327"/>
      <c r="D676" s="146"/>
      <c r="E676" s="503"/>
      <c r="F676" s="262"/>
      <c r="G676" s="507"/>
      <c r="H676" s="146"/>
      <c r="I676" s="508"/>
      <c r="J676" s="504"/>
      <c r="K676" s="505"/>
      <c r="M676" s="586"/>
      <c r="N676" s="586"/>
      <c r="O676" s="146"/>
      <c r="P676" s="506"/>
      <c r="Q676" s="589"/>
      <c r="R676" s="146"/>
      <c r="S676" s="146"/>
      <c r="T676" s="586"/>
      <c r="U676" s="146"/>
    </row>
    <row r="677" spans="1:21" ht="18.75" customHeight="1">
      <c r="A677" s="322"/>
      <c r="B677" s="146"/>
      <c r="C677" s="327"/>
      <c r="D677" s="146"/>
      <c r="E677" s="503"/>
      <c r="F677" s="262"/>
      <c r="G677" s="507"/>
      <c r="H677" s="146"/>
      <c r="I677" s="508"/>
      <c r="J677" s="504"/>
      <c r="K677" s="505"/>
      <c r="M677" s="586"/>
      <c r="N677" s="586"/>
      <c r="O677" s="146"/>
      <c r="P677" s="506"/>
      <c r="Q677" s="589"/>
      <c r="R677" s="146"/>
      <c r="S677" s="146"/>
      <c r="T677" s="586"/>
      <c r="U677" s="146"/>
    </row>
    <row r="678" spans="1:21" ht="18.75" customHeight="1">
      <c r="A678" s="322"/>
      <c r="B678" s="146"/>
      <c r="C678" s="327"/>
      <c r="D678" s="146"/>
      <c r="E678" s="503"/>
      <c r="F678" s="262"/>
      <c r="G678" s="507"/>
      <c r="H678" s="146"/>
      <c r="I678" s="508"/>
      <c r="J678" s="504"/>
      <c r="K678" s="505"/>
      <c r="M678" s="586"/>
      <c r="N678" s="586"/>
      <c r="O678" s="146"/>
      <c r="P678" s="506"/>
      <c r="Q678" s="589"/>
      <c r="R678" s="146"/>
      <c r="S678" s="146"/>
      <c r="T678" s="586"/>
      <c r="U678" s="146"/>
    </row>
    <row r="679" spans="1:21" ht="18.75" customHeight="1">
      <c r="A679" s="322"/>
      <c r="B679" s="146"/>
      <c r="C679" s="327"/>
      <c r="D679" s="146"/>
      <c r="E679" s="503"/>
      <c r="F679" s="262"/>
      <c r="G679" s="507"/>
      <c r="H679" s="146"/>
      <c r="I679" s="508"/>
      <c r="J679" s="504"/>
      <c r="K679" s="505"/>
      <c r="M679" s="586"/>
      <c r="N679" s="586"/>
      <c r="O679" s="146"/>
      <c r="P679" s="506"/>
      <c r="Q679" s="589"/>
      <c r="R679" s="146"/>
      <c r="S679" s="146"/>
      <c r="T679" s="586"/>
      <c r="U679" s="146"/>
    </row>
    <row r="680" spans="1:21" ht="18.75" customHeight="1">
      <c r="A680" s="322"/>
      <c r="B680" s="146"/>
      <c r="C680" s="327"/>
      <c r="D680" s="146"/>
      <c r="E680" s="503"/>
      <c r="F680" s="262"/>
      <c r="G680" s="507"/>
      <c r="H680" s="146"/>
      <c r="I680" s="508"/>
      <c r="J680" s="504"/>
      <c r="K680" s="505"/>
      <c r="M680" s="586"/>
      <c r="N680" s="586"/>
      <c r="O680" s="146"/>
      <c r="P680" s="506"/>
      <c r="Q680" s="589"/>
      <c r="R680" s="146"/>
      <c r="S680" s="146"/>
      <c r="T680" s="586"/>
      <c r="U680" s="146"/>
    </row>
    <row r="681" spans="1:21" ht="18.75" customHeight="1">
      <c r="A681" s="322"/>
      <c r="B681" s="146"/>
      <c r="C681" s="327"/>
      <c r="D681" s="146"/>
      <c r="E681" s="503"/>
      <c r="F681" s="262"/>
      <c r="G681" s="507"/>
      <c r="H681" s="146"/>
      <c r="I681" s="508"/>
      <c r="J681" s="504"/>
      <c r="K681" s="505"/>
      <c r="M681" s="586"/>
      <c r="N681" s="586"/>
      <c r="O681" s="146"/>
      <c r="P681" s="506"/>
      <c r="Q681" s="589"/>
      <c r="R681" s="146"/>
      <c r="S681" s="146"/>
      <c r="T681" s="586"/>
      <c r="U681" s="146"/>
    </row>
    <row r="682" spans="1:21" ht="18.75" customHeight="1">
      <c r="A682" s="322"/>
      <c r="B682" s="146"/>
      <c r="C682" s="327"/>
      <c r="D682" s="146"/>
      <c r="E682" s="503"/>
      <c r="F682" s="262"/>
      <c r="G682" s="507"/>
      <c r="H682" s="146"/>
      <c r="I682" s="508"/>
      <c r="J682" s="504"/>
      <c r="K682" s="505"/>
      <c r="M682" s="586"/>
      <c r="N682" s="586"/>
      <c r="O682" s="146"/>
      <c r="P682" s="506"/>
      <c r="Q682" s="589"/>
      <c r="R682" s="146"/>
      <c r="S682" s="146"/>
      <c r="T682" s="586"/>
      <c r="U682" s="146"/>
    </row>
    <row r="683" spans="1:21" ht="18.75" customHeight="1">
      <c r="A683" s="322"/>
      <c r="B683" s="146"/>
      <c r="C683" s="327"/>
      <c r="D683" s="146"/>
      <c r="E683" s="503"/>
      <c r="F683" s="262"/>
      <c r="G683" s="507"/>
      <c r="H683" s="146"/>
      <c r="I683" s="508"/>
      <c r="J683" s="504"/>
      <c r="K683" s="505"/>
      <c r="M683" s="586"/>
      <c r="N683" s="586"/>
      <c r="O683" s="146"/>
      <c r="P683" s="506"/>
      <c r="Q683" s="589"/>
      <c r="R683" s="146"/>
      <c r="S683" s="146"/>
      <c r="T683" s="586"/>
      <c r="U683" s="146"/>
    </row>
    <row r="684" spans="1:21" ht="18.75" customHeight="1">
      <c r="A684" s="322"/>
      <c r="B684" s="146"/>
      <c r="C684" s="327"/>
      <c r="D684" s="146"/>
      <c r="E684" s="503"/>
      <c r="F684" s="262"/>
      <c r="G684" s="507"/>
      <c r="H684" s="146"/>
      <c r="I684" s="508"/>
      <c r="J684" s="504"/>
      <c r="K684" s="505"/>
      <c r="M684" s="586"/>
      <c r="N684" s="586"/>
      <c r="O684" s="146"/>
      <c r="P684" s="506"/>
      <c r="Q684" s="589"/>
      <c r="R684" s="146"/>
      <c r="S684" s="146"/>
      <c r="T684" s="586"/>
      <c r="U684" s="146"/>
    </row>
    <row r="685" spans="1:21" ht="18.75" customHeight="1">
      <c r="A685" s="322"/>
      <c r="B685" s="146"/>
      <c r="C685" s="327"/>
      <c r="D685" s="146"/>
      <c r="E685" s="503"/>
      <c r="F685" s="262"/>
      <c r="G685" s="507"/>
      <c r="H685" s="146"/>
      <c r="I685" s="508"/>
      <c r="J685" s="504"/>
      <c r="K685" s="505"/>
      <c r="M685" s="586"/>
      <c r="N685" s="586"/>
      <c r="O685" s="146"/>
      <c r="P685" s="506"/>
      <c r="Q685" s="589"/>
      <c r="R685" s="146"/>
      <c r="S685" s="146"/>
      <c r="T685" s="586"/>
      <c r="U685" s="146"/>
    </row>
    <row r="686" spans="1:21" ht="18.75" customHeight="1">
      <c r="A686" s="322"/>
      <c r="B686" s="146"/>
      <c r="C686" s="327"/>
      <c r="D686" s="146"/>
      <c r="E686" s="503"/>
      <c r="F686" s="262"/>
      <c r="G686" s="507"/>
      <c r="H686" s="146"/>
      <c r="I686" s="508"/>
      <c r="J686" s="504"/>
      <c r="K686" s="505"/>
      <c r="M686" s="586"/>
      <c r="N686" s="586"/>
      <c r="O686" s="146"/>
      <c r="P686" s="506"/>
      <c r="Q686" s="589"/>
      <c r="R686" s="146"/>
      <c r="S686" s="146"/>
      <c r="T686" s="586"/>
      <c r="U686" s="146"/>
    </row>
    <row r="687" spans="1:21" ht="18.75" customHeight="1">
      <c r="M687" s="589"/>
      <c r="Q687" s="589"/>
    </row>
    <row r="688" spans="1:21" ht="18.75" customHeight="1">
      <c r="M688" s="589"/>
      <c r="Q688" s="589"/>
    </row>
    <row r="689" spans="9:17" ht="18.75" customHeight="1">
      <c r="M689" s="589"/>
      <c r="Q689" s="589"/>
    </row>
    <row r="690" spans="9:17" ht="18.75" customHeight="1">
      <c r="I690" s="423"/>
      <c r="M690" s="589"/>
      <c r="Q690" s="589"/>
    </row>
    <row r="691" spans="9:17" ht="18.75" customHeight="1">
      <c r="M691" s="589"/>
      <c r="Q691" s="589"/>
    </row>
    <row r="692" spans="9:17" ht="18.75" customHeight="1">
      <c r="M692" s="589"/>
      <c r="Q692" s="589"/>
    </row>
    <row r="693" spans="9:17" ht="18.75" customHeight="1">
      <c r="M693" s="589"/>
      <c r="Q693" s="589"/>
    </row>
    <row r="694" spans="9:17" ht="18.75" customHeight="1">
      <c r="M694" s="589"/>
      <c r="Q694" s="589"/>
    </row>
    <row r="695" spans="9:17" ht="18.75" customHeight="1">
      <c r="M695" s="589"/>
      <c r="Q695" s="589"/>
    </row>
    <row r="696" spans="9:17" ht="18.75" customHeight="1">
      <c r="M696" s="589"/>
      <c r="Q696" s="589"/>
    </row>
    <row r="697" spans="9:17" ht="18.75" customHeight="1">
      <c r="M697" s="589"/>
      <c r="Q697" s="589"/>
    </row>
    <row r="698" spans="9:17" ht="18.75" customHeight="1">
      <c r="M698" s="589"/>
      <c r="Q698" s="589"/>
    </row>
    <row r="699" spans="9:17" ht="18.75" customHeight="1">
      <c r="M699" s="589"/>
      <c r="Q699" s="589"/>
    </row>
    <row r="700" spans="9:17" ht="18.75" customHeight="1">
      <c r="M700" s="589"/>
      <c r="Q700" s="589"/>
    </row>
    <row r="701" spans="9:17" ht="18.75" customHeight="1">
      <c r="M701" s="589"/>
      <c r="Q701" s="589"/>
    </row>
    <row r="702" spans="9:17" ht="18.75" customHeight="1">
      <c r="M702" s="589"/>
      <c r="Q702" s="589"/>
    </row>
    <row r="703" spans="9:17" ht="18.75" customHeight="1">
      <c r="M703" s="589"/>
      <c r="Q703" s="589"/>
    </row>
    <row r="704" spans="9:17" ht="18.75" customHeight="1">
      <c r="M704" s="589"/>
      <c r="Q704" s="589"/>
    </row>
    <row r="705" spans="13:17" ht="18.75" customHeight="1">
      <c r="M705" s="589"/>
      <c r="Q705" s="589"/>
    </row>
    <row r="706" spans="13:17" ht="18.75" customHeight="1">
      <c r="M706" s="589"/>
      <c r="Q706" s="589"/>
    </row>
    <row r="707" spans="13:17" ht="18.75" customHeight="1">
      <c r="M707" s="589"/>
      <c r="Q707" s="589"/>
    </row>
    <row r="708" spans="13:17" ht="18.75" customHeight="1">
      <c r="M708" s="589"/>
      <c r="Q708" s="589"/>
    </row>
    <row r="709" spans="13:17" ht="18.75" customHeight="1">
      <c r="M709" s="589"/>
      <c r="Q709" s="589"/>
    </row>
    <row r="710" spans="13:17" ht="18.75" customHeight="1">
      <c r="M710" s="589"/>
      <c r="Q710" s="589"/>
    </row>
    <row r="711" spans="13:17" ht="18.75" customHeight="1">
      <c r="M711" s="589"/>
      <c r="Q711" s="589"/>
    </row>
    <row r="712" spans="13:17" ht="18.75" customHeight="1">
      <c r="M712" s="589"/>
      <c r="Q712" s="589"/>
    </row>
    <row r="713" spans="13:17" ht="18.75" customHeight="1">
      <c r="M713" s="589"/>
      <c r="Q713" s="589"/>
    </row>
    <row r="714" spans="13:17" ht="18.75" customHeight="1">
      <c r="M714" s="589"/>
      <c r="Q714" s="589"/>
    </row>
    <row r="715" spans="13:17" ht="18.75" customHeight="1">
      <c r="M715" s="589"/>
      <c r="Q715" s="589"/>
    </row>
    <row r="716" spans="13:17" ht="18.75" customHeight="1">
      <c r="M716" s="589"/>
      <c r="Q716" s="589"/>
    </row>
    <row r="717" spans="13:17" ht="18.75" customHeight="1">
      <c r="M717" s="589"/>
      <c r="Q717" s="589"/>
    </row>
    <row r="718" spans="13:17" ht="18.75" customHeight="1">
      <c r="M718" s="589"/>
      <c r="Q718" s="589"/>
    </row>
    <row r="719" spans="13:17" ht="18.75" customHeight="1">
      <c r="M719" s="589"/>
      <c r="Q719" s="589"/>
    </row>
    <row r="720" spans="13:17" ht="18.75" customHeight="1">
      <c r="M720" s="589"/>
      <c r="Q720" s="589"/>
    </row>
    <row r="721" spans="13:17" ht="18.75" customHeight="1">
      <c r="M721" s="589"/>
      <c r="Q721" s="589"/>
    </row>
    <row r="722" spans="13:17" ht="18.75" customHeight="1">
      <c r="M722" s="589"/>
      <c r="Q722" s="589"/>
    </row>
    <row r="723" spans="13:17" ht="18.75" customHeight="1">
      <c r="M723" s="589"/>
      <c r="Q723" s="589"/>
    </row>
    <row r="724" spans="13:17" ht="18.75" customHeight="1">
      <c r="M724" s="589"/>
      <c r="Q724" s="589"/>
    </row>
    <row r="725" spans="13:17" ht="18.75" customHeight="1">
      <c r="M725" s="589"/>
      <c r="Q725" s="589"/>
    </row>
    <row r="726" spans="13:17" ht="18.75" customHeight="1">
      <c r="M726" s="589"/>
      <c r="Q726" s="589"/>
    </row>
    <row r="727" spans="13:17" ht="18.75" customHeight="1">
      <c r="M727" s="589"/>
      <c r="Q727" s="589"/>
    </row>
    <row r="728" spans="13:17" ht="18.75" customHeight="1">
      <c r="M728" s="589"/>
      <c r="Q728" s="589"/>
    </row>
    <row r="729" spans="13:17" ht="18.75" customHeight="1">
      <c r="M729" s="589"/>
      <c r="Q729" s="589"/>
    </row>
    <row r="730" spans="13:17" ht="18.75" customHeight="1">
      <c r="M730" s="589"/>
      <c r="Q730" s="589"/>
    </row>
    <row r="731" spans="13:17" ht="18.75" customHeight="1">
      <c r="M731" s="589"/>
      <c r="Q731" s="589"/>
    </row>
    <row r="732" spans="13:17" ht="18.75" customHeight="1">
      <c r="M732" s="589"/>
      <c r="Q732" s="589"/>
    </row>
    <row r="733" spans="13:17" ht="18.75" customHeight="1">
      <c r="M733" s="589"/>
      <c r="Q733" s="589"/>
    </row>
    <row r="734" spans="13:17" ht="18.75" customHeight="1">
      <c r="M734" s="589"/>
      <c r="Q734" s="589"/>
    </row>
    <row r="735" spans="13:17" ht="18.75" customHeight="1">
      <c r="M735" s="589"/>
      <c r="Q735" s="589"/>
    </row>
    <row r="736" spans="13:17" ht="18.75" customHeight="1">
      <c r="M736" s="589"/>
      <c r="Q736" s="589"/>
    </row>
    <row r="737" spans="9:17" ht="18.75" customHeight="1">
      <c r="M737" s="589"/>
      <c r="Q737" s="589"/>
    </row>
    <row r="738" spans="9:17" ht="18.75" customHeight="1">
      <c r="M738" s="589"/>
      <c r="Q738" s="589"/>
    </row>
    <row r="739" spans="9:17" ht="18.75" customHeight="1">
      <c r="M739" s="589"/>
      <c r="Q739" s="589"/>
    </row>
    <row r="740" spans="9:17" ht="18.75" customHeight="1">
      <c r="M740" s="589"/>
      <c r="Q740" s="589"/>
    </row>
    <row r="741" spans="9:17" ht="18.75" customHeight="1">
      <c r="M741" s="589"/>
      <c r="Q741" s="589"/>
    </row>
    <row r="742" spans="9:17" ht="18.75" customHeight="1">
      <c r="M742" s="589"/>
      <c r="Q742" s="589"/>
    </row>
    <row r="743" spans="9:17" ht="18.75" customHeight="1">
      <c r="M743" s="589"/>
      <c r="Q743" s="589"/>
    </row>
    <row r="744" spans="9:17" ht="18.75" customHeight="1">
      <c r="M744" s="589"/>
      <c r="Q744" s="589"/>
    </row>
    <row r="745" spans="9:17" ht="18.75" customHeight="1">
      <c r="M745" s="589"/>
      <c r="Q745" s="589"/>
    </row>
    <row r="746" spans="9:17" ht="18.75" customHeight="1">
      <c r="M746" s="589"/>
      <c r="Q746" s="589"/>
    </row>
    <row r="747" spans="9:17" ht="18.75" customHeight="1">
      <c r="M747" s="589"/>
      <c r="Q747" s="589"/>
    </row>
    <row r="748" spans="9:17" ht="18.75" customHeight="1">
      <c r="I748" s="131"/>
      <c r="M748" s="589"/>
      <c r="Q748" s="589"/>
    </row>
    <row r="749" spans="9:17" ht="18.75" customHeight="1">
      <c r="I749" s="131"/>
      <c r="M749" s="589"/>
      <c r="Q749" s="589"/>
    </row>
    <row r="753" spans="9:9" ht="18.75" customHeight="1">
      <c r="I753" s="424"/>
    </row>
    <row r="754" spans="9:9" ht="18.75" customHeight="1">
      <c r="I754" s="424"/>
    </row>
    <row r="755" spans="9:9" ht="18.75" customHeight="1">
      <c r="I755" s="423"/>
    </row>
    <row r="756" spans="9:9" ht="18.75" customHeight="1">
      <c r="I756" s="423"/>
    </row>
    <row r="757" spans="9:9" ht="18.75" customHeight="1">
      <c r="I757" s="423"/>
    </row>
    <row r="1048362" spans="1:14" ht="18.75" customHeight="1">
      <c r="A1048362" s="325"/>
      <c r="M1048362" s="589"/>
    </row>
    <row r="1048364" spans="1:14" ht="18.75" customHeight="1">
      <c r="M1048364" s="589"/>
      <c r="N1048364" s="586"/>
    </row>
    <row r="1048365" spans="1:14" ht="18.75" customHeight="1">
      <c r="M1048365" s="589"/>
    </row>
  </sheetData>
  <autoFilter ref="A1:BF748" xr:uid="{107687DC-ED60-4EDB-8FB8-4B127BB5A58D}"/>
  <phoneticPr fontId="12" type="noConversion"/>
  <conditionalFormatting sqref="A688:A747 A749:A1048576 A652:A686 A1:A649">
    <cfRule type="duplicateValues" dxfId="38" priority="77"/>
  </conditionalFormatting>
  <conditionalFormatting sqref="B570">
    <cfRule type="duplicateValues" dxfId="37" priority="51"/>
    <cfRule type="duplicateValues" dxfId="36" priority="52"/>
  </conditionalFormatting>
  <conditionalFormatting sqref="H35">
    <cfRule type="duplicateValues" dxfId="35" priority="79"/>
  </conditionalFormatting>
  <conditionalFormatting sqref="H55">
    <cfRule type="duplicateValues" dxfId="34" priority="75"/>
    <cfRule type="duplicateValues" dxfId="33" priority="76"/>
  </conditionalFormatting>
  <conditionalFormatting sqref="H62">
    <cfRule type="duplicateValues" dxfId="32" priority="73"/>
    <cfRule type="duplicateValues" dxfId="31" priority="74"/>
  </conditionalFormatting>
  <conditionalFormatting sqref="H77">
    <cfRule type="duplicateValues" dxfId="30" priority="70"/>
    <cfRule type="duplicateValues" dxfId="29" priority="71"/>
  </conditionalFormatting>
  <conditionalFormatting sqref="H128">
    <cfRule type="duplicateValues" dxfId="28" priority="58"/>
    <cfRule type="duplicateValues" dxfId="27" priority="59"/>
    <cfRule type="duplicateValues" dxfId="26" priority="60"/>
  </conditionalFormatting>
  <conditionalFormatting sqref="H161">
    <cfRule type="duplicateValues" dxfId="25" priority="56"/>
    <cfRule type="duplicateValues" dxfId="24" priority="57"/>
  </conditionalFormatting>
  <conditionalFormatting sqref="H392">
    <cfRule type="duplicateValues" dxfId="23" priority="49"/>
    <cfRule type="duplicateValues" dxfId="22" priority="50"/>
  </conditionalFormatting>
  <conditionalFormatting sqref="H570:H571">
    <cfRule type="duplicateValues" dxfId="21" priority="47"/>
    <cfRule type="duplicateValues" dxfId="20" priority="48"/>
  </conditionalFormatting>
  <conditionalFormatting sqref="H652:H1048576 H290 H148 H100 H115:H116 H152:H156 H169 H221:H222 H397 H474 H545 H1:H95">
    <cfRule type="duplicateValues" dxfId="19" priority="156"/>
  </conditionalFormatting>
  <conditionalFormatting sqref="H652:H1048576 H290 H148 H39:H40 H47:H95 H100 H115:H116 H169 H152:H155 H221:H222 H397 H474 H545 H1:H9">
    <cfRule type="duplicateValues" dxfId="18" priority="169"/>
  </conditionalFormatting>
  <dataValidations count="4">
    <dataValidation type="list" allowBlank="1" showInputMessage="1" showErrorMessage="1" sqref="C652:C686 C1:C649" xr:uid="{08231209-556F-4F1B-9337-9E990D1A72A0}">
      <formula1>#REF!</formula1>
    </dataValidation>
    <dataValidation type="list" allowBlank="1" showInputMessage="1" showErrorMessage="1" sqref="G652:G686 G2:G62 G64:G649" xr:uid="{E5C52F44-4832-4CA9-B657-FC9B2C7A0B1C}">
      <formula1>#REF!</formula1>
    </dataValidation>
    <dataValidation type="list" allowBlank="1" showInputMessage="1" showErrorMessage="1" sqref="D652:D686 D2:D649" xr:uid="{954693F0-CD68-4C75-BFAA-99DA548A26D6}">
      <formula1>#REF!</formula1>
    </dataValidation>
    <dataValidation allowBlank="1" showInputMessage="1" showErrorMessage="1" sqref="A1:XFD1" xr:uid="{BF4B5272-1DC1-40B9-BD8D-6B06115B1429}"/>
  </dataValidations>
  <hyperlinks>
    <hyperlink ref="U2" r:id="rId1" xr:uid="{E37CE1F7-515C-4DDE-97A9-E14C47A88E4B}"/>
    <hyperlink ref="U3" r:id="rId2" xr:uid="{73E00157-37E6-4D77-BF7E-A5BFE5240461}"/>
    <hyperlink ref="U4" r:id="rId3" xr:uid="{BCCDC8F4-F07E-4B85-8273-6BE04F22D9A0}"/>
    <hyperlink ref="U5" r:id="rId4" xr:uid="{3834AC9B-771F-4264-AFFE-B44DFE820BAE}"/>
  </hyperlinks>
  <pageMargins left="0.7" right="0.7" top="0.75" bottom="0.75" header="0.3" footer="0.3"/>
  <pageSetup paperSize="9" orientation="portrait" r:id="rId5"/>
  <legacyDrawing r:id="rId6"/>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E828FF-E871-44F4-968D-2CB39AFBDFB3}">
  <dimension ref="A1:CA1048576"/>
  <sheetViews>
    <sheetView zoomScale="70" zoomScaleNormal="70" workbookViewId="0">
      <pane ySplit="2" topLeftCell="A3" activePane="bottomLeft" state="frozen"/>
      <selection activeCell="C1" sqref="C1"/>
      <selection pane="bottomLeft"/>
    </sheetView>
  </sheetViews>
  <sheetFormatPr baseColWidth="10" defaultColWidth="9.109375" defaultRowHeight="18" customHeight="1"/>
  <cols>
    <col min="1" max="1" width="78.5546875" style="180" customWidth="1"/>
    <col min="2" max="2" width="16.5546875" style="209" customWidth="1"/>
    <col min="3" max="3" width="10" style="351" customWidth="1"/>
    <col min="4" max="4" width="18.33203125" style="140" customWidth="1"/>
    <col min="5" max="5" width="11.5546875" style="140" customWidth="1"/>
    <col min="6" max="6" width="27.33203125" style="140" customWidth="1"/>
    <col min="7" max="7" width="27.5546875" style="140" customWidth="1"/>
    <col min="8" max="8" width="13.5546875" style="140" customWidth="1"/>
    <col min="9" max="9" width="15.33203125" style="131" customWidth="1"/>
    <col min="10" max="10" width="63.44140625" style="131" customWidth="1"/>
    <col min="11" max="11" width="19" style="131" customWidth="1"/>
    <col min="12" max="12" width="46.88671875" style="131" customWidth="1"/>
    <col min="13" max="13" width="24.88671875" style="132" customWidth="1"/>
    <col min="14" max="14" width="24.88671875" style="252" customWidth="1"/>
    <col min="15" max="15" width="25.33203125" style="133" customWidth="1"/>
    <col min="16" max="16" width="27.33203125" style="132" customWidth="1"/>
    <col min="17" max="17" width="18.33203125" style="132" customWidth="1"/>
    <col min="18" max="18" width="19.6640625" style="132" customWidth="1"/>
    <col min="19" max="19" width="23.33203125" style="134" customWidth="1"/>
    <col min="20" max="20" width="23.33203125" style="136" customWidth="1"/>
    <col min="21" max="21" width="23.44140625" style="131" customWidth="1"/>
    <col min="22" max="22" width="21.44140625" style="132" customWidth="1"/>
    <col min="23" max="23" width="18.33203125" style="135" customWidth="1"/>
    <col min="24" max="24" width="25" style="136" customWidth="1"/>
    <col min="25" max="25" width="46.109375" style="131" customWidth="1"/>
    <col min="26" max="26" width="9.109375" style="131" customWidth="1"/>
    <col min="27" max="27" width="15" style="131" customWidth="1"/>
    <col min="28" max="28" width="40" style="131" customWidth="1"/>
    <col min="29" max="29" width="38.88671875" style="131" customWidth="1"/>
    <col min="30" max="30" width="33.44140625" style="132" customWidth="1"/>
    <col min="31" max="31" width="23.109375" style="131" customWidth="1"/>
    <col min="32" max="33" width="26.44140625" style="131" customWidth="1"/>
    <col min="34" max="34" width="34.88671875" style="137" customWidth="1"/>
    <col min="35" max="35" width="31" style="138" customWidth="1"/>
    <col min="36" max="36" width="43.33203125" style="139" customWidth="1"/>
    <col min="37" max="41" width="9.109375" style="140" customWidth="1"/>
    <col min="42" max="77" width="9.109375" style="131" customWidth="1"/>
    <col min="78" max="78" width="12" style="131" bestFit="1" customWidth="1"/>
    <col min="79" max="79" width="13.109375" style="131" customWidth="1"/>
    <col min="80" max="16384" width="9.109375" style="131"/>
  </cols>
  <sheetData>
    <row r="1" spans="1:78" ht="18" hidden="1" customHeight="1">
      <c r="A1" s="285"/>
      <c r="B1" s="314">
        <f ca="1">TODAY()</f>
        <v>46156</v>
      </c>
      <c r="C1" s="582" t="s">
        <v>2695</v>
      </c>
      <c r="D1" s="583"/>
      <c r="E1" s="583"/>
      <c r="F1" s="583"/>
      <c r="G1" s="584"/>
      <c r="H1" s="585"/>
      <c r="I1" s="585"/>
      <c r="J1" s="292"/>
      <c r="K1" s="292"/>
      <c r="L1" s="292" t="s">
        <v>2696</v>
      </c>
      <c r="M1" s="293"/>
      <c r="N1" s="295"/>
      <c r="O1" s="293"/>
      <c r="P1" s="293"/>
      <c r="Q1" s="293"/>
      <c r="R1" s="293"/>
      <c r="S1" s="293"/>
      <c r="T1" s="292"/>
      <c r="U1" s="292"/>
      <c r="V1" s="293"/>
      <c r="W1" s="296"/>
      <c r="X1" s="509"/>
      <c r="Y1" s="292"/>
      <c r="Z1" s="292"/>
      <c r="AA1" s="292"/>
      <c r="AB1" s="292"/>
      <c r="AC1" s="292"/>
      <c r="AD1" s="293"/>
      <c r="AE1" s="292"/>
      <c r="AF1" s="292"/>
      <c r="AG1" s="292"/>
      <c r="AH1" s="297"/>
      <c r="AI1" s="298"/>
      <c r="AJ1" s="299"/>
    </row>
    <row r="2" spans="1:78" s="202" customFormat="1" ht="18" customHeight="1">
      <c r="A2" s="286" t="s">
        <v>851</v>
      </c>
      <c r="B2" s="287" t="s">
        <v>852</v>
      </c>
      <c r="C2" s="288" t="s">
        <v>853</v>
      </c>
      <c r="D2" s="289" t="s">
        <v>2697</v>
      </c>
      <c r="E2" s="290" t="s">
        <v>21</v>
      </c>
      <c r="F2" s="290" t="s">
        <v>0</v>
      </c>
      <c r="G2" s="291" t="s">
        <v>854</v>
      </c>
      <c r="H2" s="291" t="s">
        <v>32</v>
      </c>
      <c r="I2" s="291" t="s">
        <v>33</v>
      </c>
      <c r="J2" s="290" t="s">
        <v>855</v>
      </c>
      <c r="K2" s="290" t="s">
        <v>2698</v>
      </c>
      <c r="L2" s="290" t="s">
        <v>856</v>
      </c>
      <c r="M2" s="294" t="s">
        <v>857</v>
      </c>
      <c r="N2" s="300" t="s">
        <v>2699</v>
      </c>
      <c r="O2" s="301" t="s">
        <v>35</v>
      </c>
      <c r="P2" s="302" t="s">
        <v>2700</v>
      </c>
      <c r="Q2" s="303" t="s">
        <v>858</v>
      </c>
      <c r="R2" s="304" t="s">
        <v>859</v>
      </c>
      <c r="S2" s="305" t="s">
        <v>860</v>
      </c>
      <c r="T2" s="291" t="s">
        <v>36</v>
      </c>
      <c r="U2" s="290" t="s">
        <v>37</v>
      </c>
      <c r="V2" s="290" t="s">
        <v>861</v>
      </c>
      <c r="W2" s="306" t="s">
        <v>862</v>
      </c>
      <c r="X2" s="290" t="s">
        <v>863</v>
      </c>
      <c r="Y2" s="290" t="s">
        <v>38</v>
      </c>
      <c r="Z2" s="290" t="s">
        <v>39</v>
      </c>
      <c r="AA2" s="290" t="s">
        <v>45</v>
      </c>
      <c r="AB2" s="290" t="s">
        <v>864</v>
      </c>
      <c r="AC2" s="307" t="s">
        <v>865</v>
      </c>
      <c r="AD2" s="290" t="s">
        <v>866</v>
      </c>
      <c r="AE2" s="290" t="s">
        <v>867</v>
      </c>
      <c r="AF2" s="290" t="s">
        <v>869</v>
      </c>
      <c r="AG2" s="290" t="s">
        <v>2922</v>
      </c>
      <c r="AH2" s="308" t="s">
        <v>877</v>
      </c>
      <c r="AI2" s="286" t="s">
        <v>881</v>
      </c>
      <c r="AJ2" s="309" t="s">
        <v>2923</v>
      </c>
      <c r="AK2" s="201"/>
      <c r="AL2" s="201"/>
      <c r="AM2" s="201"/>
      <c r="AN2" s="201"/>
      <c r="AO2" s="201"/>
      <c r="AW2" s="202" t="s">
        <v>41</v>
      </c>
      <c r="AX2" s="202" t="s">
        <v>42</v>
      </c>
      <c r="AY2" s="202" t="s">
        <v>43</v>
      </c>
      <c r="AZ2" s="202" t="s">
        <v>44</v>
      </c>
      <c r="BA2" s="202" t="s">
        <v>45</v>
      </c>
      <c r="BZ2" s="200" t="s">
        <v>2701</v>
      </c>
    </row>
    <row r="3" spans="1:78" ht="18" customHeight="1">
      <c r="B3" s="207" t="b">
        <v>1</v>
      </c>
      <c r="C3" s="315" t="s">
        <v>2924</v>
      </c>
      <c r="D3" s="148" t="s">
        <v>842</v>
      </c>
      <c r="E3" s="149" t="s">
        <v>24</v>
      </c>
      <c r="F3" s="149" t="s">
        <v>19</v>
      </c>
      <c r="G3" s="150">
        <v>45659</v>
      </c>
      <c r="H3" s="150" t="s">
        <v>48</v>
      </c>
      <c r="I3" s="150" t="str">
        <f t="shared" ref="I3:I66" ca="1" si="0">IF($B$1&lt;=U3,("EN EJECUCIÓN"),("EJECUTADO"))</f>
        <v>EJECUTADO</v>
      </c>
      <c r="J3" s="151" t="s">
        <v>2925</v>
      </c>
      <c r="K3" s="149" t="s">
        <v>50</v>
      </c>
      <c r="L3" s="428" t="s">
        <v>2926</v>
      </c>
      <c r="M3" s="214" t="s">
        <v>2867</v>
      </c>
      <c r="N3" s="216" t="s">
        <v>1686</v>
      </c>
      <c r="O3" s="152">
        <v>8107490.8600000003</v>
      </c>
      <c r="P3" s="152">
        <v>8107490.8600000003</v>
      </c>
      <c r="Q3" s="153">
        <v>20250001</v>
      </c>
      <c r="R3" s="154">
        <v>390310780</v>
      </c>
      <c r="S3" s="134">
        <v>45659</v>
      </c>
      <c r="T3" s="426">
        <v>45659</v>
      </c>
      <c r="U3" s="150">
        <v>45747</v>
      </c>
      <c r="V3" s="153">
        <v>20250001</v>
      </c>
      <c r="W3" s="155">
        <v>8107490.8600000003</v>
      </c>
      <c r="X3" s="426">
        <v>45659</v>
      </c>
      <c r="Y3" s="150" t="s">
        <v>51</v>
      </c>
      <c r="Z3" s="150" t="s">
        <v>130</v>
      </c>
      <c r="AA3" s="150" t="s">
        <v>59</v>
      </c>
      <c r="AB3" s="150" t="s">
        <v>218</v>
      </c>
      <c r="AC3" s="146" t="s">
        <v>2927</v>
      </c>
      <c r="AD3" s="266" t="s">
        <v>218</v>
      </c>
      <c r="AE3" s="95" t="s">
        <v>2928</v>
      </c>
      <c r="AF3" s="155" t="e">
        <f>#REF!</f>
        <v>#REF!</v>
      </c>
      <c r="AG3" s="150"/>
      <c r="AH3" s="150">
        <v>45352</v>
      </c>
      <c r="AI3" s="150">
        <f t="shared" ref="AI3:AI66" si="1">+AH3+4*30</f>
        <v>45472</v>
      </c>
      <c r="AJ3" s="156">
        <f t="shared" ref="AJ3:AJ66" si="2">+AI3+(2*365)</f>
        <v>46202</v>
      </c>
      <c r="AW3" s="157" t="s">
        <v>13</v>
      </c>
      <c r="AX3" s="158" t="s">
        <v>24</v>
      </c>
      <c r="AY3" s="158" t="s">
        <v>54</v>
      </c>
      <c r="AZ3" s="158" t="s">
        <v>55</v>
      </c>
      <c r="BA3" s="158" t="s">
        <v>53</v>
      </c>
      <c r="BB3" s="158"/>
      <c r="BZ3" s="137">
        <v>45693</v>
      </c>
    </row>
    <row r="4" spans="1:78" ht="18" customHeight="1">
      <c r="B4" s="207" t="b">
        <v>1</v>
      </c>
      <c r="C4" s="315" t="s">
        <v>2929</v>
      </c>
      <c r="D4" s="148" t="s">
        <v>842</v>
      </c>
      <c r="E4" s="149" t="s">
        <v>24</v>
      </c>
      <c r="F4" s="149" t="s">
        <v>19</v>
      </c>
      <c r="G4" s="150">
        <v>45659</v>
      </c>
      <c r="H4" s="150" t="s">
        <v>48</v>
      </c>
      <c r="I4" s="150" t="str">
        <f t="shared" ca="1" si="0"/>
        <v>EJECUTADO</v>
      </c>
      <c r="J4" s="151" t="s">
        <v>2925</v>
      </c>
      <c r="K4" s="149" t="s">
        <v>50</v>
      </c>
      <c r="L4" s="428" t="s">
        <v>2930</v>
      </c>
      <c r="M4" s="214" t="s">
        <v>2931</v>
      </c>
      <c r="N4" s="216" t="s">
        <v>1686</v>
      </c>
      <c r="O4" s="152">
        <v>16214981.73</v>
      </c>
      <c r="P4" s="152">
        <v>16214981.73</v>
      </c>
      <c r="Q4" s="153">
        <v>20250001</v>
      </c>
      <c r="R4" s="154">
        <v>390310780</v>
      </c>
      <c r="S4" s="134">
        <v>45659</v>
      </c>
      <c r="T4" s="426">
        <v>45659</v>
      </c>
      <c r="U4" s="150">
        <v>45747</v>
      </c>
      <c r="V4" s="153">
        <v>20250002</v>
      </c>
      <c r="W4" s="155">
        <v>16214981</v>
      </c>
      <c r="X4" s="426">
        <v>45659</v>
      </c>
      <c r="Y4" s="150" t="s">
        <v>51</v>
      </c>
      <c r="Z4" s="150" t="s">
        <v>130</v>
      </c>
      <c r="AA4" s="150" t="s">
        <v>59</v>
      </c>
      <c r="AB4" s="150" t="s">
        <v>218</v>
      </c>
      <c r="AC4" s="146" t="s">
        <v>2927</v>
      </c>
      <c r="AD4" s="266" t="s">
        <v>218</v>
      </c>
      <c r="AE4" s="95" t="s">
        <v>2932</v>
      </c>
      <c r="AF4" s="155" t="e">
        <f>#REF!</f>
        <v>#REF!</v>
      </c>
      <c r="AG4" s="150"/>
      <c r="AH4" s="150">
        <v>45351</v>
      </c>
      <c r="AI4" s="150">
        <f t="shared" si="1"/>
        <v>45471</v>
      </c>
      <c r="AJ4" s="156">
        <f t="shared" si="2"/>
        <v>46201</v>
      </c>
      <c r="AW4" s="157" t="s">
        <v>3</v>
      </c>
      <c r="AX4" s="158" t="s">
        <v>26</v>
      </c>
      <c r="AY4" s="158" t="s">
        <v>50</v>
      </c>
      <c r="AZ4" s="158" t="s">
        <v>60</v>
      </c>
      <c r="BA4" s="158" t="s">
        <v>59</v>
      </c>
      <c r="BB4" s="158"/>
      <c r="BZ4" s="137">
        <v>45693</v>
      </c>
    </row>
    <row r="5" spans="1:78" ht="18" customHeight="1">
      <c r="B5" s="207" t="b">
        <v>1</v>
      </c>
      <c r="C5" s="315" t="s">
        <v>2933</v>
      </c>
      <c r="D5" s="148" t="s">
        <v>842</v>
      </c>
      <c r="E5" s="149" t="s">
        <v>24</v>
      </c>
      <c r="F5" s="149" t="s">
        <v>19</v>
      </c>
      <c r="G5" s="150">
        <v>45667</v>
      </c>
      <c r="H5" s="150" t="s">
        <v>48</v>
      </c>
      <c r="I5" s="150" t="str">
        <f t="shared" ca="1" si="0"/>
        <v>EJECUTADO</v>
      </c>
      <c r="J5" s="151" t="s">
        <v>2934</v>
      </c>
      <c r="K5" s="149" t="s">
        <v>50</v>
      </c>
      <c r="L5" s="428" t="s">
        <v>2926</v>
      </c>
      <c r="M5" s="214" t="s">
        <v>2935</v>
      </c>
      <c r="N5" s="216" t="s">
        <v>1686</v>
      </c>
      <c r="O5" s="152">
        <v>37800000</v>
      </c>
      <c r="P5" s="152">
        <v>37800000</v>
      </c>
      <c r="Q5" s="153">
        <v>20250001</v>
      </c>
      <c r="R5" s="154">
        <v>390310780</v>
      </c>
      <c r="S5" s="134">
        <v>45659</v>
      </c>
      <c r="T5" s="426">
        <v>45667</v>
      </c>
      <c r="U5" s="150">
        <v>45747</v>
      </c>
      <c r="V5" s="153">
        <v>20250003</v>
      </c>
      <c r="W5" s="152">
        <v>37800000</v>
      </c>
      <c r="X5" s="426">
        <v>45667</v>
      </c>
      <c r="Y5" s="150" t="s">
        <v>51</v>
      </c>
      <c r="Z5" s="150" t="s">
        <v>130</v>
      </c>
      <c r="AA5" s="150" t="s">
        <v>59</v>
      </c>
      <c r="AB5" s="150" t="s">
        <v>218</v>
      </c>
      <c r="AC5" s="146" t="s">
        <v>2927</v>
      </c>
      <c r="AD5" s="266" t="s">
        <v>218</v>
      </c>
      <c r="AE5" s="95" t="s">
        <v>2936</v>
      </c>
      <c r="AF5" s="155" t="e">
        <f>#REF!</f>
        <v>#REF!</v>
      </c>
      <c r="AG5" s="150"/>
      <c r="AH5" s="150">
        <v>45351</v>
      </c>
      <c r="AI5" s="150">
        <f t="shared" si="1"/>
        <v>45471</v>
      </c>
      <c r="AJ5" s="156">
        <f t="shared" si="2"/>
        <v>46201</v>
      </c>
      <c r="AW5" s="157" t="s">
        <v>18</v>
      </c>
      <c r="AX5" s="158" t="s">
        <v>27</v>
      </c>
      <c r="AY5" s="158"/>
      <c r="AZ5" s="158"/>
      <c r="BA5" s="158"/>
      <c r="BB5" s="158"/>
      <c r="BZ5" s="137">
        <v>45693</v>
      </c>
    </row>
    <row r="6" spans="1:78" s="140" customFormat="1" ht="18" customHeight="1">
      <c r="A6" s="180"/>
      <c r="B6" s="207" t="b">
        <v>1</v>
      </c>
      <c r="C6" s="315" t="s">
        <v>2937</v>
      </c>
      <c r="D6" s="148" t="s">
        <v>74</v>
      </c>
      <c r="E6" s="149" t="s">
        <v>24</v>
      </c>
      <c r="F6" s="149" t="s">
        <v>18</v>
      </c>
      <c r="G6" s="150">
        <v>45670</v>
      </c>
      <c r="H6" s="150" t="s">
        <v>48</v>
      </c>
      <c r="I6" s="150" t="str">
        <f t="shared" ca="1" si="0"/>
        <v>EJECUTADO</v>
      </c>
      <c r="J6" s="151" t="s">
        <v>2938</v>
      </c>
      <c r="K6" s="149" t="s">
        <v>54</v>
      </c>
      <c r="L6" s="433" t="s">
        <v>922</v>
      </c>
      <c r="M6" s="214">
        <v>1030676640</v>
      </c>
      <c r="N6" s="216" t="s">
        <v>2704</v>
      </c>
      <c r="O6" s="152">
        <v>15000000</v>
      </c>
      <c r="P6" s="217">
        <v>5000000</v>
      </c>
      <c r="Q6" s="153">
        <v>20250005</v>
      </c>
      <c r="R6" s="152">
        <v>15000000</v>
      </c>
      <c r="S6" s="134">
        <v>45666</v>
      </c>
      <c r="T6" s="426">
        <v>45672</v>
      </c>
      <c r="U6" s="150">
        <v>45747</v>
      </c>
      <c r="V6" s="153">
        <v>20250005</v>
      </c>
      <c r="W6" s="155">
        <v>15000000</v>
      </c>
      <c r="X6" s="426">
        <v>45670</v>
      </c>
      <c r="Y6" s="150" t="s">
        <v>75</v>
      </c>
      <c r="Z6" s="150" t="s">
        <v>714</v>
      </c>
      <c r="AA6" s="150" t="s">
        <v>53</v>
      </c>
      <c r="AB6" s="150" t="s">
        <v>2939</v>
      </c>
      <c r="AC6" s="146" t="s">
        <v>2940</v>
      </c>
      <c r="AD6" s="266">
        <v>45671</v>
      </c>
      <c r="AE6" s="95" t="s">
        <v>2941</v>
      </c>
      <c r="AF6" s="155" t="e">
        <f>#REF!</f>
        <v>#REF!</v>
      </c>
      <c r="AG6" s="150"/>
      <c r="AH6" s="150" t="e">
        <f>IF(#REF!="mes(es)",(U3+(#REF!*30-1)),U3+#REF!)</f>
        <v>#REF!</v>
      </c>
      <c r="AI6" s="150" t="e">
        <f t="shared" si="1"/>
        <v>#REF!</v>
      </c>
      <c r="AJ6" s="156" t="e">
        <f t="shared" si="2"/>
        <v>#REF!</v>
      </c>
      <c r="AW6" s="159" t="s">
        <v>5</v>
      </c>
      <c r="AX6" s="140" t="s">
        <v>25</v>
      </c>
      <c r="BZ6" s="137">
        <v>45693</v>
      </c>
    </row>
    <row r="7" spans="1:78" s="140" customFormat="1" ht="18" customHeight="1">
      <c r="A7" s="180"/>
      <c r="B7" s="207" t="b">
        <v>1</v>
      </c>
      <c r="C7" s="315" t="s">
        <v>2942</v>
      </c>
      <c r="D7" s="148" t="s">
        <v>74</v>
      </c>
      <c r="E7" s="149" t="s">
        <v>24</v>
      </c>
      <c r="F7" s="149" t="s">
        <v>18</v>
      </c>
      <c r="G7" s="150">
        <v>45670</v>
      </c>
      <c r="H7" s="150" t="s">
        <v>48</v>
      </c>
      <c r="I7" s="150" t="str">
        <f t="shared" ca="1" si="0"/>
        <v>EJECUTADO</v>
      </c>
      <c r="J7" s="151" t="s">
        <v>2943</v>
      </c>
      <c r="K7" s="149" t="s">
        <v>54</v>
      </c>
      <c r="L7" s="433" t="s">
        <v>925</v>
      </c>
      <c r="M7" s="214">
        <v>1018477291</v>
      </c>
      <c r="N7" s="216" t="s">
        <v>2708</v>
      </c>
      <c r="O7" s="152">
        <v>15000000</v>
      </c>
      <c r="P7" s="217">
        <v>5000000</v>
      </c>
      <c r="Q7" s="153">
        <v>20250009</v>
      </c>
      <c r="R7" s="152">
        <v>15000000</v>
      </c>
      <c r="S7" s="134">
        <v>45666</v>
      </c>
      <c r="T7" s="426">
        <v>45672</v>
      </c>
      <c r="U7" s="150">
        <v>45747</v>
      </c>
      <c r="V7" s="153" t="s">
        <v>2944</v>
      </c>
      <c r="W7" s="155">
        <v>15000000</v>
      </c>
      <c r="X7" s="426">
        <v>45671</v>
      </c>
      <c r="Y7" s="150" t="s">
        <v>75</v>
      </c>
      <c r="Z7" s="150" t="s">
        <v>714</v>
      </c>
      <c r="AA7" s="150" t="s">
        <v>53</v>
      </c>
      <c r="AB7" s="150" t="s">
        <v>2945</v>
      </c>
      <c r="AC7" s="146" t="s">
        <v>2940</v>
      </c>
      <c r="AD7" s="266">
        <v>45671</v>
      </c>
      <c r="AE7" s="95" t="s">
        <v>2946</v>
      </c>
      <c r="AF7" s="155" t="e">
        <f>#REF!</f>
        <v>#REF!</v>
      </c>
      <c r="AG7" s="150"/>
      <c r="AH7" s="150" t="e">
        <f>IF(#REF!="mes(es)",(U4+(#REF!*30-1)),U4+#REF!)</f>
        <v>#REF!</v>
      </c>
      <c r="AI7" s="150" t="e">
        <f t="shared" si="1"/>
        <v>#REF!</v>
      </c>
      <c r="AJ7" s="156" t="e">
        <f t="shared" si="2"/>
        <v>#REF!</v>
      </c>
      <c r="AW7" s="159" t="s">
        <v>4</v>
      </c>
      <c r="AX7" s="140" t="s">
        <v>23</v>
      </c>
      <c r="BZ7" s="137">
        <v>45693</v>
      </c>
    </row>
    <row r="8" spans="1:78" ht="18" customHeight="1">
      <c r="B8" s="207" t="b">
        <v>1</v>
      </c>
      <c r="C8" s="315" t="s">
        <v>2947</v>
      </c>
      <c r="D8" s="148" t="s">
        <v>74</v>
      </c>
      <c r="E8" s="149" t="s">
        <v>24</v>
      </c>
      <c r="F8" s="149" t="s">
        <v>18</v>
      </c>
      <c r="G8" s="150">
        <v>45670</v>
      </c>
      <c r="H8" s="150" t="s">
        <v>48</v>
      </c>
      <c r="I8" s="150" t="str">
        <f t="shared" ca="1" si="0"/>
        <v>EJECUTADO</v>
      </c>
      <c r="J8" s="151" t="s">
        <v>2769</v>
      </c>
      <c r="K8" s="149" t="s">
        <v>54</v>
      </c>
      <c r="L8" s="510" t="s">
        <v>2948</v>
      </c>
      <c r="M8" s="214">
        <v>1010199901</v>
      </c>
      <c r="N8" s="216" t="s">
        <v>2763</v>
      </c>
      <c r="O8" s="152">
        <v>120000000</v>
      </c>
      <c r="P8" s="217">
        <v>10000000</v>
      </c>
      <c r="Q8" s="153">
        <v>20250007</v>
      </c>
      <c r="R8" s="154">
        <v>120000000</v>
      </c>
      <c r="S8" s="134">
        <v>45666</v>
      </c>
      <c r="T8" s="426">
        <v>45672</v>
      </c>
      <c r="U8" s="150">
        <v>46022</v>
      </c>
      <c r="V8" s="153">
        <v>20250007</v>
      </c>
      <c r="W8" s="155">
        <v>120000000</v>
      </c>
      <c r="X8" s="426">
        <v>45670</v>
      </c>
      <c r="Y8" s="150" t="s">
        <v>75</v>
      </c>
      <c r="Z8" s="150" t="s">
        <v>714</v>
      </c>
      <c r="AA8" s="150" t="s">
        <v>53</v>
      </c>
      <c r="AB8" s="150" t="s">
        <v>2949</v>
      </c>
      <c r="AC8" s="146" t="s">
        <v>2940</v>
      </c>
      <c r="AD8" s="266">
        <v>45671</v>
      </c>
      <c r="AE8" s="95" t="s">
        <v>2950</v>
      </c>
      <c r="AF8" s="155" t="e">
        <f>#REF!</f>
        <v>#REF!</v>
      </c>
      <c r="AG8" s="160"/>
      <c r="AH8" s="150">
        <v>45351</v>
      </c>
      <c r="AI8" s="150">
        <f t="shared" si="1"/>
        <v>45471</v>
      </c>
      <c r="AJ8" s="156">
        <f t="shared" si="2"/>
        <v>46201</v>
      </c>
      <c r="AW8" s="157" t="s">
        <v>19</v>
      </c>
      <c r="AX8" s="158" t="s">
        <v>65</v>
      </c>
      <c r="AY8" s="158"/>
      <c r="AZ8" s="158"/>
      <c r="BA8" s="158"/>
      <c r="BB8" s="158"/>
      <c r="BZ8" s="137">
        <v>45693</v>
      </c>
    </row>
    <row r="9" spans="1:78" ht="18" customHeight="1">
      <c r="A9" s="279"/>
      <c r="B9" s="207" t="b">
        <v>1</v>
      </c>
      <c r="C9" s="315" t="s">
        <v>2951</v>
      </c>
      <c r="D9" s="148" t="s">
        <v>74</v>
      </c>
      <c r="E9" s="149" t="s">
        <v>24</v>
      </c>
      <c r="F9" s="149" t="s">
        <v>18</v>
      </c>
      <c r="G9" s="150">
        <v>45670</v>
      </c>
      <c r="H9" s="150" t="s">
        <v>48</v>
      </c>
      <c r="I9" s="150" t="str">
        <f t="shared" ca="1" si="0"/>
        <v>EJECUTADO</v>
      </c>
      <c r="J9" s="151" t="s">
        <v>2952</v>
      </c>
      <c r="K9" s="149" t="s">
        <v>54</v>
      </c>
      <c r="L9" s="428" t="s">
        <v>2953</v>
      </c>
      <c r="M9" s="214">
        <v>46682256</v>
      </c>
      <c r="N9" s="216" t="s">
        <v>2716</v>
      </c>
      <c r="O9" s="152">
        <v>72126000</v>
      </c>
      <c r="P9" s="217">
        <v>12021000</v>
      </c>
      <c r="Q9" s="153">
        <v>20250034</v>
      </c>
      <c r="R9" s="154">
        <v>250000000</v>
      </c>
      <c r="S9" s="134">
        <v>45670</v>
      </c>
      <c r="T9" s="426">
        <v>45672</v>
      </c>
      <c r="U9" s="426">
        <v>45838</v>
      </c>
      <c r="V9" s="153">
        <v>20250008</v>
      </c>
      <c r="W9" s="155">
        <v>72126000</v>
      </c>
      <c r="X9" s="426">
        <v>45670</v>
      </c>
      <c r="Y9" s="150" t="s">
        <v>51</v>
      </c>
      <c r="Z9" s="150" t="s">
        <v>130</v>
      </c>
      <c r="AA9" s="150" t="s">
        <v>53</v>
      </c>
      <c r="AB9" s="150" t="s">
        <v>2954</v>
      </c>
      <c r="AC9" s="146" t="s">
        <v>2940</v>
      </c>
      <c r="AD9" s="266">
        <v>45670</v>
      </c>
      <c r="AE9" s="95" t="s">
        <v>2955</v>
      </c>
      <c r="AF9" s="155" t="e">
        <f>#REF!</f>
        <v>#REF!</v>
      </c>
      <c r="AG9" s="150"/>
      <c r="AH9" s="150">
        <v>45351</v>
      </c>
      <c r="AI9" s="150">
        <f t="shared" si="1"/>
        <v>45471</v>
      </c>
      <c r="AJ9" s="156">
        <f t="shared" si="2"/>
        <v>46201</v>
      </c>
      <c r="AW9" s="157" t="s">
        <v>10</v>
      </c>
      <c r="AX9" s="158" t="s">
        <v>29</v>
      </c>
      <c r="AY9" s="158"/>
      <c r="AZ9" s="158"/>
      <c r="BA9" s="158"/>
      <c r="BB9" s="158"/>
      <c r="BZ9" s="137">
        <v>45693</v>
      </c>
    </row>
    <row r="10" spans="1:78" ht="18" customHeight="1">
      <c r="B10" s="207" t="b">
        <v>1</v>
      </c>
      <c r="C10" s="315" t="s">
        <v>2956</v>
      </c>
      <c r="D10" s="148" t="s">
        <v>74</v>
      </c>
      <c r="E10" s="149" t="s">
        <v>24</v>
      </c>
      <c r="F10" s="149" t="s">
        <v>18</v>
      </c>
      <c r="G10" s="150">
        <v>45671</v>
      </c>
      <c r="H10" s="150" t="s">
        <v>48</v>
      </c>
      <c r="I10" s="150" t="str">
        <f t="shared" ca="1" si="0"/>
        <v>EJECUTADO</v>
      </c>
      <c r="J10" s="151" t="s">
        <v>2957</v>
      </c>
      <c r="K10" s="149" t="s">
        <v>54</v>
      </c>
      <c r="L10" s="433" t="s">
        <v>2705</v>
      </c>
      <c r="M10" s="214">
        <v>1026290803</v>
      </c>
      <c r="N10" s="216" t="s">
        <v>2706</v>
      </c>
      <c r="O10" s="152">
        <v>15000000</v>
      </c>
      <c r="P10" s="217">
        <v>5000000</v>
      </c>
      <c r="Q10" s="153">
        <v>20250008</v>
      </c>
      <c r="R10" s="152">
        <v>15000000</v>
      </c>
      <c r="S10" s="134">
        <v>45666</v>
      </c>
      <c r="T10" s="426">
        <v>45672</v>
      </c>
      <c r="U10" s="150">
        <v>45747</v>
      </c>
      <c r="V10" s="153">
        <v>20250011</v>
      </c>
      <c r="W10" s="155">
        <v>15000000</v>
      </c>
      <c r="X10" s="426">
        <v>45671</v>
      </c>
      <c r="Y10" s="150" t="s">
        <v>75</v>
      </c>
      <c r="Z10" s="150" t="s">
        <v>714</v>
      </c>
      <c r="AA10" s="150" t="s">
        <v>53</v>
      </c>
      <c r="AB10" s="150" t="s">
        <v>2958</v>
      </c>
      <c r="AC10" s="146" t="s">
        <v>2940</v>
      </c>
      <c r="AD10" s="266">
        <v>45671</v>
      </c>
      <c r="AE10" s="95" t="s">
        <v>2959</v>
      </c>
      <c r="AF10" s="155" t="e">
        <f>#REF!</f>
        <v>#REF!</v>
      </c>
      <c r="AG10" s="150"/>
      <c r="AH10" s="150">
        <v>45351</v>
      </c>
      <c r="AI10" s="150">
        <f t="shared" si="1"/>
        <v>45471</v>
      </c>
      <c r="AJ10" s="156">
        <f t="shared" si="2"/>
        <v>46201</v>
      </c>
      <c r="AW10" s="157" t="s">
        <v>12</v>
      </c>
      <c r="AX10" s="158"/>
      <c r="AY10" s="158"/>
      <c r="AZ10" s="158"/>
      <c r="BA10" s="158"/>
      <c r="BB10" s="158"/>
      <c r="BZ10" s="137">
        <v>45693</v>
      </c>
    </row>
    <row r="11" spans="1:78" ht="18" customHeight="1">
      <c r="A11" s="196"/>
      <c r="B11" s="207" t="b">
        <v>1</v>
      </c>
      <c r="C11" s="315" t="s">
        <v>2960</v>
      </c>
      <c r="D11" s="148" t="s">
        <v>74</v>
      </c>
      <c r="E11" s="149" t="s">
        <v>24</v>
      </c>
      <c r="F11" s="149" t="s">
        <v>18</v>
      </c>
      <c r="G11" s="150">
        <v>45671</v>
      </c>
      <c r="H11" s="150" t="s">
        <v>48</v>
      </c>
      <c r="I11" s="150" t="str">
        <f t="shared" ca="1" si="0"/>
        <v>EJECUTADO</v>
      </c>
      <c r="J11" s="151" t="s">
        <v>2961</v>
      </c>
      <c r="K11" s="149" t="s">
        <v>54</v>
      </c>
      <c r="L11" s="433" t="s">
        <v>2962</v>
      </c>
      <c r="M11" s="214">
        <v>51869944</v>
      </c>
      <c r="N11" s="216" t="s">
        <v>1686</v>
      </c>
      <c r="O11" s="152">
        <v>144000000</v>
      </c>
      <c r="P11" s="217">
        <v>12000000</v>
      </c>
      <c r="Q11" s="153">
        <v>20250006</v>
      </c>
      <c r="R11" s="152">
        <v>144000000</v>
      </c>
      <c r="S11" s="134">
        <v>45666</v>
      </c>
      <c r="T11" s="426">
        <v>45672</v>
      </c>
      <c r="U11" s="150">
        <v>46021</v>
      </c>
      <c r="V11" s="153">
        <v>20250012</v>
      </c>
      <c r="W11" s="155">
        <v>144000000</v>
      </c>
      <c r="X11" s="426">
        <v>45671</v>
      </c>
      <c r="Y11" s="150" t="s">
        <v>75</v>
      </c>
      <c r="Z11" s="150" t="s">
        <v>714</v>
      </c>
      <c r="AA11" s="150" t="s">
        <v>53</v>
      </c>
      <c r="AB11" s="150" t="s">
        <v>2963</v>
      </c>
      <c r="AC11" s="146" t="s">
        <v>2964</v>
      </c>
      <c r="AD11" s="266">
        <v>45672</v>
      </c>
      <c r="AE11" s="95" t="s">
        <v>2965</v>
      </c>
      <c r="AF11" s="155" t="e">
        <f>#REF!</f>
        <v>#REF!</v>
      </c>
      <c r="AG11" s="150"/>
      <c r="AH11" s="150">
        <v>45351</v>
      </c>
      <c r="AI11" s="150">
        <f t="shared" si="1"/>
        <v>45471</v>
      </c>
      <c r="AJ11" s="156">
        <f t="shared" si="2"/>
        <v>46201</v>
      </c>
      <c r="AW11" s="157" t="s">
        <v>8</v>
      </c>
      <c r="AX11" s="158"/>
      <c r="AY11" s="158"/>
      <c r="AZ11" s="158"/>
      <c r="BA11" s="158"/>
      <c r="BB11" s="158"/>
      <c r="BZ11" s="137">
        <v>45693</v>
      </c>
    </row>
    <row r="12" spans="1:78" ht="18" customHeight="1">
      <c r="B12" s="207" t="b">
        <v>1</v>
      </c>
      <c r="C12" s="315" t="s">
        <v>2966</v>
      </c>
      <c r="D12" s="148" t="s">
        <v>74</v>
      </c>
      <c r="E12" s="149" t="s">
        <v>24</v>
      </c>
      <c r="F12" s="149" t="s">
        <v>18</v>
      </c>
      <c r="G12" s="150">
        <v>45672</v>
      </c>
      <c r="H12" s="150" t="s">
        <v>48</v>
      </c>
      <c r="I12" s="150" t="str">
        <f t="shared" ca="1" si="0"/>
        <v>EJECUTADO</v>
      </c>
      <c r="J12" s="151" t="s">
        <v>2967</v>
      </c>
      <c r="K12" s="149" t="s">
        <v>54</v>
      </c>
      <c r="L12" s="511" t="s">
        <v>983</v>
      </c>
      <c r="M12" s="214">
        <v>1018419967</v>
      </c>
      <c r="N12" s="216" t="s">
        <v>2743</v>
      </c>
      <c r="O12" s="152">
        <v>50640000</v>
      </c>
      <c r="P12" s="217">
        <v>6630000</v>
      </c>
      <c r="Q12" s="153">
        <v>20250010</v>
      </c>
      <c r="R12" s="154">
        <v>50640000</v>
      </c>
      <c r="S12" s="134">
        <v>45670</v>
      </c>
      <c r="T12" s="426">
        <v>45673</v>
      </c>
      <c r="U12" s="150">
        <v>45900</v>
      </c>
      <c r="V12" s="153">
        <v>20250014</v>
      </c>
      <c r="W12" s="155">
        <v>50640000</v>
      </c>
      <c r="X12" s="426">
        <v>45672</v>
      </c>
      <c r="Y12" s="150" t="s">
        <v>106</v>
      </c>
      <c r="Z12" s="150" t="s">
        <v>116</v>
      </c>
      <c r="AA12" s="150" t="s">
        <v>53</v>
      </c>
      <c r="AB12" s="150" t="s">
        <v>2968</v>
      </c>
      <c r="AC12" s="150" t="s">
        <v>2969</v>
      </c>
      <c r="AD12" s="266">
        <v>45672</v>
      </c>
      <c r="AE12" s="95" t="s">
        <v>2970</v>
      </c>
      <c r="AF12" s="155" t="e">
        <f>#REF!</f>
        <v>#REF!</v>
      </c>
      <c r="AG12" s="150"/>
      <c r="AH12" s="150">
        <v>45382</v>
      </c>
      <c r="AI12" s="150">
        <f t="shared" si="1"/>
        <v>45502</v>
      </c>
      <c r="AJ12" s="156">
        <f t="shared" si="2"/>
        <v>46232</v>
      </c>
      <c r="AW12" s="157" t="s">
        <v>72</v>
      </c>
      <c r="AX12" s="158"/>
      <c r="AY12" s="158"/>
      <c r="AZ12" s="158"/>
      <c r="BA12" s="158"/>
      <c r="BB12" s="158"/>
      <c r="BZ12" s="137">
        <v>45693</v>
      </c>
    </row>
    <row r="13" spans="1:78" ht="18" customHeight="1">
      <c r="A13" s="196"/>
      <c r="B13" s="207" t="b">
        <v>1</v>
      </c>
      <c r="C13" s="315" t="s">
        <v>2971</v>
      </c>
      <c r="D13" s="148" t="s">
        <v>74</v>
      </c>
      <c r="E13" s="149" t="s">
        <v>24</v>
      </c>
      <c r="F13" s="149" t="s">
        <v>18</v>
      </c>
      <c r="G13" s="150">
        <v>45672</v>
      </c>
      <c r="H13" s="150" t="s">
        <v>48</v>
      </c>
      <c r="I13" s="150" t="str">
        <f t="shared" ca="1" si="0"/>
        <v>EJECUTADO</v>
      </c>
      <c r="J13" s="151" t="s">
        <v>2972</v>
      </c>
      <c r="K13" s="149" t="s">
        <v>54</v>
      </c>
      <c r="L13" s="428" t="s">
        <v>2828</v>
      </c>
      <c r="M13" s="214">
        <v>52931515</v>
      </c>
      <c r="N13" s="216" t="s">
        <v>2829</v>
      </c>
      <c r="O13" s="152">
        <v>66465000</v>
      </c>
      <c r="P13" s="217">
        <v>7385000</v>
      </c>
      <c r="Q13" s="153">
        <v>20250017</v>
      </c>
      <c r="R13" s="154">
        <v>66465000</v>
      </c>
      <c r="S13" s="134">
        <v>45670</v>
      </c>
      <c r="T13" s="426">
        <v>45673</v>
      </c>
      <c r="U13" s="150">
        <v>45930</v>
      </c>
      <c r="V13" s="153">
        <v>20250015</v>
      </c>
      <c r="W13" s="155">
        <v>66465000</v>
      </c>
      <c r="X13" s="426">
        <v>45672</v>
      </c>
      <c r="Y13" s="150" t="s">
        <v>106</v>
      </c>
      <c r="Z13" s="150" t="s">
        <v>116</v>
      </c>
      <c r="AA13" s="150" t="s">
        <v>53</v>
      </c>
      <c r="AB13" s="150" t="s">
        <v>2973</v>
      </c>
      <c r="AC13" s="150" t="s">
        <v>2969</v>
      </c>
      <c r="AD13" s="266">
        <v>45673</v>
      </c>
      <c r="AE13" s="95" t="s">
        <v>2974</v>
      </c>
      <c r="AF13" s="155" t="e">
        <f>#REF!</f>
        <v>#REF!</v>
      </c>
      <c r="AG13" s="150"/>
      <c r="AH13" s="150">
        <v>45382</v>
      </c>
      <c r="AI13" s="150">
        <f t="shared" si="1"/>
        <v>45502</v>
      </c>
      <c r="AJ13" s="156">
        <f t="shared" si="2"/>
        <v>46232</v>
      </c>
      <c r="AW13" s="157" t="s">
        <v>7</v>
      </c>
      <c r="AX13" s="158"/>
      <c r="AY13" s="158"/>
      <c r="AZ13" s="158"/>
      <c r="BA13" s="158"/>
      <c r="BB13" s="158"/>
      <c r="BZ13" s="137">
        <v>45693</v>
      </c>
    </row>
    <row r="14" spans="1:78" ht="18" customHeight="1">
      <c r="B14" s="207" t="b">
        <v>1</v>
      </c>
      <c r="C14" s="315" t="s">
        <v>2975</v>
      </c>
      <c r="D14" s="148" t="s">
        <v>74</v>
      </c>
      <c r="E14" s="149" t="s">
        <v>24</v>
      </c>
      <c r="F14" s="149" t="s">
        <v>18</v>
      </c>
      <c r="G14" s="150">
        <v>45672</v>
      </c>
      <c r="H14" s="150" t="s">
        <v>48</v>
      </c>
      <c r="I14" s="150" t="str">
        <f t="shared" ca="1" si="0"/>
        <v>EJECUTADO</v>
      </c>
      <c r="J14" s="151" t="s">
        <v>2976</v>
      </c>
      <c r="K14" s="149" t="s">
        <v>54</v>
      </c>
      <c r="L14" s="428" t="s">
        <v>2734</v>
      </c>
      <c r="M14" s="214">
        <v>79213321</v>
      </c>
      <c r="N14" s="216" t="s">
        <v>2703</v>
      </c>
      <c r="O14" s="152">
        <v>37980000</v>
      </c>
      <c r="P14" s="217">
        <v>6630000</v>
      </c>
      <c r="Q14" s="153">
        <v>20250013</v>
      </c>
      <c r="R14" s="154">
        <v>37980000</v>
      </c>
      <c r="S14" s="134">
        <v>45670</v>
      </c>
      <c r="T14" s="426">
        <v>45673</v>
      </c>
      <c r="U14" s="150">
        <v>45838</v>
      </c>
      <c r="V14" s="153">
        <v>20250016</v>
      </c>
      <c r="W14" s="155">
        <v>37980000</v>
      </c>
      <c r="X14" s="426">
        <v>45672</v>
      </c>
      <c r="Y14" s="150" t="s">
        <v>51</v>
      </c>
      <c r="Z14" s="150" t="s">
        <v>634</v>
      </c>
      <c r="AA14" s="150" t="s">
        <v>53</v>
      </c>
      <c r="AB14" s="150" t="s">
        <v>2977</v>
      </c>
      <c r="AC14" s="150" t="s">
        <v>2969</v>
      </c>
      <c r="AD14" s="266">
        <v>45673</v>
      </c>
      <c r="AE14" s="95" t="s">
        <v>2978</v>
      </c>
      <c r="AF14" s="155" t="e">
        <f>#REF!</f>
        <v>#REF!</v>
      </c>
      <c r="AG14" s="150"/>
      <c r="AH14" s="150">
        <v>45382</v>
      </c>
      <c r="AI14" s="150">
        <f t="shared" si="1"/>
        <v>45502</v>
      </c>
      <c r="AJ14" s="156">
        <f t="shared" si="2"/>
        <v>46232</v>
      </c>
      <c r="AW14" s="157" t="s">
        <v>11</v>
      </c>
      <c r="AX14" s="158"/>
      <c r="AY14" s="158"/>
      <c r="AZ14" s="158"/>
      <c r="BA14" s="158"/>
      <c r="BB14" s="158"/>
      <c r="BZ14" s="137">
        <v>45693</v>
      </c>
    </row>
    <row r="15" spans="1:78" ht="18" customHeight="1">
      <c r="B15" s="207" t="b">
        <v>1</v>
      </c>
      <c r="C15" s="315" t="s">
        <v>2979</v>
      </c>
      <c r="D15" s="148" t="s">
        <v>74</v>
      </c>
      <c r="E15" s="149" t="s">
        <v>24</v>
      </c>
      <c r="F15" s="149" t="s">
        <v>18</v>
      </c>
      <c r="G15" s="150">
        <v>45672</v>
      </c>
      <c r="H15" s="150" t="s">
        <v>48</v>
      </c>
      <c r="I15" s="150" t="str">
        <f t="shared" ca="1" si="0"/>
        <v>EJECUTADO</v>
      </c>
      <c r="J15" s="151" t="s">
        <v>2980</v>
      </c>
      <c r="K15" s="149" t="s">
        <v>54</v>
      </c>
      <c r="L15" s="428" t="s">
        <v>2729</v>
      </c>
      <c r="M15" s="214">
        <v>1070946726</v>
      </c>
      <c r="N15" s="216" t="s">
        <v>2730</v>
      </c>
      <c r="O15" s="152">
        <v>51876000</v>
      </c>
      <c r="P15" s="217">
        <v>5764000</v>
      </c>
      <c r="Q15" s="153">
        <v>20250015</v>
      </c>
      <c r="R15" s="154">
        <v>51876000</v>
      </c>
      <c r="S15" s="134">
        <v>45670</v>
      </c>
      <c r="T15" s="426">
        <v>45673</v>
      </c>
      <c r="U15" s="150">
        <v>45930</v>
      </c>
      <c r="V15" s="153">
        <v>20250017</v>
      </c>
      <c r="W15" s="155">
        <v>51876000</v>
      </c>
      <c r="X15" s="426">
        <v>45672</v>
      </c>
      <c r="Y15" s="150" t="s">
        <v>106</v>
      </c>
      <c r="Z15" s="150" t="s">
        <v>116</v>
      </c>
      <c r="AA15" s="150" t="s">
        <v>53</v>
      </c>
      <c r="AB15" s="150" t="s">
        <v>2981</v>
      </c>
      <c r="AC15" s="150" t="s">
        <v>2969</v>
      </c>
      <c r="AD15" s="266">
        <v>45673</v>
      </c>
      <c r="AE15" s="95" t="s">
        <v>2982</v>
      </c>
      <c r="AF15" s="155" t="e">
        <f>#REF!</f>
        <v>#REF!</v>
      </c>
      <c r="AG15" s="150"/>
      <c r="AH15" s="150">
        <v>45382</v>
      </c>
      <c r="AI15" s="150">
        <f t="shared" si="1"/>
        <v>45502</v>
      </c>
      <c r="AJ15" s="156">
        <f t="shared" si="2"/>
        <v>46232</v>
      </c>
      <c r="AW15" s="157" t="s">
        <v>16</v>
      </c>
      <c r="AX15" s="158"/>
      <c r="AY15" s="158"/>
      <c r="AZ15" s="158"/>
      <c r="BA15" s="158"/>
      <c r="BB15" s="158"/>
      <c r="BZ15" s="137">
        <v>45693</v>
      </c>
    </row>
    <row r="16" spans="1:78" ht="18" customHeight="1">
      <c r="B16" s="208" t="b">
        <v>1</v>
      </c>
      <c r="C16" s="315" t="s">
        <v>2983</v>
      </c>
      <c r="D16" s="148" t="s">
        <v>74</v>
      </c>
      <c r="E16" s="149" t="s">
        <v>24</v>
      </c>
      <c r="F16" s="149" t="s">
        <v>18</v>
      </c>
      <c r="G16" s="150">
        <v>45672</v>
      </c>
      <c r="H16" s="150" t="s">
        <v>48</v>
      </c>
      <c r="I16" s="150" t="str">
        <f t="shared" ca="1" si="0"/>
        <v>EJECUTADO</v>
      </c>
      <c r="J16" s="151" t="s">
        <v>2984</v>
      </c>
      <c r="K16" s="149" t="s">
        <v>54</v>
      </c>
      <c r="L16" s="512" t="s">
        <v>2725</v>
      </c>
      <c r="M16" s="215">
        <v>1057595598</v>
      </c>
      <c r="N16" s="216" t="s">
        <v>2726</v>
      </c>
      <c r="O16" s="164">
        <v>85000000</v>
      </c>
      <c r="P16" s="217">
        <v>8500000</v>
      </c>
      <c r="Q16" s="165">
        <v>20250020</v>
      </c>
      <c r="R16" s="166">
        <v>85000000</v>
      </c>
      <c r="S16" s="134">
        <v>45670</v>
      </c>
      <c r="T16" s="426">
        <v>45673</v>
      </c>
      <c r="U16" s="163">
        <v>45960</v>
      </c>
      <c r="V16" s="165">
        <v>20250018</v>
      </c>
      <c r="W16" s="167">
        <v>85000000</v>
      </c>
      <c r="X16" s="426">
        <v>45672</v>
      </c>
      <c r="Y16" s="150" t="s">
        <v>106</v>
      </c>
      <c r="Z16" s="150" t="s">
        <v>116</v>
      </c>
      <c r="AA16" s="150" t="s">
        <v>53</v>
      </c>
      <c r="AB16" s="150" t="s">
        <v>2985</v>
      </c>
      <c r="AC16" s="150" t="s">
        <v>2969</v>
      </c>
      <c r="AD16" s="266">
        <v>45672</v>
      </c>
      <c r="AE16" s="95" t="s">
        <v>2986</v>
      </c>
      <c r="AF16" s="155" t="e">
        <f>#REF!</f>
        <v>#REF!</v>
      </c>
      <c r="AG16" s="163"/>
      <c r="AH16" s="150">
        <v>45382</v>
      </c>
      <c r="AI16" s="150">
        <f t="shared" si="1"/>
        <v>45502</v>
      </c>
      <c r="AJ16" s="156">
        <f t="shared" si="2"/>
        <v>46232</v>
      </c>
      <c r="AW16" s="157" t="s">
        <v>81</v>
      </c>
      <c r="AX16" s="158"/>
      <c r="AY16" s="158"/>
      <c r="AZ16" s="158"/>
      <c r="BA16" s="158"/>
      <c r="BB16" s="158"/>
      <c r="BZ16" s="137">
        <v>45693</v>
      </c>
    </row>
    <row r="17" spans="1:78" s="140" customFormat="1" ht="18" customHeight="1">
      <c r="A17" s="180"/>
      <c r="B17" s="513" t="b">
        <v>1</v>
      </c>
      <c r="C17" s="315" t="s">
        <v>2987</v>
      </c>
      <c r="D17" s="148" t="s">
        <v>74</v>
      </c>
      <c r="E17" s="149" t="s">
        <v>24</v>
      </c>
      <c r="F17" s="149" t="s">
        <v>18</v>
      </c>
      <c r="G17" s="150">
        <v>45672</v>
      </c>
      <c r="H17" s="150" t="s">
        <v>48</v>
      </c>
      <c r="I17" s="150" t="str">
        <f t="shared" ca="1" si="0"/>
        <v>EJECUTADO</v>
      </c>
      <c r="J17" s="428" t="s">
        <v>2988</v>
      </c>
      <c r="K17" s="149" t="s">
        <v>54</v>
      </c>
      <c r="L17" s="428" t="s">
        <v>2989</v>
      </c>
      <c r="M17" s="514">
        <v>1032400882</v>
      </c>
      <c r="N17" s="216" t="s">
        <v>2721</v>
      </c>
      <c r="O17" s="429">
        <v>140000000</v>
      </c>
      <c r="P17" s="217">
        <v>14000000</v>
      </c>
      <c r="Q17" s="515">
        <v>20250032</v>
      </c>
      <c r="R17" s="516">
        <v>140000000</v>
      </c>
      <c r="S17" s="134">
        <v>45670</v>
      </c>
      <c r="T17" s="426">
        <v>45672</v>
      </c>
      <c r="U17" s="426">
        <v>45961</v>
      </c>
      <c r="V17" s="515" t="s">
        <v>2990</v>
      </c>
      <c r="W17" s="517">
        <v>140000000</v>
      </c>
      <c r="X17" s="426">
        <v>45672</v>
      </c>
      <c r="Y17" s="150" t="s">
        <v>51</v>
      </c>
      <c r="Z17" s="150" t="s">
        <v>634</v>
      </c>
      <c r="AA17" s="150" t="s">
        <v>53</v>
      </c>
      <c r="AB17" s="150" t="s">
        <v>2991</v>
      </c>
      <c r="AC17" s="150" t="s">
        <v>2992</v>
      </c>
      <c r="AD17" s="266">
        <v>45672</v>
      </c>
      <c r="AE17" s="95" t="s">
        <v>2993</v>
      </c>
      <c r="AF17" s="155" t="e">
        <f>#REF!</f>
        <v>#REF!</v>
      </c>
      <c r="AG17" s="518"/>
      <c r="AH17" s="168">
        <v>45381</v>
      </c>
      <c r="AI17" s="150">
        <f t="shared" si="1"/>
        <v>45501</v>
      </c>
      <c r="AJ17" s="156">
        <f t="shared" si="2"/>
        <v>46231</v>
      </c>
      <c r="AW17" s="159" t="s">
        <v>84</v>
      </c>
      <c r="BZ17" s="137">
        <v>45693</v>
      </c>
    </row>
    <row r="18" spans="1:78" s="140" customFormat="1" ht="18" customHeight="1">
      <c r="A18" s="196"/>
      <c r="B18" s="519" t="b">
        <v>1</v>
      </c>
      <c r="C18" s="315" t="s">
        <v>2994</v>
      </c>
      <c r="D18" s="148" t="s">
        <v>74</v>
      </c>
      <c r="E18" s="149" t="s">
        <v>24</v>
      </c>
      <c r="F18" s="149" t="s">
        <v>18</v>
      </c>
      <c r="G18" s="150">
        <v>45672</v>
      </c>
      <c r="H18" s="150" t="s">
        <v>48</v>
      </c>
      <c r="I18" s="150" t="str">
        <f t="shared" ca="1" si="0"/>
        <v>EJECUTADO</v>
      </c>
      <c r="J18" s="428" t="s">
        <v>2995</v>
      </c>
      <c r="K18" s="149" t="s">
        <v>54</v>
      </c>
      <c r="L18" s="428" t="s">
        <v>2731</v>
      </c>
      <c r="M18" s="514">
        <v>1016070888</v>
      </c>
      <c r="N18" s="216" t="s">
        <v>2732</v>
      </c>
      <c r="O18" s="429">
        <v>71030000</v>
      </c>
      <c r="P18" s="217">
        <v>7103000</v>
      </c>
      <c r="Q18" s="515" t="s">
        <v>2996</v>
      </c>
      <c r="R18" s="429">
        <v>71030000</v>
      </c>
      <c r="S18" s="134">
        <v>45670</v>
      </c>
      <c r="T18" s="426">
        <v>45672</v>
      </c>
      <c r="U18" s="426">
        <v>45960</v>
      </c>
      <c r="V18" s="515">
        <v>20250020</v>
      </c>
      <c r="W18" s="517">
        <v>71030000</v>
      </c>
      <c r="X18" s="426">
        <v>45672</v>
      </c>
      <c r="Y18" s="150" t="s">
        <v>51</v>
      </c>
      <c r="Z18" s="150" t="s">
        <v>634</v>
      </c>
      <c r="AA18" s="150" t="s">
        <v>53</v>
      </c>
      <c r="AB18" s="150" t="s">
        <v>2997</v>
      </c>
      <c r="AC18" s="146" t="s">
        <v>2964</v>
      </c>
      <c r="AD18" s="266">
        <v>45672</v>
      </c>
      <c r="AE18" s="95" t="s">
        <v>2998</v>
      </c>
      <c r="AF18" s="155" t="e">
        <f>#REF!</f>
        <v>#REF!</v>
      </c>
      <c r="AG18" s="169"/>
      <c r="AH18" s="150">
        <v>45494</v>
      </c>
      <c r="AI18" s="150">
        <f t="shared" si="1"/>
        <v>45614</v>
      </c>
      <c r="AJ18" s="156">
        <f t="shared" si="2"/>
        <v>46344</v>
      </c>
      <c r="AW18" s="159" t="s">
        <v>88</v>
      </c>
      <c r="BZ18" s="137">
        <v>45693</v>
      </c>
    </row>
    <row r="19" spans="1:78" s="140" customFormat="1" ht="18" customHeight="1">
      <c r="A19" s="196"/>
      <c r="B19" s="519" t="b">
        <v>1</v>
      </c>
      <c r="C19" s="315" t="s">
        <v>2999</v>
      </c>
      <c r="D19" s="148" t="s">
        <v>74</v>
      </c>
      <c r="E19" s="149" t="s">
        <v>24</v>
      </c>
      <c r="F19" s="149" t="s">
        <v>18</v>
      </c>
      <c r="G19" s="150">
        <v>45672</v>
      </c>
      <c r="H19" s="150" t="s">
        <v>48</v>
      </c>
      <c r="I19" s="150" t="str">
        <f t="shared" ca="1" si="0"/>
        <v>EJECUTADO</v>
      </c>
      <c r="J19" s="428" t="s">
        <v>2767</v>
      </c>
      <c r="K19" s="428" t="s">
        <v>54</v>
      </c>
      <c r="L19" s="428" t="s">
        <v>2676</v>
      </c>
      <c r="M19" s="514">
        <v>1019096450</v>
      </c>
      <c r="N19" s="216" t="s">
        <v>2733</v>
      </c>
      <c r="O19" s="429">
        <v>65570000</v>
      </c>
      <c r="P19" s="217">
        <v>6557000</v>
      </c>
      <c r="Q19" s="515">
        <v>20250021</v>
      </c>
      <c r="R19" s="516">
        <v>139903000</v>
      </c>
      <c r="S19" s="134">
        <v>45670</v>
      </c>
      <c r="T19" s="426">
        <v>45672</v>
      </c>
      <c r="U19" s="426">
        <v>45961</v>
      </c>
      <c r="V19" s="515">
        <v>20250021</v>
      </c>
      <c r="W19" s="517">
        <v>65570000</v>
      </c>
      <c r="X19" s="426">
        <v>45672</v>
      </c>
      <c r="Y19" s="150" t="s">
        <v>51</v>
      </c>
      <c r="Z19" s="150" t="s">
        <v>634</v>
      </c>
      <c r="AA19" s="150" t="s">
        <v>53</v>
      </c>
      <c r="AB19" s="150" t="s">
        <v>3000</v>
      </c>
      <c r="AC19" s="146" t="s">
        <v>2964</v>
      </c>
      <c r="AD19" s="266">
        <v>45672</v>
      </c>
      <c r="AE19" s="95" t="s">
        <v>3001</v>
      </c>
      <c r="AF19" s="155" t="e">
        <f>#REF!</f>
        <v>#REF!</v>
      </c>
      <c r="AG19" s="150"/>
      <c r="AH19" s="150">
        <v>45358</v>
      </c>
      <c r="AI19" s="150">
        <f t="shared" si="1"/>
        <v>45478</v>
      </c>
      <c r="AJ19" s="156">
        <f t="shared" si="2"/>
        <v>46208</v>
      </c>
      <c r="AW19" s="159"/>
      <c r="BZ19" s="137">
        <v>45693</v>
      </c>
    </row>
    <row r="20" spans="1:78" s="140" customFormat="1" ht="18" customHeight="1">
      <c r="A20" s="180"/>
      <c r="B20" s="513" t="b">
        <v>1</v>
      </c>
      <c r="C20" s="315" t="s">
        <v>3002</v>
      </c>
      <c r="D20" s="148" t="s">
        <v>74</v>
      </c>
      <c r="E20" s="149" t="s">
        <v>24</v>
      </c>
      <c r="F20" s="149" t="s">
        <v>18</v>
      </c>
      <c r="G20" s="150">
        <v>45672</v>
      </c>
      <c r="H20" s="150" t="s">
        <v>48</v>
      </c>
      <c r="I20" s="150" t="str">
        <f t="shared" ca="1" si="0"/>
        <v>EJECUTADO</v>
      </c>
      <c r="J20" s="428" t="s">
        <v>3003</v>
      </c>
      <c r="K20" s="428" t="s">
        <v>54</v>
      </c>
      <c r="L20" s="428" t="s">
        <v>2818</v>
      </c>
      <c r="M20" s="514">
        <v>52716134</v>
      </c>
      <c r="N20" s="216" t="s">
        <v>2819</v>
      </c>
      <c r="O20" s="429">
        <v>70000000</v>
      </c>
      <c r="P20" s="217">
        <v>7000000</v>
      </c>
      <c r="Q20" s="515">
        <v>20250018</v>
      </c>
      <c r="R20" s="429">
        <v>70000000</v>
      </c>
      <c r="S20" s="134">
        <v>45670</v>
      </c>
      <c r="T20" s="426">
        <v>45673</v>
      </c>
      <c r="U20" s="426">
        <v>45961</v>
      </c>
      <c r="V20" s="515">
        <v>20250022</v>
      </c>
      <c r="W20" s="517">
        <v>70000000</v>
      </c>
      <c r="X20" s="426">
        <v>45672</v>
      </c>
      <c r="Y20" s="150" t="s">
        <v>106</v>
      </c>
      <c r="Z20" s="150" t="s">
        <v>116</v>
      </c>
      <c r="AA20" s="150" t="s">
        <v>53</v>
      </c>
      <c r="AB20" s="150" t="s">
        <v>3004</v>
      </c>
      <c r="AC20" s="150" t="s">
        <v>2969</v>
      </c>
      <c r="AD20" s="266">
        <v>45672</v>
      </c>
      <c r="AE20" s="95" t="s">
        <v>3005</v>
      </c>
      <c r="AF20" s="155" t="e">
        <f>#REF!</f>
        <v>#REF!</v>
      </c>
      <c r="AG20" s="150"/>
      <c r="AH20" s="150">
        <v>45382</v>
      </c>
      <c r="AI20" s="150">
        <f t="shared" si="1"/>
        <v>45502</v>
      </c>
      <c r="AJ20" s="156">
        <f t="shared" si="2"/>
        <v>46232</v>
      </c>
      <c r="AW20" s="159"/>
      <c r="BZ20" s="137">
        <v>45693</v>
      </c>
    </row>
    <row r="21" spans="1:78" s="140" customFormat="1" ht="18" customHeight="1">
      <c r="A21" s="180"/>
      <c r="B21" s="513" t="b">
        <v>1</v>
      </c>
      <c r="C21" s="315" t="s">
        <v>3006</v>
      </c>
      <c r="D21" s="148" t="s">
        <v>74</v>
      </c>
      <c r="E21" s="149" t="s">
        <v>24</v>
      </c>
      <c r="F21" s="149" t="s">
        <v>3</v>
      </c>
      <c r="G21" s="150">
        <v>45672</v>
      </c>
      <c r="H21" s="150" t="s">
        <v>48</v>
      </c>
      <c r="I21" s="150" t="str">
        <f t="shared" ca="1" si="0"/>
        <v>EJECUTADO</v>
      </c>
      <c r="J21" s="428" t="s">
        <v>3007</v>
      </c>
      <c r="K21" s="428" t="s">
        <v>54</v>
      </c>
      <c r="L21" s="511" t="s">
        <v>2748</v>
      </c>
      <c r="M21" s="514">
        <v>1023951600</v>
      </c>
      <c r="N21" s="216" t="s">
        <v>2749</v>
      </c>
      <c r="O21" s="429">
        <v>6000000</v>
      </c>
      <c r="P21" s="217">
        <v>3000000</v>
      </c>
      <c r="Q21" s="515">
        <v>20250011</v>
      </c>
      <c r="R21" s="429">
        <v>6000000</v>
      </c>
      <c r="S21" s="134">
        <v>45670</v>
      </c>
      <c r="T21" s="426">
        <v>45672</v>
      </c>
      <c r="U21" s="426">
        <v>45716</v>
      </c>
      <c r="V21" s="515">
        <v>20250023</v>
      </c>
      <c r="W21" s="517">
        <v>6000000</v>
      </c>
      <c r="X21" s="426">
        <v>45672</v>
      </c>
      <c r="Y21" s="150" t="s">
        <v>106</v>
      </c>
      <c r="Z21" s="150" t="s">
        <v>116</v>
      </c>
      <c r="AA21" s="150" t="s">
        <v>53</v>
      </c>
      <c r="AB21" s="150" t="s">
        <v>3008</v>
      </c>
      <c r="AC21" s="150" t="s">
        <v>2969</v>
      </c>
      <c r="AD21" s="266">
        <v>45672</v>
      </c>
      <c r="AE21" s="95" t="s">
        <v>3009</v>
      </c>
      <c r="AF21" s="155" t="e">
        <f>#REF!</f>
        <v>#REF!</v>
      </c>
      <c r="AG21" s="150"/>
      <c r="AH21" s="150">
        <v>45382</v>
      </c>
      <c r="AI21" s="150">
        <f t="shared" si="1"/>
        <v>45502</v>
      </c>
      <c r="AJ21" s="156">
        <f t="shared" si="2"/>
        <v>46232</v>
      </c>
      <c r="AW21" s="159"/>
      <c r="BZ21" s="137">
        <v>45693</v>
      </c>
    </row>
    <row r="22" spans="1:78" s="140" customFormat="1" ht="18" customHeight="1">
      <c r="A22" s="180"/>
      <c r="B22" s="513" t="b">
        <v>1</v>
      </c>
      <c r="C22" s="315" t="s">
        <v>3010</v>
      </c>
      <c r="D22" s="148" t="s">
        <v>74</v>
      </c>
      <c r="E22" s="149" t="s">
        <v>24</v>
      </c>
      <c r="F22" s="149" t="s">
        <v>3</v>
      </c>
      <c r="G22" s="150">
        <v>45672</v>
      </c>
      <c r="H22" s="150" t="s">
        <v>48</v>
      </c>
      <c r="I22" s="150" t="str">
        <f t="shared" ca="1" si="0"/>
        <v>EJECUTADO</v>
      </c>
      <c r="J22" s="428" t="s">
        <v>3011</v>
      </c>
      <c r="K22" s="428" t="s">
        <v>54</v>
      </c>
      <c r="L22" s="428" t="s">
        <v>3012</v>
      </c>
      <c r="M22" s="514">
        <v>80059328</v>
      </c>
      <c r="N22" s="216" t="s">
        <v>3013</v>
      </c>
      <c r="O22" s="429">
        <v>18990000</v>
      </c>
      <c r="P22" s="217">
        <v>3165000</v>
      </c>
      <c r="Q22" s="515">
        <v>20250016</v>
      </c>
      <c r="R22" s="429">
        <v>18990000</v>
      </c>
      <c r="S22" s="134">
        <v>45670</v>
      </c>
      <c r="T22" s="426">
        <v>45673</v>
      </c>
      <c r="U22" s="426">
        <v>45838</v>
      </c>
      <c r="V22" s="515">
        <v>20250024</v>
      </c>
      <c r="W22" s="429">
        <v>18990000</v>
      </c>
      <c r="X22" s="426">
        <v>45672</v>
      </c>
      <c r="Y22" s="150" t="s">
        <v>106</v>
      </c>
      <c r="Z22" s="150" t="s">
        <v>116</v>
      </c>
      <c r="AA22" s="150" t="s">
        <v>53</v>
      </c>
      <c r="AB22" s="150" t="s">
        <v>3014</v>
      </c>
      <c r="AC22" s="150" t="s">
        <v>2969</v>
      </c>
      <c r="AD22" s="266">
        <v>45673</v>
      </c>
      <c r="AE22" s="95" t="s">
        <v>3015</v>
      </c>
      <c r="AF22" s="155" t="e">
        <f>#REF!</f>
        <v>#REF!</v>
      </c>
      <c r="AG22" s="150"/>
      <c r="AH22" s="150">
        <v>45396</v>
      </c>
      <c r="AI22" s="150">
        <f t="shared" si="1"/>
        <v>45516</v>
      </c>
      <c r="AJ22" s="156">
        <f t="shared" si="2"/>
        <v>46246</v>
      </c>
      <c r="AW22" s="159"/>
      <c r="BZ22" s="137">
        <v>45693</v>
      </c>
    </row>
    <row r="23" spans="1:78" s="140" customFormat="1" ht="18" customHeight="1">
      <c r="A23" s="180"/>
      <c r="B23" s="513" t="b">
        <v>1</v>
      </c>
      <c r="C23" s="315" t="s">
        <v>3016</v>
      </c>
      <c r="D23" s="148" t="s">
        <v>74</v>
      </c>
      <c r="E23" s="149" t="s">
        <v>24</v>
      </c>
      <c r="F23" s="149" t="s">
        <v>18</v>
      </c>
      <c r="G23" s="150">
        <v>45672</v>
      </c>
      <c r="H23" s="150" t="s">
        <v>48</v>
      </c>
      <c r="I23" s="150" t="str">
        <f t="shared" ca="1" si="0"/>
        <v>EJECUTADO</v>
      </c>
      <c r="J23" s="428" t="s">
        <v>3017</v>
      </c>
      <c r="K23" s="428" t="s">
        <v>54</v>
      </c>
      <c r="L23" s="428" t="s">
        <v>2735</v>
      </c>
      <c r="M23" s="514">
        <v>1070609616</v>
      </c>
      <c r="N23" s="216" t="s">
        <v>2736</v>
      </c>
      <c r="O23" s="429">
        <v>37980000</v>
      </c>
      <c r="P23" s="217">
        <v>6330000</v>
      </c>
      <c r="Q23" s="515">
        <v>20250037</v>
      </c>
      <c r="R23" s="516">
        <v>37980000</v>
      </c>
      <c r="S23" s="134">
        <v>45671</v>
      </c>
      <c r="T23" s="426">
        <v>45674</v>
      </c>
      <c r="U23" s="426">
        <v>45838</v>
      </c>
      <c r="V23" s="515">
        <v>20250025</v>
      </c>
      <c r="W23" s="517">
        <v>37980000</v>
      </c>
      <c r="X23" s="426">
        <v>45672</v>
      </c>
      <c r="Y23" s="150" t="s">
        <v>106</v>
      </c>
      <c r="Z23" s="150" t="s">
        <v>116</v>
      </c>
      <c r="AA23" s="150" t="s">
        <v>53</v>
      </c>
      <c r="AB23" s="150" t="s">
        <v>3018</v>
      </c>
      <c r="AC23" s="150" t="s">
        <v>2969</v>
      </c>
      <c r="AD23" s="266">
        <v>45673</v>
      </c>
      <c r="AE23" s="95" t="s">
        <v>3019</v>
      </c>
      <c r="AF23" s="155" t="e">
        <f>#REF!</f>
        <v>#REF!</v>
      </c>
      <c r="AG23" s="150"/>
      <c r="AH23" s="150">
        <v>45382</v>
      </c>
      <c r="AI23" s="150">
        <f t="shared" si="1"/>
        <v>45502</v>
      </c>
      <c r="AJ23" s="156">
        <f t="shared" si="2"/>
        <v>46232</v>
      </c>
      <c r="AW23" s="159"/>
      <c r="BZ23" s="137">
        <v>45693</v>
      </c>
    </row>
    <row r="24" spans="1:78" s="140" customFormat="1" ht="18" customHeight="1">
      <c r="A24" s="180"/>
      <c r="B24" s="513" t="b">
        <v>1</v>
      </c>
      <c r="C24" s="315" t="s">
        <v>3020</v>
      </c>
      <c r="D24" s="148" t="s">
        <v>74</v>
      </c>
      <c r="E24" s="149" t="s">
        <v>24</v>
      </c>
      <c r="F24" s="149" t="s">
        <v>18</v>
      </c>
      <c r="G24" s="150">
        <v>45672</v>
      </c>
      <c r="H24" s="150" t="s">
        <v>48</v>
      </c>
      <c r="I24" s="150" t="str">
        <f t="shared" ca="1" si="0"/>
        <v>EJECUTADO</v>
      </c>
      <c r="J24" s="428" t="s">
        <v>3021</v>
      </c>
      <c r="K24" s="428" t="s">
        <v>54</v>
      </c>
      <c r="L24" s="428" t="s">
        <v>259</v>
      </c>
      <c r="M24" s="514">
        <v>1018472606</v>
      </c>
      <c r="N24" s="216" t="s">
        <v>2785</v>
      </c>
      <c r="O24" s="429">
        <v>87000000</v>
      </c>
      <c r="P24" s="217">
        <v>8700000</v>
      </c>
      <c r="Q24" s="515">
        <v>20250030</v>
      </c>
      <c r="R24" s="516">
        <v>782183000</v>
      </c>
      <c r="S24" s="134">
        <v>45670</v>
      </c>
      <c r="T24" s="426">
        <v>45673</v>
      </c>
      <c r="U24" s="426">
        <v>45960</v>
      </c>
      <c r="V24" s="515">
        <v>20250026</v>
      </c>
      <c r="W24" s="517">
        <v>87000000</v>
      </c>
      <c r="X24" s="426">
        <v>45672</v>
      </c>
      <c r="Y24" s="150" t="s">
        <v>51</v>
      </c>
      <c r="Z24" s="150" t="s">
        <v>634</v>
      </c>
      <c r="AA24" s="150" t="s">
        <v>53</v>
      </c>
      <c r="AB24" s="150" t="s">
        <v>3022</v>
      </c>
      <c r="AC24" s="146" t="s">
        <v>2964</v>
      </c>
      <c r="AD24" s="266">
        <v>45673</v>
      </c>
      <c r="AE24" s="95" t="s">
        <v>3023</v>
      </c>
      <c r="AF24" s="155" t="e">
        <f>#REF!</f>
        <v>#REF!</v>
      </c>
      <c r="AG24" s="169"/>
      <c r="AH24" s="150">
        <v>45382</v>
      </c>
      <c r="AI24" s="150">
        <f t="shared" si="1"/>
        <v>45502</v>
      </c>
      <c r="AJ24" s="156">
        <f t="shared" si="2"/>
        <v>46232</v>
      </c>
      <c r="AW24" s="159"/>
      <c r="BZ24" s="137">
        <v>45693</v>
      </c>
    </row>
    <row r="25" spans="1:78" s="140" customFormat="1" ht="18" customHeight="1">
      <c r="A25" s="196"/>
      <c r="B25" s="519" t="b">
        <v>1</v>
      </c>
      <c r="C25" s="315" t="s">
        <v>3024</v>
      </c>
      <c r="D25" s="148" t="s">
        <v>74</v>
      </c>
      <c r="E25" s="149" t="s">
        <v>24</v>
      </c>
      <c r="F25" s="149" t="s">
        <v>18</v>
      </c>
      <c r="G25" s="150">
        <v>45672</v>
      </c>
      <c r="H25" s="150" t="s">
        <v>48</v>
      </c>
      <c r="I25" s="150" t="str">
        <f t="shared" ca="1" si="0"/>
        <v>EJECUTADO</v>
      </c>
      <c r="J25" s="428" t="s">
        <v>3025</v>
      </c>
      <c r="K25" s="428" t="s">
        <v>54</v>
      </c>
      <c r="L25" s="428" t="s">
        <v>2761</v>
      </c>
      <c r="M25" s="514">
        <v>1022421121</v>
      </c>
      <c r="N25" s="216" t="s">
        <v>2762</v>
      </c>
      <c r="O25" s="429">
        <v>73764000</v>
      </c>
      <c r="P25" s="217">
        <v>8196000</v>
      </c>
      <c r="Q25" s="515">
        <v>20250026</v>
      </c>
      <c r="R25" s="516">
        <v>76000000</v>
      </c>
      <c r="S25" s="134">
        <v>45670</v>
      </c>
      <c r="T25" s="426">
        <v>45672</v>
      </c>
      <c r="U25" s="426">
        <v>45930</v>
      </c>
      <c r="V25" s="515">
        <v>20250027</v>
      </c>
      <c r="W25" s="517">
        <v>73764000</v>
      </c>
      <c r="X25" s="426">
        <v>45672</v>
      </c>
      <c r="Y25" s="150" t="s">
        <v>51</v>
      </c>
      <c r="Z25" s="150" t="s">
        <v>634</v>
      </c>
      <c r="AA25" s="150" t="s">
        <v>53</v>
      </c>
      <c r="AB25" s="150" t="s">
        <v>3026</v>
      </c>
      <c r="AC25" s="146" t="s">
        <v>2964</v>
      </c>
      <c r="AD25" s="266">
        <v>45672</v>
      </c>
      <c r="AE25" s="95" t="s">
        <v>3027</v>
      </c>
      <c r="AF25" s="155" t="e">
        <f>#REF!</f>
        <v>#REF!</v>
      </c>
      <c r="AG25" s="150"/>
      <c r="AH25" s="150">
        <v>45382</v>
      </c>
      <c r="AI25" s="150">
        <f t="shared" si="1"/>
        <v>45502</v>
      </c>
      <c r="AJ25" s="156">
        <f t="shared" si="2"/>
        <v>46232</v>
      </c>
      <c r="AW25" s="159"/>
      <c r="BZ25" s="137">
        <v>45693</v>
      </c>
    </row>
    <row r="26" spans="1:78" s="140" customFormat="1" ht="18" customHeight="1">
      <c r="A26" s="180"/>
      <c r="B26" s="513" t="b">
        <v>1</v>
      </c>
      <c r="C26" s="315" t="s">
        <v>3028</v>
      </c>
      <c r="D26" s="148" t="s">
        <v>74</v>
      </c>
      <c r="E26" s="149" t="s">
        <v>24</v>
      </c>
      <c r="F26" s="149" t="s">
        <v>18</v>
      </c>
      <c r="G26" s="150">
        <v>45672</v>
      </c>
      <c r="H26" s="150" t="s">
        <v>48</v>
      </c>
      <c r="I26" s="150" t="str">
        <f t="shared" ca="1" si="0"/>
        <v>EJECUTADO</v>
      </c>
      <c r="J26" s="428" t="s">
        <v>3029</v>
      </c>
      <c r="K26" s="428" t="s">
        <v>54</v>
      </c>
      <c r="L26" s="428" t="s">
        <v>2783</v>
      </c>
      <c r="M26" s="514">
        <v>1010213471</v>
      </c>
      <c r="N26" s="216" t="s">
        <v>2784</v>
      </c>
      <c r="O26" s="429">
        <v>125000000</v>
      </c>
      <c r="P26" s="217">
        <v>12500000</v>
      </c>
      <c r="Q26" s="515">
        <v>20250031</v>
      </c>
      <c r="R26" s="516">
        <v>125000000</v>
      </c>
      <c r="S26" s="134">
        <v>45670</v>
      </c>
      <c r="T26" s="426">
        <v>45673</v>
      </c>
      <c r="U26" s="426">
        <v>45961</v>
      </c>
      <c r="V26" s="515">
        <v>20250029</v>
      </c>
      <c r="W26" s="517">
        <v>125000000</v>
      </c>
      <c r="X26" s="426">
        <v>45672</v>
      </c>
      <c r="Y26" s="150" t="s">
        <v>51</v>
      </c>
      <c r="Z26" s="150" t="s">
        <v>634</v>
      </c>
      <c r="AA26" s="150" t="s">
        <v>53</v>
      </c>
      <c r="AB26" s="150" t="s">
        <v>3030</v>
      </c>
      <c r="AC26" s="150" t="s">
        <v>2992</v>
      </c>
      <c r="AD26" s="266">
        <v>45673</v>
      </c>
      <c r="AE26" s="210" t="s">
        <v>3031</v>
      </c>
      <c r="AF26" s="155" t="e">
        <f>#REF!</f>
        <v>#REF!</v>
      </c>
      <c r="AG26" s="150"/>
      <c r="AH26" s="150">
        <v>45382</v>
      </c>
      <c r="AI26" s="150">
        <f t="shared" si="1"/>
        <v>45502</v>
      </c>
      <c r="AJ26" s="156">
        <f t="shared" si="2"/>
        <v>46232</v>
      </c>
      <c r="AW26" s="159"/>
      <c r="BZ26" s="137">
        <v>45693</v>
      </c>
    </row>
    <row r="27" spans="1:78" s="140" customFormat="1" ht="18" customHeight="1">
      <c r="A27" s="180"/>
      <c r="B27" s="513" t="b">
        <v>1</v>
      </c>
      <c r="C27" s="315" t="s">
        <v>3032</v>
      </c>
      <c r="D27" s="430" t="s">
        <v>546</v>
      </c>
      <c r="E27" s="507" t="s">
        <v>24</v>
      </c>
      <c r="F27" s="189" t="s">
        <v>11</v>
      </c>
      <c r="G27" s="520">
        <v>45673</v>
      </c>
      <c r="H27" s="150" t="s">
        <v>48</v>
      </c>
      <c r="I27" s="150" t="str">
        <f t="shared" ca="1" si="0"/>
        <v>EJECUTADO</v>
      </c>
      <c r="J27" s="428" t="s">
        <v>3033</v>
      </c>
      <c r="K27" s="428" t="s">
        <v>50</v>
      </c>
      <c r="L27" s="428" t="s">
        <v>3034</v>
      </c>
      <c r="M27" s="514" t="s">
        <v>3035</v>
      </c>
      <c r="N27" s="216" t="s">
        <v>1686</v>
      </c>
      <c r="O27" s="429">
        <v>551749000</v>
      </c>
      <c r="P27" s="429">
        <v>551749000</v>
      </c>
      <c r="Q27" s="515">
        <v>20250042</v>
      </c>
      <c r="R27" s="516">
        <v>551749000</v>
      </c>
      <c r="S27" s="134">
        <v>45671</v>
      </c>
      <c r="T27" s="426">
        <v>45678</v>
      </c>
      <c r="U27" s="426">
        <v>45737</v>
      </c>
      <c r="V27">
        <v>20250030</v>
      </c>
      <c r="W27" s="517">
        <v>551749000</v>
      </c>
      <c r="X27" s="426">
        <v>45673</v>
      </c>
      <c r="Y27" s="150" t="s">
        <v>51</v>
      </c>
      <c r="Z27" s="150" t="s">
        <v>130</v>
      </c>
      <c r="AA27" s="150" t="s">
        <v>53</v>
      </c>
      <c r="AB27" s="150" t="s">
        <v>3036</v>
      </c>
      <c r="AC27" s="150" t="s">
        <v>3037</v>
      </c>
      <c r="AD27" s="266">
        <v>45677</v>
      </c>
      <c r="AE27" s="95" t="s">
        <v>3038</v>
      </c>
      <c r="AF27" s="155" t="e">
        <f>#REF!</f>
        <v>#REF!</v>
      </c>
      <c r="AG27" s="150"/>
      <c r="AH27" s="150">
        <v>45382</v>
      </c>
      <c r="AI27" s="150">
        <f t="shared" si="1"/>
        <v>45502</v>
      </c>
      <c r="AJ27" s="156">
        <f t="shared" si="2"/>
        <v>46232</v>
      </c>
      <c r="AW27" s="159"/>
      <c r="BZ27" s="137">
        <v>45693</v>
      </c>
    </row>
    <row r="28" spans="1:78" s="140" customFormat="1" ht="18" customHeight="1">
      <c r="A28" s="180"/>
      <c r="B28" s="513" t="b">
        <v>1</v>
      </c>
      <c r="C28" s="315" t="s">
        <v>3039</v>
      </c>
      <c r="D28" s="148" t="s">
        <v>74</v>
      </c>
      <c r="E28" s="182" t="s">
        <v>24</v>
      </c>
      <c r="F28" s="146" t="s">
        <v>18</v>
      </c>
      <c r="G28" s="520">
        <v>45673</v>
      </c>
      <c r="H28" s="150" t="s">
        <v>48</v>
      </c>
      <c r="I28" s="150" t="str">
        <f t="shared" ca="1" si="0"/>
        <v>EJECUTADO</v>
      </c>
      <c r="J28" s="428" t="s">
        <v>3040</v>
      </c>
      <c r="K28" s="428" t="s">
        <v>54</v>
      </c>
      <c r="L28" s="428" t="s">
        <v>2787</v>
      </c>
      <c r="M28" s="514">
        <v>1052339588</v>
      </c>
      <c r="N28" s="216" t="s">
        <v>2788</v>
      </c>
      <c r="O28" s="429">
        <v>43710000</v>
      </c>
      <c r="P28" s="217">
        <v>4371000</v>
      </c>
      <c r="Q28" s="515">
        <v>20250028</v>
      </c>
      <c r="R28" s="516">
        <v>52452000</v>
      </c>
      <c r="S28" s="134">
        <v>45670</v>
      </c>
      <c r="T28" s="426">
        <v>45673</v>
      </c>
      <c r="U28" s="426">
        <v>45961</v>
      </c>
      <c r="V28" s="515">
        <v>20250031</v>
      </c>
      <c r="W28" s="517">
        <v>43710000</v>
      </c>
      <c r="X28" s="426">
        <v>45673</v>
      </c>
      <c r="Y28" s="150" t="s">
        <v>51</v>
      </c>
      <c r="Z28" s="150" t="s">
        <v>634</v>
      </c>
      <c r="AA28" s="150" t="s">
        <v>53</v>
      </c>
      <c r="AB28" s="150" t="s">
        <v>3041</v>
      </c>
      <c r="AC28" s="150" t="s">
        <v>2992</v>
      </c>
      <c r="AD28" s="266">
        <v>45673</v>
      </c>
      <c r="AE28" s="95" t="s">
        <v>3042</v>
      </c>
      <c r="AF28" s="155" t="e">
        <f>#REF!</f>
        <v>#REF!</v>
      </c>
      <c r="AG28" s="150"/>
      <c r="AH28" s="150">
        <v>45382</v>
      </c>
      <c r="AI28" s="150">
        <f t="shared" si="1"/>
        <v>45502</v>
      </c>
      <c r="AJ28" s="156">
        <f t="shared" si="2"/>
        <v>46232</v>
      </c>
      <c r="AW28" s="159"/>
      <c r="BZ28" s="137">
        <v>45693</v>
      </c>
    </row>
    <row r="29" spans="1:78" s="140" customFormat="1" ht="18" customHeight="1">
      <c r="A29" s="180"/>
      <c r="B29" s="513" t="b">
        <v>1</v>
      </c>
      <c r="C29" s="315" t="s">
        <v>3043</v>
      </c>
      <c r="D29" s="148" t="s">
        <v>74</v>
      </c>
      <c r="E29" s="182" t="s">
        <v>24</v>
      </c>
      <c r="F29" s="146" t="s">
        <v>18</v>
      </c>
      <c r="G29" s="520">
        <v>45673</v>
      </c>
      <c r="H29" s="150" t="s">
        <v>48</v>
      </c>
      <c r="I29" s="150" t="str">
        <f t="shared" ca="1" si="0"/>
        <v>EJECUTADO</v>
      </c>
      <c r="J29" s="428" t="s">
        <v>3044</v>
      </c>
      <c r="K29" s="428" t="s">
        <v>54</v>
      </c>
      <c r="L29" s="428" t="s">
        <v>3045</v>
      </c>
      <c r="M29" s="514">
        <v>1070625060</v>
      </c>
      <c r="N29" s="216" t="s">
        <v>2740</v>
      </c>
      <c r="O29" s="429">
        <v>40000000</v>
      </c>
      <c r="P29" s="217">
        <v>4000000</v>
      </c>
      <c r="Q29" s="515" t="s">
        <v>3046</v>
      </c>
      <c r="R29" s="516">
        <v>89000000</v>
      </c>
      <c r="S29" s="134">
        <v>45672</v>
      </c>
      <c r="T29" s="426">
        <v>45674</v>
      </c>
      <c r="U29" s="426">
        <v>45961</v>
      </c>
      <c r="V29" s="515">
        <v>20250032</v>
      </c>
      <c r="W29" s="517">
        <v>40000000</v>
      </c>
      <c r="X29" s="426">
        <v>45673</v>
      </c>
      <c r="Y29" s="150" t="s">
        <v>51</v>
      </c>
      <c r="Z29" s="150" t="s">
        <v>634</v>
      </c>
      <c r="AA29" s="150" t="s">
        <v>53</v>
      </c>
      <c r="AB29" s="150" t="s">
        <v>3047</v>
      </c>
      <c r="AC29" s="146" t="s">
        <v>2940</v>
      </c>
      <c r="AD29" s="266">
        <v>45673</v>
      </c>
      <c r="AE29" s="95" t="s">
        <v>3048</v>
      </c>
      <c r="AF29" s="155" t="e">
        <f>#REF!</f>
        <v>#REF!</v>
      </c>
      <c r="AG29" s="150"/>
      <c r="AH29" s="150">
        <v>45340</v>
      </c>
      <c r="AI29" s="150">
        <f t="shared" si="1"/>
        <v>45460</v>
      </c>
      <c r="AJ29" s="156">
        <f t="shared" si="2"/>
        <v>46190</v>
      </c>
      <c r="AW29" s="159"/>
      <c r="BZ29" s="137">
        <v>45693</v>
      </c>
    </row>
    <row r="30" spans="1:78" s="140" customFormat="1" ht="18" customHeight="1">
      <c r="A30" s="279"/>
      <c r="B30" s="513" t="b">
        <v>1</v>
      </c>
      <c r="C30" s="315" t="s">
        <v>3049</v>
      </c>
      <c r="D30" s="148" t="s">
        <v>74</v>
      </c>
      <c r="E30" s="182" t="s">
        <v>24</v>
      </c>
      <c r="F30" s="146" t="s">
        <v>18</v>
      </c>
      <c r="G30" s="520">
        <v>45673</v>
      </c>
      <c r="H30" s="150" t="s">
        <v>48</v>
      </c>
      <c r="I30" s="150" t="str">
        <f t="shared" ca="1" si="0"/>
        <v>EJECUTADO</v>
      </c>
      <c r="J30" s="428" t="s">
        <v>3050</v>
      </c>
      <c r="K30" s="428" t="s">
        <v>54</v>
      </c>
      <c r="L30" s="428" t="s">
        <v>1051</v>
      </c>
      <c r="M30" s="514">
        <v>1018506693</v>
      </c>
      <c r="N30" s="216" t="s">
        <v>2745</v>
      </c>
      <c r="O30" s="429">
        <v>49000000</v>
      </c>
      <c r="P30" s="217">
        <v>4900000</v>
      </c>
      <c r="Q30" s="515">
        <v>20250045</v>
      </c>
      <c r="R30" s="516">
        <v>89000000</v>
      </c>
      <c r="S30" s="134">
        <v>45672</v>
      </c>
      <c r="T30" s="426">
        <v>45674</v>
      </c>
      <c r="U30" s="426">
        <v>45961</v>
      </c>
      <c r="V30" s="515">
        <v>20250033</v>
      </c>
      <c r="W30" s="517">
        <v>49000000</v>
      </c>
      <c r="X30" s="134">
        <v>45673</v>
      </c>
      <c r="Y30" s="150" t="s">
        <v>51</v>
      </c>
      <c r="Z30" s="150" t="s">
        <v>634</v>
      </c>
      <c r="AA30" s="150" t="s">
        <v>53</v>
      </c>
      <c r="AB30" s="150" t="s">
        <v>3051</v>
      </c>
      <c r="AC30" s="146" t="s">
        <v>2964</v>
      </c>
      <c r="AD30" s="266">
        <v>45673</v>
      </c>
      <c r="AE30" s="95" t="s">
        <v>3052</v>
      </c>
      <c r="AF30" s="155" t="e">
        <f>#REF!</f>
        <v>#REF!</v>
      </c>
      <c r="AG30" s="150"/>
      <c r="AH30" s="150">
        <v>45382</v>
      </c>
      <c r="AI30" s="150">
        <f t="shared" si="1"/>
        <v>45502</v>
      </c>
      <c r="AJ30" s="156">
        <f t="shared" si="2"/>
        <v>46232</v>
      </c>
      <c r="AW30" s="159"/>
      <c r="BZ30" s="137">
        <v>45693</v>
      </c>
    </row>
    <row r="31" spans="1:78" ht="18" customHeight="1">
      <c r="A31" s="196"/>
      <c r="B31" s="519" t="b">
        <v>1</v>
      </c>
      <c r="C31" s="315" t="s">
        <v>3053</v>
      </c>
      <c r="D31" s="148" t="s">
        <v>74</v>
      </c>
      <c r="E31" s="182" t="s">
        <v>24</v>
      </c>
      <c r="F31" s="146" t="s">
        <v>18</v>
      </c>
      <c r="G31" s="520">
        <v>45673</v>
      </c>
      <c r="H31" s="150" t="s">
        <v>48</v>
      </c>
      <c r="I31" s="150" t="str">
        <f t="shared" ca="1" si="0"/>
        <v>EJECUTADO</v>
      </c>
      <c r="J31" s="428" t="s">
        <v>3054</v>
      </c>
      <c r="K31" s="428" t="s">
        <v>54</v>
      </c>
      <c r="L31" s="428" t="s">
        <v>3055</v>
      </c>
      <c r="M31" s="514">
        <v>80895400</v>
      </c>
      <c r="N31" s="216" t="s">
        <v>2751</v>
      </c>
      <c r="O31" s="521">
        <v>39000000</v>
      </c>
      <c r="P31" s="217">
        <v>3900000</v>
      </c>
      <c r="Q31" s="515">
        <v>20250033</v>
      </c>
      <c r="R31" s="516">
        <v>134560000</v>
      </c>
      <c r="S31" s="134">
        <v>45670</v>
      </c>
      <c r="T31" s="426">
        <v>45673</v>
      </c>
      <c r="U31" s="426">
        <v>45960</v>
      </c>
      <c r="V31" s="515">
        <v>20250034</v>
      </c>
      <c r="W31" s="517">
        <v>39000000</v>
      </c>
      <c r="X31" s="426">
        <v>45673</v>
      </c>
      <c r="Y31" s="150" t="s">
        <v>51</v>
      </c>
      <c r="Z31" s="150" t="s">
        <v>634</v>
      </c>
      <c r="AA31" s="150" t="s">
        <v>53</v>
      </c>
      <c r="AB31" s="150" t="s">
        <v>3056</v>
      </c>
      <c r="AC31" s="146" t="s">
        <v>2964</v>
      </c>
      <c r="AD31" s="266">
        <v>45673</v>
      </c>
      <c r="AE31" s="95" t="s">
        <v>3057</v>
      </c>
      <c r="AF31" s="155" t="e">
        <f>#REF!</f>
        <v>#REF!</v>
      </c>
      <c r="AG31" s="169"/>
      <c r="AH31" s="150"/>
      <c r="AI31" s="150">
        <f t="shared" si="1"/>
        <v>120</v>
      </c>
      <c r="AJ31" s="156">
        <f t="shared" si="2"/>
        <v>850</v>
      </c>
      <c r="AW31" s="170"/>
      <c r="BZ31" s="137">
        <v>45693</v>
      </c>
    </row>
    <row r="32" spans="1:78" s="140" customFormat="1" ht="18" customHeight="1">
      <c r="A32" s="180"/>
      <c r="B32" s="513" t="b">
        <v>1</v>
      </c>
      <c r="C32" s="315" t="s">
        <v>3058</v>
      </c>
      <c r="D32" s="148" t="s">
        <v>74</v>
      </c>
      <c r="E32" s="182" t="s">
        <v>24</v>
      </c>
      <c r="F32" s="146" t="s">
        <v>18</v>
      </c>
      <c r="G32" s="520">
        <v>45673</v>
      </c>
      <c r="H32" s="150" t="s">
        <v>48</v>
      </c>
      <c r="I32" s="150" t="str">
        <f t="shared" ca="1" si="0"/>
        <v>EJECUTADO</v>
      </c>
      <c r="J32" s="428" t="s">
        <v>3059</v>
      </c>
      <c r="K32" s="428" t="s">
        <v>54</v>
      </c>
      <c r="L32" s="428" t="s">
        <v>972</v>
      </c>
      <c r="M32" s="514">
        <v>1014226187</v>
      </c>
      <c r="N32" s="216" t="s">
        <v>2739</v>
      </c>
      <c r="O32" s="429">
        <v>44262000</v>
      </c>
      <c r="P32" s="217">
        <v>4918000</v>
      </c>
      <c r="Q32" s="515">
        <v>20250038</v>
      </c>
      <c r="R32" s="516">
        <v>45000000</v>
      </c>
      <c r="S32" s="134">
        <v>45671</v>
      </c>
      <c r="T32" s="426">
        <v>45674</v>
      </c>
      <c r="U32" s="426">
        <v>45930</v>
      </c>
      <c r="V32" s="515" t="s">
        <v>3060</v>
      </c>
      <c r="W32" s="517">
        <v>44262000</v>
      </c>
      <c r="X32" s="426">
        <v>45673</v>
      </c>
      <c r="Y32" s="150" t="s">
        <v>106</v>
      </c>
      <c r="Z32" s="150" t="s">
        <v>116</v>
      </c>
      <c r="AA32" s="150" t="s">
        <v>53</v>
      </c>
      <c r="AB32" s="150" t="s">
        <v>3061</v>
      </c>
      <c r="AC32" s="150" t="s">
        <v>2969</v>
      </c>
      <c r="AD32" s="266">
        <v>45674</v>
      </c>
      <c r="AE32" s="95" t="s">
        <v>3062</v>
      </c>
      <c r="AF32" s="155" t="e">
        <f>#REF!</f>
        <v>#REF!</v>
      </c>
      <c r="AG32" s="150"/>
      <c r="AH32" s="150">
        <v>45382</v>
      </c>
      <c r="AI32" s="150">
        <f t="shared" si="1"/>
        <v>45502</v>
      </c>
      <c r="AJ32" s="156">
        <f t="shared" si="2"/>
        <v>46232</v>
      </c>
      <c r="AW32" s="159"/>
      <c r="BZ32" s="137">
        <v>45693</v>
      </c>
    </row>
    <row r="33" spans="1:78" s="140" customFormat="1" ht="18" customHeight="1">
      <c r="A33" s="180"/>
      <c r="B33" s="513" t="b">
        <v>1</v>
      </c>
      <c r="C33" s="315" t="s">
        <v>3063</v>
      </c>
      <c r="D33" s="148" t="s">
        <v>74</v>
      </c>
      <c r="E33" s="182" t="s">
        <v>24</v>
      </c>
      <c r="F33" s="146" t="s">
        <v>3</v>
      </c>
      <c r="G33" s="520">
        <v>45673</v>
      </c>
      <c r="H33" s="150" t="s">
        <v>48</v>
      </c>
      <c r="I33" s="150" t="str">
        <f t="shared" ca="1" si="0"/>
        <v>EJECUTADO</v>
      </c>
      <c r="J33" s="428" t="s">
        <v>3064</v>
      </c>
      <c r="K33" s="149" t="s">
        <v>54</v>
      </c>
      <c r="L33" s="512" t="s">
        <v>3065</v>
      </c>
      <c r="M33" s="514">
        <v>1033768210</v>
      </c>
      <c r="N33" s="216" t="s">
        <v>3066</v>
      </c>
      <c r="O33" s="429">
        <v>23400000</v>
      </c>
      <c r="P33" s="217">
        <v>3900000</v>
      </c>
      <c r="Q33" s="515">
        <v>20250039</v>
      </c>
      <c r="R33" s="516">
        <v>23400000</v>
      </c>
      <c r="S33" s="134">
        <v>45671</v>
      </c>
      <c r="T33" s="426">
        <v>45674</v>
      </c>
      <c r="U33" s="426">
        <v>45930</v>
      </c>
      <c r="V33" s="515">
        <v>20250036</v>
      </c>
      <c r="W33" s="517">
        <v>23400000</v>
      </c>
      <c r="X33" s="426">
        <v>45673</v>
      </c>
      <c r="Y33" s="150" t="s">
        <v>106</v>
      </c>
      <c r="Z33" s="150" t="s">
        <v>116</v>
      </c>
      <c r="AA33" s="150" t="s">
        <v>53</v>
      </c>
      <c r="AB33" s="150" t="s">
        <v>3067</v>
      </c>
      <c r="AC33" s="150" t="s">
        <v>2969</v>
      </c>
      <c r="AD33" s="266">
        <v>45674</v>
      </c>
      <c r="AE33" s="95" t="s">
        <v>3068</v>
      </c>
      <c r="AF33" s="155" t="e">
        <f>#REF!</f>
        <v>#REF!</v>
      </c>
      <c r="AG33" s="150"/>
      <c r="AH33" s="150">
        <v>45313</v>
      </c>
      <c r="AI33" s="150">
        <f t="shared" si="1"/>
        <v>45433</v>
      </c>
      <c r="AJ33" s="156">
        <f t="shared" si="2"/>
        <v>46163</v>
      </c>
      <c r="AW33" s="159"/>
      <c r="BZ33" s="137">
        <v>45693</v>
      </c>
    </row>
    <row r="34" spans="1:78" s="140" customFormat="1" ht="18" customHeight="1">
      <c r="A34" s="180"/>
      <c r="B34" s="513" t="b">
        <v>1</v>
      </c>
      <c r="C34" s="315" t="s">
        <v>3069</v>
      </c>
      <c r="D34" s="148" t="s">
        <v>74</v>
      </c>
      <c r="E34" s="182" t="s">
        <v>24</v>
      </c>
      <c r="F34" s="146" t="s">
        <v>18</v>
      </c>
      <c r="G34" s="520">
        <v>45673</v>
      </c>
      <c r="H34" s="150" t="s">
        <v>48</v>
      </c>
      <c r="I34" s="150" t="str">
        <f t="shared" ca="1" si="0"/>
        <v>EJECUTADO</v>
      </c>
      <c r="J34" s="428" t="s">
        <v>3070</v>
      </c>
      <c r="K34" s="182" t="s">
        <v>54</v>
      </c>
      <c r="L34" s="146" t="s">
        <v>2834</v>
      </c>
      <c r="M34" s="522">
        <v>1053767483</v>
      </c>
      <c r="N34" s="216" t="s">
        <v>2835</v>
      </c>
      <c r="O34" s="429">
        <v>70000000</v>
      </c>
      <c r="P34" s="217">
        <v>7000000</v>
      </c>
      <c r="Q34" s="515">
        <v>20250040</v>
      </c>
      <c r="R34" s="516">
        <v>70000000</v>
      </c>
      <c r="S34" s="134">
        <v>45671</v>
      </c>
      <c r="T34" s="426">
        <v>45675</v>
      </c>
      <c r="U34" s="426">
        <v>45961</v>
      </c>
      <c r="V34" s="515">
        <v>20250037</v>
      </c>
      <c r="W34" s="517">
        <v>70000000</v>
      </c>
      <c r="X34" s="426">
        <v>45673</v>
      </c>
      <c r="Y34" s="150" t="s">
        <v>106</v>
      </c>
      <c r="Z34" s="150" t="s">
        <v>116</v>
      </c>
      <c r="AA34" s="150" t="s">
        <v>53</v>
      </c>
      <c r="AB34" s="150" t="s">
        <v>3071</v>
      </c>
      <c r="AC34" s="150" t="s">
        <v>2969</v>
      </c>
      <c r="AD34" s="266">
        <v>45674</v>
      </c>
      <c r="AE34" s="95" t="s">
        <v>3072</v>
      </c>
      <c r="AF34" s="155" t="e">
        <f>#REF!</f>
        <v>#REF!</v>
      </c>
      <c r="AG34" s="150"/>
      <c r="AH34" s="150">
        <v>45351</v>
      </c>
      <c r="AI34" s="150">
        <f t="shared" si="1"/>
        <v>45471</v>
      </c>
      <c r="AJ34" s="156">
        <f t="shared" si="2"/>
        <v>46201</v>
      </c>
      <c r="AW34" s="159"/>
      <c r="BZ34" s="137">
        <v>45693</v>
      </c>
    </row>
    <row r="35" spans="1:78" s="140" customFormat="1" ht="18" customHeight="1">
      <c r="A35" s="180"/>
      <c r="B35" s="519" t="b">
        <v>0</v>
      </c>
      <c r="C35" s="315" t="s">
        <v>3073</v>
      </c>
      <c r="D35" s="148" t="s">
        <v>74</v>
      </c>
      <c r="E35" s="182" t="s">
        <v>24</v>
      </c>
      <c r="F35" s="146" t="s">
        <v>18</v>
      </c>
      <c r="G35" s="520">
        <v>45674</v>
      </c>
      <c r="H35" s="150" t="s">
        <v>48</v>
      </c>
      <c r="I35" s="150" t="str">
        <f t="shared" ca="1" si="0"/>
        <v>EJECUTADO</v>
      </c>
      <c r="J35" s="428" t="s">
        <v>3074</v>
      </c>
      <c r="K35" s="182" t="s">
        <v>54</v>
      </c>
      <c r="L35" s="146" t="s">
        <v>1302</v>
      </c>
      <c r="M35" s="522">
        <v>1118564527</v>
      </c>
      <c r="N35" s="216" t="s">
        <v>2851</v>
      </c>
      <c r="O35" s="429">
        <v>55734000</v>
      </c>
      <c r="P35" s="217">
        <v>9289000</v>
      </c>
      <c r="Q35" s="515">
        <v>20250030</v>
      </c>
      <c r="R35" s="516">
        <v>782183000</v>
      </c>
      <c r="S35" s="134">
        <v>45670</v>
      </c>
      <c r="T35" s="426">
        <v>45674</v>
      </c>
      <c r="U35" s="426">
        <v>45855</v>
      </c>
      <c r="V35" s="515">
        <v>20250039</v>
      </c>
      <c r="W35" s="517">
        <v>55734000</v>
      </c>
      <c r="X35" s="426">
        <v>45674</v>
      </c>
      <c r="Y35" s="150" t="s">
        <v>51</v>
      </c>
      <c r="Z35" s="150" t="s">
        <v>634</v>
      </c>
      <c r="AA35" s="150" t="s">
        <v>53</v>
      </c>
      <c r="AB35" s="150" t="s">
        <v>3075</v>
      </c>
      <c r="AC35" s="146" t="s">
        <v>2964</v>
      </c>
      <c r="AD35" s="266">
        <v>45674</v>
      </c>
      <c r="AE35" s="95" t="s">
        <v>3076</v>
      </c>
      <c r="AF35" s="155" t="e">
        <f>#REF!</f>
        <v>#REF!</v>
      </c>
      <c r="AG35" s="150"/>
      <c r="AH35" s="150">
        <v>45382</v>
      </c>
      <c r="AI35" s="150">
        <f t="shared" si="1"/>
        <v>45502</v>
      </c>
      <c r="AJ35" s="156">
        <f t="shared" si="2"/>
        <v>46232</v>
      </c>
      <c r="AW35" s="159"/>
      <c r="BZ35" s="137">
        <v>45693</v>
      </c>
    </row>
    <row r="36" spans="1:78" s="140" customFormat="1" ht="18" customHeight="1">
      <c r="A36" s="180"/>
      <c r="B36" s="513" t="b">
        <v>1</v>
      </c>
      <c r="C36" s="315" t="s">
        <v>3077</v>
      </c>
      <c r="D36" s="148" t="s">
        <v>74</v>
      </c>
      <c r="E36" s="182" t="s">
        <v>24</v>
      </c>
      <c r="F36" s="146" t="s">
        <v>18</v>
      </c>
      <c r="G36" s="520">
        <v>45674</v>
      </c>
      <c r="H36" s="150" t="s">
        <v>48</v>
      </c>
      <c r="I36" s="150" t="str">
        <f t="shared" ca="1" si="0"/>
        <v>EJECUTADO</v>
      </c>
      <c r="J36" s="428" t="s">
        <v>2510</v>
      </c>
      <c r="K36" s="149" t="s">
        <v>54</v>
      </c>
      <c r="L36" s="190" t="s">
        <v>2180</v>
      </c>
      <c r="M36" s="514">
        <v>74372348</v>
      </c>
      <c r="N36" s="216" t="s">
        <v>3078</v>
      </c>
      <c r="O36" s="429">
        <v>78000000</v>
      </c>
      <c r="P36" s="217">
        <v>13000000</v>
      </c>
      <c r="Q36" s="515">
        <v>20250034</v>
      </c>
      <c r="R36" s="516">
        <v>250000000</v>
      </c>
      <c r="S36" s="134">
        <v>45670</v>
      </c>
      <c r="T36" s="426">
        <v>45674</v>
      </c>
      <c r="U36" s="426">
        <v>45854</v>
      </c>
      <c r="V36" s="515">
        <v>20250040</v>
      </c>
      <c r="W36" s="429">
        <v>78000000</v>
      </c>
      <c r="X36" s="523">
        <v>45674</v>
      </c>
      <c r="Y36" s="150" t="s">
        <v>51</v>
      </c>
      <c r="Z36" s="150" t="s">
        <v>634</v>
      </c>
      <c r="AA36" s="150" t="s">
        <v>53</v>
      </c>
      <c r="AB36" s="150" t="s">
        <v>3079</v>
      </c>
      <c r="AC36" s="150" t="s">
        <v>2992</v>
      </c>
      <c r="AD36" s="266">
        <v>45674</v>
      </c>
      <c r="AE36" s="95" t="s">
        <v>3080</v>
      </c>
      <c r="AF36" s="155" t="e">
        <f>#REF!</f>
        <v>#REF!</v>
      </c>
      <c r="AG36" s="150"/>
      <c r="AH36" s="150">
        <v>45473</v>
      </c>
      <c r="AI36" s="150">
        <f t="shared" si="1"/>
        <v>45593</v>
      </c>
      <c r="AJ36" s="156">
        <f t="shared" si="2"/>
        <v>46323</v>
      </c>
      <c r="AW36" s="159"/>
      <c r="BZ36" s="137">
        <v>45693</v>
      </c>
    </row>
    <row r="37" spans="1:78" s="140" customFormat="1" ht="18" customHeight="1">
      <c r="A37" s="280"/>
      <c r="B37" s="519" t="b">
        <v>1</v>
      </c>
      <c r="C37" s="315" t="s">
        <v>3081</v>
      </c>
      <c r="D37" s="148" t="s">
        <v>74</v>
      </c>
      <c r="E37" s="182" t="s">
        <v>24</v>
      </c>
      <c r="F37" s="146" t="s">
        <v>18</v>
      </c>
      <c r="G37" s="426">
        <v>45678</v>
      </c>
      <c r="H37" s="150" t="s">
        <v>48</v>
      </c>
      <c r="I37" s="150" t="str">
        <f t="shared" ca="1" si="0"/>
        <v>EJECUTADO</v>
      </c>
      <c r="J37" s="428" t="s">
        <v>3074</v>
      </c>
      <c r="K37" s="149" t="s">
        <v>54</v>
      </c>
      <c r="L37" s="428" t="s">
        <v>438</v>
      </c>
      <c r="M37" s="514">
        <v>79723291</v>
      </c>
      <c r="N37" s="216" t="s">
        <v>2789</v>
      </c>
      <c r="O37" s="429">
        <v>19672000</v>
      </c>
      <c r="P37" s="217">
        <v>9836000</v>
      </c>
      <c r="Q37" s="515">
        <v>20250030</v>
      </c>
      <c r="R37" s="516">
        <v>782183000</v>
      </c>
      <c r="S37" s="134">
        <v>45670</v>
      </c>
      <c r="T37" s="426">
        <v>45678</v>
      </c>
      <c r="U37" s="426">
        <v>45736</v>
      </c>
      <c r="V37" s="515">
        <v>20250045</v>
      </c>
      <c r="W37" s="517">
        <v>19672000</v>
      </c>
      <c r="X37" s="426">
        <v>45678</v>
      </c>
      <c r="Y37" s="150" t="s">
        <v>51</v>
      </c>
      <c r="Z37" s="150" t="s">
        <v>634</v>
      </c>
      <c r="AA37" s="150" t="s">
        <v>53</v>
      </c>
      <c r="AB37" s="150" t="s">
        <v>3082</v>
      </c>
      <c r="AC37" s="146" t="s">
        <v>2964</v>
      </c>
      <c r="AD37" s="266">
        <v>45678</v>
      </c>
      <c r="AE37" s="198" t="s">
        <v>3083</v>
      </c>
      <c r="AF37" s="155" t="e">
        <f>#REF!</f>
        <v>#REF!</v>
      </c>
      <c r="AG37" s="150"/>
      <c r="AH37" s="150">
        <v>45351</v>
      </c>
      <c r="AI37" s="150">
        <f t="shared" si="1"/>
        <v>45471</v>
      </c>
      <c r="AJ37" s="156">
        <f t="shared" si="2"/>
        <v>46201</v>
      </c>
      <c r="AW37" s="159"/>
      <c r="BZ37" s="137">
        <v>45693</v>
      </c>
    </row>
    <row r="38" spans="1:78" s="140" customFormat="1" ht="18" customHeight="1">
      <c r="A38" s="180"/>
      <c r="B38" s="513" t="b">
        <v>1</v>
      </c>
      <c r="C38" s="315" t="s">
        <v>3084</v>
      </c>
      <c r="D38" s="148" t="s">
        <v>74</v>
      </c>
      <c r="E38" s="182" t="s">
        <v>24</v>
      </c>
      <c r="F38" s="146" t="s">
        <v>18</v>
      </c>
      <c r="G38" s="426">
        <v>45678</v>
      </c>
      <c r="H38" s="150" t="s">
        <v>48</v>
      </c>
      <c r="I38" s="150" t="str">
        <f t="shared" ca="1" si="0"/>
        <v>EJECUTADO</v>
      </c>
      <c r="J38" s="428" t="s">
        <v>3085</v>
      </c>
      <c r="K38" s="149" t="s">
        <v>54</v>
      </c>
      <c r="L38" s="428" t="s">
        <v>2825</v>
      </c>
      <c r="M38" s="514">
        <v>35409063</v>
      </c>
      <c r="N38" s="216" t="s">
        <v>2826</v>
      </c>
      <c r="O38" s="429">
        <v>51000000</v>
      </c>
      <c r="P38" s="217">
        <v>8500000</v>
      </c>
      <c r="Q38" s="515">
        <v>20250064</v>
      </c>
      <c r="R38" s="516">
        <v>51000000</v>
      </c>
      <c r="S38" s="134">
        <v>45677</v>
      </c>
      <c r="T38" s="426">
        <v>45680</v>
      </c>
      <c r="U38" s="426">
        <v>45860</v>
      </c>
      <c r="V38" s="515">
        <v>20250046</v>
      </c>
      <c r="W38" s="517">
        <v>51000000</v>
      </c>
      <c r="X38" s="426">
        <v>45678</v>
      </c>
      <c r="Y38" s="150" t="s">
        <v>106</v>
      </c>
      <c r="Z38" s="150" t="s">
        <v>116</v>
      </c>
      <c r="AA38" s="150" t="s">
        <v>53</v>
      </c>
      <c r="AB38" s="150" t="s">
        <v>3086</v>
      </c>
      <c r="AC38" s="150" t="s">
        <v>2969</v>
      </c>
      <c r="AD38" s="266">
        <v>45678</v>
      </c>
      <c r="AE38" s="198" t="s">
        <v>3087</v>
      </c>
      <c r="AF38" s="155" t="e">
        <f>#REF!</f>
        <v>#REF!</v>
      </c>
      <c r="AG38" s="150"/>
      <c r="AH38" s="150">
        <v>45535</v>
      </c>
      <c r="AI38" s="150">
        <f t="shared" si="1"/>
        <v>45655</v>
      </c>
      <c r="AJ38" s="156">
        <f t="shared" si="2"/>
        <v>46385</v>
      </c>
      <c r="AW38" s="159"/>
      <c r="BZ38" s="137">
        <v>45693</v>
      </c>
    </row>
    <row r="39" spans="1:78" s="140" customFormat="1" ht="18" customHeight="1">
      <c r="A39" s="180"/>
      <c r="B39" s="519" t="b">
        <v>1</v>
      </c>
      <c r="C39" s="315" t="s">
        <v>3088</v>
      </c>
      <c r="D39" s="148" t="s">
        <v>74</v>
      </c>
      <c r="E39" s="182" t="s">
        <v>24</v>
      </c>
      <c r="F39" s="146" t="s">
        <v>18</v>
      </c>
      <c r="G39" s="520">
        <v>45679</v>
      </c>
      <c r="H39" s="150" t="s">
        <v>48</v>
      </c>
      <c r="I39" s="150" t="str">
        <f t="shared" ca="1" si="0"/>
        <v>EJECUTADO</v>
      </c>
      <c r="J39" s="428" t="s">
        <v>3089</v>
      </c>
      <c r="K39" s="149" t="s">
        <v>54</v>
      </c>
      <c r="L39" s="428" t="s">
        <v>1273</v>
      </c>
      <c r="M39" s="514">
        <v>80898102</v>
      </c>
      <c r="N39" s="216" t="s">
        <v>3090</v>
      </c>
      <c r="O39" s="429">
        <v>16392000</v>
      </c>
      <c r="P39" s="217">
        <v>8196000</v>
      </c>
      <c r="Q39" s="515">
        <v>20250030</v>
      </c>
      <c r="R39" s="516">
        <v>782183000</v>
      </c>
      <c r="S39" s="134">
        <v>45670</v>
      </c>
      <c r="T39" s="426">
        <v>45681</v>
      </c>
      <c r="U39" s="426">
        <v>45740</v>
      </c>
      <c r="V39" s="515">
        <v>20250049</v>
      </c>
      <c r="W39" s="517">
        <v>16392000</v>
      </c>
      <c r="X39" s="426">
        <v>45679</v>
      </c>
      <c r="Y39" s="150" t="s">
        <v>51</v>
      </c>
      <c r="Z39" s="150" t="s">
        <v>634</v>
      </c>
      <c r="AA39" s="150" t="s">
        <v>53</v>
      </c>
      <c r="AB39" s="150" t="s">
        <v>3091</v>
      </c>
      <c r="AC39" s="146" t="s">
        <v>2964</v>
      </c>
      <c r="AD39" s="266">
        <v>45680</v>
      </c>
      <c r="AE39" s="198" t="s">
        <v>3092</v>
      </c>
      <c r="AF39" s="155" t="e">
        <f>#REF!</f>
        <v>#REF!</v>
      </c>
      <c r="AG39" s="169"/>
      <c r="AH39" s="150">
        <v>45467</v>
      </c>
      <c r="AI39" s="150">
        <f t="shared" si="1"/>
        <v>45587</v>
      </c>
      <c r="AJ39" s="156">
        <f t="shared" si="2"/>
        <v>46317</v>
      </c>
      <c r="AW39" s="159"/>
      <c r="BZ39" s="137">
        <v>45693</v>
      </c>
    </row>
    <row r="40" spans="1:78" s="140" customFormat="1" ht="18" customHeight="1">
      <c r="A40" s="280"/>
      <c r="B40" s="524" t="b">
        <v>1</v>
      </c>
      <c r="C40" s="315" t="s">
        <v>3093</v>
      </c>
      <c r="D40" s="148" t="s">
        <v>74</v>
      </c>
      <c r="E40" s="182" t="s">
        <v>24</v>
      </c>
      <c r="F40" s="146" t="s">
        <v>18</v>
      </c>
      <c r="G40" s="520">
        <v>45679</v>
      </c>
      <c r="H40" s="150" t="s">
        <v>48</v>
      </c>
      <c r="I40" s="150" t="str">
        <f t="shared" ca="1" si="0"/>
        <v>EJECUTADO</v>
      </c>
      <c r="J40" s="428" t="s">
        <v>3074</v>
      </c>
      <c r="K40" s="149" t="s">
        <v>54</v>
      </c>
      <c r="L40" s="428" t="s">
        <v>308</v>
      </c>
      <c r="M40" s="514">
        <v>1071608898</v>
      </c>
      <c r="N40" s="216" t="s">
        <v>2706</v>
      </c>
      <c r="O40" s="429">
        <v>18578000</v>
      </c>
      <c r="P40" s="217">
        <v>9289000</v>
      </c>
      <c r="Q40" s="515">
        <v>20250030</v>
      </c>
      <c r="R40" s="516">
        <v>782183000</v>
      </c>
      <c r="S40" s="134">
        <v>45670</v>
      </c>
      <c r="T40" s="426">
        <v>45679</v>
      </c>
      <c r="U40" s="426">
        <v>45737</v>
      </c>
      <c r="V40" s="515">
        <v>20250050</v>
      </c>
      <c r="W40" s="517">
        <v>18578000</v>
      </c>
      <c r="X40" s="426">
        <v>45679</v>
      </c>
      <c r="Y40" s="150" t="s">
        <v>51</v>
      </c>
      <c r="Z40" s="150" t="s">
        <v>634</v>
      </c>
      <c r="AA40" s="150" t="s">
        <v>53</v>
      </c>
      <c r="AB40" s="150" t="s">
        <v>3094</v>
      </c>
      <c r="AC40" s="150" t="s">
        <v>2992</v>
      </c>
      <c r="AD40" s="266">
        <v>45679</v>
      </c>
      <c r="AE40" s="198" t="s">
        <v>3095</v>
      </c>
      <c r="AF40" s="155" t="e">
        <f>#REF!</f>
        <v>#REF!</v>
      </c>
      <c r="AG40" s="169"/>
      <c r="AH40" s="150">
        <v>45510</v>
      </c>
      <c r="AI40" s="150">
        <f t="shared" si="1"/>
        <v>45630</v>
      </c>
      <c r="AJ40" s="156">
        <f t="shared" si="2"/>
        <v>46360</v>
      </c>
      <c r="AW40" s="159"/>
      <c r="BZ40" s="137">
        <v>45693</v>
      </c>
    </row>
    <row r="41" spans="1:78" s="140" customFormat="1" ht="18" customHeight="1">
      <c r="A41" s="180"/>
      <c r="B41" s="267"/>
      <c r="C41" s="315" t="s">
        <v>3096</v>
      </c>
      <c r="D41" s="148" t="s">
        <v>74</v>
      </c>
      <c r="E41" s="182" t="s">
        <v>24</v>
      </c>
      <c r="F41" s="146" t="s">
        <v>18</v>
      </c>
      <c r="G41" s="520">
        <v>45681</v>
      </c>
      <c r="H41" s="150" t="s">
        <v>48</v>
      </c>
      <c r="I41" s="150" t="str">
        <f t="shared" ca="1" si="0"/>
        <v>EJECUTADO</v>
      </c>
      <c r="J41" s="428" t="s">
        <v>3089</v>
      </c>
      <c r="K41" s="149" t="s">
        <v>54</v>
      </c>
      <c r="L41" s="428" t="s">
        <v>3097</v>
      </c>
      <c r="M41" s="514">
        <v>39781339</v>
      </c>
      <c r="N41" s="216" t="s">
        <v>2788</v>
      </c>
      <c r="O41" s="429">
        <v>28000000</v>
      </c>
      <c r="P41" s="217">
        <v>14000000</v>
      </c>
      <c r="Q41" s="515">
        <v>20250030</v>
      </c>
      <c r="R41" s="516">
        <v>782183000</v>
      </c>
      <c r="S41" s="134">
        <v>45670</v>
      </c>
      <c r="T41" s="426">
        <v>45684</v>
      </c>
      <c r="U41" s="426">
        <v>45742</v>
      </c>
      <c r="V41" s="515">
        <v>20250055</v>
      </c>
      <c r="W41" s="517">
        <v>28000000</v>
      </c>
      <c r="X41" s="426">
        <v>45681</v>
      </c>
      <c r="Y41" s="150" t="s">
        <v>51</v>
      </c>
      <c r="Z41" s="150" t="s">
        <v>634</v>
      </c>
      <c r="AA41" s="150" t="s">
        <v>53</v>
      </c>
      <c r="AB41" s="150" t="s">
        <v>3098</v>
      </c>
      <c r="AC41" s="150" t="s">
        <v>3099</v>
      </c>
      <c r="AD41" s="266">
        <v>45681</v>
      </c>
      <c r="AE41" s="198" t="s">
        <v>3100</v>
      </c>
      <c r="AF41" s="155" t="e">
        <f>#REF!</f>
        <v>#REF!</v>
      </c>
      <c r="AG41" s="169"/>
      <c r="AH41" s="150">
        <v>45373</v>
      </c>
      <c r="AI41" s="150">
        <f t="shared" si="1"/>
        <v>45493</v>
      </c>
      <c r="AJ41" s="156">
        <f t="shared" si="2"/>
        <v>46223</v>
      </c>
      <c r="AW41" s="159"/>
      <c r="BZ41" s="137">
        <v>45693</v>
      </c>
    </row>
    <row r="42" spans="1:78" s="260" customFormat="1" ht="18" customHeight="1">
      <c r="A42" s="199" t="s">
        <v>3101</v>
      </c>
      <c r="B42" s="316" t="b">
        <v>0</v>
      </c>
      <c r="C42" s="317" t="s">
        <v>3102</v>
      </c>
      <c r="D42" s="195" t="s">
        <v>987</v>
      </c>
      <c r="E42" s="318" t="s">
        <v>1686</v>
      </c>
      <c r="F42" s="318" t="s">
        <v>1686</v>
      </c>
      <c r="G42" s="318" t="s">
        <v>1686</v>
      </c>
      <c r="H42" s="319" t="s">
        <v>48</v>
      </c>
      <c r="I42" s="203" t="str">
        <f t="shared" ca="1" si="0"/>
        <v>EN EJECUCIÓN</v>
      </c>
      <c r="J42" s="253" t="s">
        <v>1686</v>
      </c>
      <c r="K42" s="255" t="s">
        <v>50</v>
      </c>
      <c r="L42" s="525" t="s">
        <v>3103</v>
      </c>
      <c r="M42" s="526"/>
      <c r="N42" s="253" t="s">
        <v>1686</v>
      </c>
      <c r="O42" s="253"/>
      <c r="P42" s="253" t="s">
        <v>1686</v>
      </c>
      <c r="Q42" s="253" t="s">
        <v>1686</v>
      </c>
      <c r="R42" s="253" t="s">
        <v>1686</v>
      </c>
      <c r="S42" s="253" t="s">
        <v>1686</v>
      </c>
      <c r="T42" s="253" t="s">
        <v>1686</v>
      </c>
      <c r="U42" s="253" t="s">
        <v>1686</v>
      </c>
      <c r="V42" s="253" t="s">
        <v>1686</v>
      </c>
      <c r="W42" s="253" t="s">
        <v>1686</v>
      </c>
      <c r="X42" s="527"/>
      <c r="Y42" s="253" t="s">
        <v>1686</v>
      </c>
      <c r="Z42" s="253" t="s">
        <v>1686</v>
      </c>
      <c r="AA42" s="253" t="s">
        <v>1686</v>
      </c>
      <c r="AB42" s="253" t="s">
        <v>1686</v>
      </c>
      <c r="AC42" s="253" t="s">
        <v>1686</v>
      </c>
      <c r="AD42" s="310" t="s">
        <v>1686</v>
      </c>
      <c r="AE42" s="256" t="s">
        <v>3104</v>
      </c>
      <c r="AF42" s="257" t="e">
        <f>#REF!</f>
        <v>#REF!</v>
      </c>
      <c r="AG42" s="258"/>
      <c r="AH42" s="254">
        <v>45387</v>
      </c>
      <c r="AI42" s="254">
        <f t="shared" si="1"/>
        <v>45507</v>
      </c>
      <c r="AJ42" s="259">
        <f t="shared" si="2"/>
        <v>46237</v>
      </c>
      <c r="AW42" s="261"/>
      <c r="BZ42" s="260" t="s">
        <v>1686</v>
      </c>
    </row>
    <row r="43" spans="1:78" s="140" customFormat="1" ht="18" customHeight="1">
      <c r="A43" s="180"/>
      <c r="B43" s="513" t="b">
        <v>1</v>
      </c>
      <c r="C43" s="315" t="s">
        <v>3105</v>
      </c>
      <c r="D43" s="430" t="s">
        <v>97</v>
      </c>
      <c r="E43" s="182" t="s">
        <v>24</v>
      </c>
      <c r="F43" s="146" t="s">
        <v>19</v>
      </c>
      <c r="G43" s="520">
        <v>45681</v>
      </c>
      <c r="H43" s="426" t="s">
        <v>48</v>
      </c>
      <c r="I43" s="150" t="str">
        <f t="shared" ca="1" si="0"/>
        <v>EJECUTADO</v>
      </c>
      <c r="J43" s="428" t="s">
        <v>3106</v>
      </c>
      <c r="K43" s="149" t="s">
        <v>50</v>
      </c>
      <c r="L43" s="428" t="s">
        <v>3107</v>
      </c>
      <c r="M43" s="514" t="s">
        <v>3108</v>
      </c>
      <c r="N43" s="216" t="s">
        <v>1686</v>
      </c>
      <c r="O43" s="429">
        <v>72980000</v>
      </c>
      <c r="P43" s="429">
        <v>72980000</v>
      </c>
      <c r="Q43" s="515" t="s">
        <v>3109</v>
      </c>
      <c r="R43" s="516">
        <f>25229000+47751000</f>
        <v>72980000</v>
      </c>
      <c r="S43" s="134">
        <v>45673</v>
      </c>
      <c r="T43" s="426">
        <v>45684</v>
      </c>
      <c r="U43" s="426">
        <v>45988</v>
      </c>
      <c r="V43" s="515" t="s">
        <v>3110</v>
      </c>
      <c r="W43" s="517">
        <v>72980000</v>
      </c>
      <c r="X43" s="426">
        <v>45681</v>
      </c>
      <c r="Y43" s="150" t="s">
        <v>51</v>
      </c>
      <c r="Z43" s="150" t="s">
        <v>130</v>
      </c>
      <c r="AA43" s="150" t="s">
        <v>53</v>
      </c>
      <c r="AB43" s="150" t="s">
        <v>3111</v>
      </c>
      <c r="AC43" s="150" t="s">
        <v>3037</v>
      </c>
      <c r="AD43" s="266">
        <v>45684</v>
      </c>
      <c r="AE43" s="198" t="s">
        <v>3112</v>
      </c>
      <c r="AF43" s="155" t="e">
        <f>#REF!</f>
        <v>#REF!</v>
      </c>
      <c r="AG43" s="169"/>
      <c r="AH43" s="150">
        <v>45382</v>
      </c>
      <c r="AI43" s="150">
        <f t="shared" si="1"/>
        <v>45502</v>
      </c>
      <c r="AJ43" s="156">
        <f t="shared" si="2"/>
        <v>46232</v>
      </c>
      <c r="AW43" s="159"/>
      <c r="BZ43" s="137">
        <v>45693</v>
      </c>
    </row>
    <row r="44" spans="1:78" s="140" customFormat="1" ht="18" customHeight="1">
      <c r="A44" s="180"/>
      <c r="B44" s="513" t="b">
        <v>1</v>
      </c>
      <c r="C44" s="315" t="s">
        <v>3113</v>
      </c>
      <c r="D44" s="430" t="s">
        <v>3114</v>
      </c>
      <c r="E44" s="182" t="s">
        <v>24</v>
      </c>
      <c r="F44" s="146" t="s">
        <v>11</v>
      </c>
      <c r="G44" s="520">
        <v>45681</v>
      </c>
      <c r="H44" s="426" t="s">
        <v>48</v>
      </c>
      <c r="I44" s="150" t="str">
        <f t="shared" ca="1" si="0"/>
        <v>EJECUTADO</v>
      </c>
      <c r="J44" s="528" t="s">
        <v>3115</v>
      </c>
      <c r="K44" s="149" t="s">
        <v>50</v>
      </c>
      <c r="L44" s="428" t="s">
        <v>3116</v>
      </c>
      <c r="M44" s="514" t="s">
        <v>3117</v>
      </c>
      <c r="N44" s="216" t="s">
        <v>1686</v>
      </c>
      <c r="O44" s="429">
        <v>224570624</v>
      </c>
      <c r="P44" s="429">
        <v>224570624</v>
      </c>
      <c r="Q44" s="515">
        <v>20250043</v>
      </c>
      <c r="R44" s="516">
        <v>227123000</v>
      </c>
      <c r="S44" s="134" t="s">
        <v>3118</v>
      </c>
      <c r="T44" s="426">
        <v>45684</v>
      </c>
      <c r="U44" s="426">
        <v>45703</v>
      </c>
      <c r="V44" s="515">
        <v>20250060</v>
      </c>
      <c r="W44" s="517">
        <v>224570624</v>
      </c>
      <c r="X44" s="426">
        <v>45681</v>
      </c>
      <c r="Y44" s="150" t="s">
        <v>51</v>
      </c>
      <c r="Z44" s="150" t="s">
        <v>130</v>
      </c>
      <c r="AA44" s="150" t="s">
        <v>53</v>
      </c>
      <c r="AB44" s="163" t="s">
        <v>3119</v>
      </c>
      <c r="AC44" s="150" t="s">
        <v>2969</v>
      </c>
      <c r="AD44" s="311">
        <v>45684</v>
      </c>
      <c r="AE44" s="94" t="s">
        <v>3120</v>
      </c>
      <c r="AF44" s="155" t="e">
        <f>#REF!</f>
        <v>#REF!</v>
      </c>
      <c r="AG44" s="169"/>
      <c r="AH44" s="150">
        <v>45382</v>
      </c>
      <c r="AI44" s="150">
        <f t="shared" si="1"/>
        <v>45502</v>
      </c>
      <c r="AJ44" s="156">
        <f t="shared" si="2"/>
        <v>46232</v>
      </c>
      <c r="AW44" s="159"/>
      <c r="BZ44" s="137">
        <v>45693</v>
      </c>
    </row>
    <row r="45" spans="1:78" s="140" customFormat="1" ht="18" customHeight="1">
      <c r="A45" s="279"/>
      <c r="B45" s="513" t="b">
        <v>1</v>
      </c>
      <c r="C45" s="315" t="s">
        <v>3121</v>
      </c>
      <c r="D45" s="320" t="s">
        <v>74</v>
      </c>
      <c r="E45" s="182" t="s">
        <v>24</v>
      </c>
      <c r="F45" s="195" t="s">
        <v>18</v>
      </c>
      <c r="G45" s="529">
        <v>45684</v>
      </c>
      <c r="H45" s="426" t="s">
        <v>48</v>
      </c>
      <c r="I45" s="150" t="str">
        <f t="shared" ca="1" si="0"/>
        <v>EJECUTADO</v>
      </c>
      <c r="J45" s="528" t="s">
        <v>2750</v>
      </c>
      <c r="K45" s="149" t="s">
        <v>54</v>
      </c>
      <c r="L45" s="428" t="s">
        <v>1131</v>
      </c>
      <c r="M45" s="514">
        <v>1003479785</v>
      </c>
      <c r="N45" s="216" t="s">
        <v>2817</v>
      </c>
      <c r="O45" s="521">
        <v>29502000</v>
      </c>
      <c r="P45" s="217">
        <v>3278000</v>
      </c>
      <c r="Q45" s="515">
        <v>20250033</v>
      </c>
      <c r="R45" s="516">
        <v>134560000</v>
      </c>
      <c r="S45" s="134" t="s">
        <v>3122</v>
      </c>
      <c r="T45" s="530">
        <v>45687</v>
      </c>
      <c r="U45" s="426">
        <v>45959</v>
      </c>
      <c r="V45" s="515">
        <v>20250062</v>
      </c>
      <c r="W45" s="517">
        <v>29502000</v>
      </c>
      <c r="X45" s="426">
        <v>45684</v>
      </c>
      <c r="Y45" s="150" t="s">
        <v>51</v>
      </c>
      <c r="Z45" s="204" t="s">
        <v>634</v>
      </c>
      <c r="AA45" s="212" t="s">
        <v>53</v>
      </c>
      <c r="AB45" s="211" t="s">
        <v>3123</v>
      </c>
      <c r="AC45" s="150" t="s">
        <v>2969</v>
      </c>
      <c r="AD45" s="312">
        <v>45686</v>
      </c>
      <c r="AE45" s="95" t="s">
        <v>3124</v>
      </c>
      <c r="AF45" s="155" t="e">
        <f>#REF!</f>
        <v>#REF!</v>
      </c>
      <c r="AG45" s="169"/>
      <c r="AH45" s="150">
        <v>45348</v>
      </c>
      <c r="AI45" s="150">
        <f t="shared" si="1"/>
        <v>45468</v>
      </c>
      <c r="AJ45" s="156">
        <f t="shared" si="2"/>
        <v>46198</v>
      </c>
      <c r="AW45" s="159"/>
      <c r="BZ45" s="137">
        <v>45693</v>
      </c>
    </row>
    <row r="46" spans="1:78" s="140" customFormat="1" ht="18" customHeight="1">
      <c r="A46" s="180"/>
      <c r="B46" s="519" t="b">
        <v>0</v>
      </c>
      <c r="C46" s="315" t="s">
        <v>3125</v>
      </c>
      <c r="D46" s="320" t="s">
        <v>74</v>
      </c>
      <c r="E46" s="182" t="s">
        <v>24</v>
      </c>
      <c r="F46" s="146" t="s">
        <v>18</v>
      </c>
      <c r="G46" s="520">
        <v>45681</v>
      </c>
      <c r="H46" s="426" t="s">
        <v>48</v>
      </c>
      <c r="I46" s="150" t="str">
        <f t="shared" ca="1" si="0"/>
        <v>EJECUTADO</v>
      </c>
      <c r="J46" s="528" t="s">
        <v>3126</v>
      </c>
      <c r="K46" s="149" t="s">
        <v>54</v>
      </c>
      <c r="L46" s="428" t="s">
        <v>166</v>
      </c>
      <c r="M46" s="514">
        <v>74244833</v>
      </c>
      <c r="N46" s="216" t="s">
        <v>2775</v>
      </c>
      <c r="O46" s="429">
        <v>91200000</v>
      </c>
      <c r="P46" s="217">
        <v>15200000</v>
      </c>
      <c r="Q46" s="515">
        <v>20250030</v>
      </c>
      <c r="R46" s="516">
        <v>782183000</v>
      </c>
      <c r="S46" s="134" t="s">
        <v>3122</v>
      </c>
      <c r="T46" s="531">
        <v>45685</v>
      </c>
      <c r="U46" s="426">
        <v>45865</v>
      </c>
      <c r="V46" s="515">
        <v>20250058</v>
      </c>
      <c r="W46" s="517">
        <v>91200000</v>
      </c>
      <c r="X46" s="426">
        <v>45681</v>
      </c>
      <c r="Y46" s="150" t="s">
        <v>51</v>
      </c>
      <c r="Z46" s="205" t="s">
        <v>634</v>
      </c>
      <c r="AA46" s="212" t="s">
        <v>53</v>
      </c>
      <c r="AB46" s="175" t="s">
        <v>3127</v>
      </c>
      <c r="AC46" s="146" t="s">
        <v>2964</v>
      </c>
      <c r="AD46" s="266">
        <v>45685</v>
      </c>
      <c r="AE46" s="95" t="s">
        <v>3128</v>
      </c>
      <c r="AF46" s="155" t="e">
        <f>#REF!</f>
        <v>#REF!</v>
      </c>
      <c r="AG46" s="169"/>
      <c r="AH46" s="150">
        <v>45510</v>
      </c>
      <c r="AI46" s="150">
        <f t="shared" si="1"/>
        <v>45630</v>
      </c>
      <c r="AJ46" s="156">
        <f t="shared" si="2"/>
        <v>46360</v>
      </c>
      <c r="AW46" s="159"/>
      <c r="BZ46" s="137">
        <v>45693</v>
      </c>
    </row>
    <row r="47" spans="1:78" s="140" customFormat="1" ht="18" customHeight="1">
      <c r="A47" s="180"/>
      <c r="B47" s="513" t="b">
        <v>1</v>
      </c>
      <c r="C47" s="315" t="s">
        <v>3129</v>
      </c>
      <c r="D47" s="430" t="s">
        <v>842</v>
      </c>
      <c r="E47" s="182" t="s">
        <v>24</v>
      </c>
      <c r="F47" s="146" t="s">
        <v>19</v>
      </c>
      <c r="G47" s="520">
        <v>45681</v>
      </c>
      <c r="H47" s="426" t="s">
        <v>48</v>
      </c>
      <c r="I47" s="150" t="str">
        <f t="shared" ca="1" si="0"/>
        <v>EJECUTADO</v>
      </c>
      <c r="J47" s="428" t="s">
        <v>3130</v>
      </c>
      <c r="K47" s="149" t="s">
        <v>50</v>
      </c>
      <c r="L47" s="428" t="s">
        <v>3131</v>
      </c>
      <c r="M47" s="514" t="s">
        <v>3132</v>
      </c>
      <c r="N47" s="216" t="s">
        <v>1686</v>
      </c>
      <c r="O47" s="429">
        <v>23998800</v>
      </c>
      <c r="P47" s="429">
        <v>23998800</v>
      </c>
      <c r="Q47" s="515">
        <v>20250001</v>
      </c>
      <c r="R47" s="516">
        <v>390310780</v>
      </c>
      <c r="S47" s="134" t="s">
        <v>3133</v>
      </c>
      <c r="T47" s="531">
        <v>45687</v>
      </c>
      <c r="U47" s="426">
        <v>45747</v>
      </c>
      <c r="V47" s="515">
        <v>20250059</v>
      </c>
      <c r="W47" s="517">
        <v>23998800</v>
      </c>
      <c r="X47" s="426">
        <v>45681</v>
      </c>
      <c r="Y47" s="150" t="s">
        <v>51</v>
      </c>
      <c r="Z47" s="150" t="s">
        <v>130</v>
      </c>
      <c r="AA47" s="212" t="s">
        <v>59</v>
      </c>
      <c r="AB47" s="175" t="s">
        <v>218</v>
      </c>
      <c r="AC47" s="150" t="s">
        <v>2992</v>
      </c>
      <c r="AD47" s="266" t="s">
        <v>218</v>
      </c>
      <c r="AE47" s="50" t="s">
        <v>3134</v>
      </c>
      <c r="AF47" s="155" t="e">
        <f>#REF!</f>
        <v>#REF!</v>
      </c>
      <c r="AG47" s="150"/>
      <c r="AH47" s="150">
        <v>45369</v>
      </c>
      <c r="AI47" s="150">
        <f t="shared" si="1"/>
        <v>45489</v>
      </c>
      <c r="AJ47" s="156">
        <f t="shared" si="2"/>
        <v>46219</v>
      </c>
      <c r="AW47" s="159"/>
      <c r="BZ47" s="137">
        <v>45693</v>
      </c>
    </row>
    <row r="48" spans="1:78" s="140" customFormat="1" ht="18" customHeight="1">
      <c r="A48" s="180"/>
      <c r="B48" s="519"/>
      <c r="C48" s="315" t="s">
        <v>3135</v>
      </c>
      <c r="D48" s="320" t="s">
        <v>74</v>
      </c>
      <c r="E48" s="182" t="s">
        <v>24</v>
      </c>
      <c r="F48" s="195" t="s">
        <v>18</v>
      </c>
      <c r="G48" s="529">
        <v>45684</v>
      </c>
      <c r="H48" s="426" t="s">
        <v>48</v>
      </c>
      <c r="I48" s="150" t="str">
        <f t="shared" ca="1" si="0"/>
        <v>EJECUTADO</v>
      </c>
      <c r="J48" s="428" t="s">
        <v>2767</v>
      </c>
      <c r="K48" s="149" t="s">
        <v>54</v>
      </c>
      <c r="L48" s="428" t="s">
        <v>3136</v>
      </c>
      <c r="M48" s="514">
        <v>1072659646</v>
      </c>
      <c r="N48" s="216" t="s">
        <v>3137</v>
      </c>
      <c r="O48" s="429">
        <v>48000000</v>
      </c>
      <c r="P48" s="217">
        <v>8000000</v>
      </c>
      <c r="Q48" s="515">
        <v>20250021</v>
      </c>
      <c r="R48" s="516">
        <v>139903000</v>
      </c>
      <c r="S48" s="134">
        <v>45670</v>
      </c>
      <c r="T48" s="426">
        <v>45684</v>
      </c>
      <c r="U48" s="426">
        <v>45864</v>
      </c>
      <c r="V48" s="515">
        <v>20250063</v>
      </c>
      <c r="W48" s="517">
        <v>48000000</v>
      </c>
      <c r="X48" s="426">
        <v>45684</v>
      </c>
      <c r="Y48" s="150" t="s">
        <v>51</v>
      </c>
      <c r="Z48" s="205" t="s">
        <v>634</v>
      </c>
      <c r="AA48" s="150" t="s">
        <v>53</v>
      </c>
      <c r="AB48" s="150" t="s">
        <v>3138</v>
      </c>
      <c r="AC48" s="146" t="s">
        <v>2964</v>
      </c>
      <c r="AD48" s="266">
        <v>45684</v>
      </c>
      <c r="AE48" s="57" t="s">
        <v>3139</v>
      </c>
      <c r="AF48" s="155" t="e">
        <f>#REF!</f>
        <v>#REF!</v>
      </c>
      <c r="AG48" s="150"/>
      <c r="AH48" s="150">
        <v>45369</v>
      </c>
      <c r="AI48" s="150">
        <f t="shared" si="1"/>
        <v>45489</v>
      </c>
      <c r="AJ48" s="156">
        <f t="shared" si="2"/>
        <v>46219</v>
      </c>
      <c r="AW48" s="159"/>
      <c r="BZ48" s="137">
        <v>45693</v>
      </c>
    </row>
    <row r="49" spans="1:79" s="140" customFormat="1" ht="18" customHeight="1">
      <c r="A49" s="180"/>
      <c r="B49" s="519" t="b">
        <v>1</v>
      </c>
      <c r="C49" s="315" t="s">
        <v>3140</v>
      </c>
      <c r="D49" s="320" t="s">
        <v>74</v>
      </c>
      <c r="E49" s="182" t="s">
        <v>24</v>
      </c>
      <c r="F49" s="146" t="s">
        <v>18</v>
      </c>
      <c r="G49" s="520">
        <v>45684</v>
      </c>
      <c r="H49" s="426" t="s">
        <v>48</v>
      </c>
      <c r="I49" s="150" t="str">
        <f t="shared" ca="1" si="0"/>
        <v>EJECUTADO</v>
      </c>
      <c r="J49" s="428" t="s">
        <v>3021</v>
      </c>
      <c r="K49" s="149" t="s">
        <v>54</v>
      </c>
      <c r="L49" s="428" t="s">
        <v>216</v>
      </c>
      <c r="M49" s="514">
        <v>79963600</v>
      </c>
      <c r="N49" s="216" t="s">
        <v>3141</v>
      </c>
      <c r="O49" s="429">
        <v>36000000</v>
      </c>
      <c r="P49" s="217">
        <v>9000000</v>
      </c>
      <c r="Q49" s="515">
        <v>20250030</v>
      </c>
      <c r="R49" s="516">
        <v>782183000</v>
      </c>
      <c r="S49" s="134">
        <v>45670</v>
      </c>
      <c r="T49" s="426">
        <v>45685</v>
      </c>
      <c r="U49" s="426">
        <v>45804</v>
      </c>
      <c r="V49" s="515">
        <v>20250064</v>
      </c>
      <c r="W49" s="517">
        <v>36000000</v>
      </c>
      <c r="X49" s="426">
        <v>45684</v>
      </c>
      <c r="Y49" s="150" t="s">
        <v>51</v>
      </c>
      <c r="Z49" s="204" t="s">
        <v>634</v>
      </c>
      <c r="AA49" s="150" t="s">
        <v>53</v>
      </c>
      <c r="AB49" s="150" t="s">
        <v>3142</v>
      </c>
      <c r="AC49" s="146" t="s">
        <v>2940</v>
      </c>
      <c r="AD49" s="266">
        <v>45684</v>
      </c>
      <c r="AE49" s="206" t="s">
        <v>3143</v>
      </c>
      <c r="AF49" s="155" t="e">
        <f>#REF!</f>
        <v>#REF!</v>
      </c>
      <c r="AG49" s="150"/>
      <c r="AH49" s="150">
        <v>45359</v>
      </c>
      <c r="AI49" s="150">
        <f t="shared" si="1"/>
        <v>45479</v>
      </c>
      <c r="AJ49" s="156">
        <f t="shared" si="2"/>
        <v>46209</v>
      </c>
      <c r="AW49" s="159"/>
      <c r="BZ49" s="137">
        <v>45693</v>
      </c>
    </row>
    <row r="50" spans="1:79" s="140" customFormat="1" ht="18" customHeight="1">
      <c r="A50" s="180"/>
      <c r="B50" s="513" t="b">
        <v>1</v>
      </c>
      <c r="C50" s="315" t="s">
        <v>3144</v>
      </c>
      <c r="D50" s="320" t="s">
        <v>74</v>
      </c>
      <c r="E50" s="182" t="s">
        <v>24</v>
      </c>
      <c r="F50" s="146" t="s">
        <v>18</v>
      </c>
      <c r="G50" s="520">
        <v>45684</v>
      </c>
      <c r="H50" s="426" t="s">
        <v>48</v>
      </c>
      <c r="I50" s="150" t="str">
        <f t="shared" ca="1" si="0"/>
        <v>EJECUTADO</v>
      </c>
      <c r="J50" s="428" t="s">
        <v>3145</v>
      </c>
      <c r="K50" s="149" t="s">
        <v>54</v>
      </c>
      <c r="L50" s="428" t="s">
        <v>2206</v>
      </c>
      <c r="M50" s="514">
        <v>11377219</v>
      </c>
      <c r="N50" s="216" t="s">
        <v>2821</v>
      </c>
      <c r="O50" s="429">
        <v>69630000</v>
      </c>
      <c r="P50" s="217">
        <v>11605000</v>
      </c>
      <c r="Q50" s="515">
        <v>20250076</v>
      </c>
      <c r="R50" s="516">
        <v>69630000</v>
      </c>
      <c r="S50" s="134">
        <v>45684</v>
      </c>
      <c r="T50" s="426">
        <v>45686</v>
      </c>
      <c r="U50" s="426">
        <v>45866</v>
      </c>
      <c r="V50" s="515">
        <v>20250061</v>
      </c>
      <c r="W50" s="517">
        <v>69630000</v>
      </c>
      <c r="X50" s="426">
        <v>45684</v>
      </c>
      <c r="Y50" s="150" t="s">
        <v>51</v>
      </c>
      <c r="Z50" s="204" t="s">
        <v>634</v>
      </c>
      <c r="AA50" s="150" t="s">
        <v>53</v>
      </c>
      <c r="AB50" s="150" t="s">
        <v>3146</v>
      </c>
      <c r="AC50" s="150" t="s">
        <v>2969</v>
      </c>
      <c r="AD50" s="266">
        <v>45686</v>
      </c>
      <c r="AE50" s="50" t="s">
        <v>3147</v>
      </c>
      <c r="AF50" s="155" t="e">
        <f>#REF!</f>
        <v>#REF!</v>
      </c>
      <c r="AG50" s="150"/>
      <c r="AH50" s="150">
        <v>45359</v>
      </c>
      <c r="AI50" s="150">
        <f t="shared" si="1"/>
        <v>45479</v>
      </c>
      <c r="AJ50" s="156">
        <f t="shared" si="2"/>
        <v>46209</v>
      </c>
      <c r="AW50" s="159"/>
      <c r="BZ50" s="137">
        <v>45693</v>
      </c>
    </row>
    <row r="51" spans="1:79" s="140" customFormat="1" ht="18" customHeight="1">
      <c r="A51" s="180"/>
      <c r="B51" s="513" t="b">
        <v>1</v>
      </c>
      <c r="C51" s="321" t="s">
        <v>3148</v>
      </c>
      <c r="D51" s="320" t="s">
        <v>74</v>
      </c>
      <c r="E51" s="182" t="s">
        <v>24</v>
      </c>
      <c r="F51" s="146" t="s">
        <v>18</v>
      </c>
      <c r="G51" s="520">
        <v>45685</v>
      </c>
      <c r="H51" s="426" t="s">
        <v>48</v>
      </c>
      <c r="I51" s="150" t="str">
        <f t="shared" ca="1" si="0"/>
        <v>EJECUTADO</v>
      </c>
      <c r="J51" s="428" t="s">
        <v>3149</v>
      </c>
      <c r="K51" s="149" t="s">
        <v>54</v>
      </c>
      <c r="L51" s="428" t="s">
        <v>189</v>
      </c>
      <c r="M51" s="514">
        <v>52888066</v>
      </c>
      <c r="N51" s="216" t="s">
        <v>3150</v>
      </c>
      <c r="O51" s="429">
        <v>36000000</v>
      </c>
      <c r="P51" s="217">
        <v>12000000</v>
      </c>
      <c r="Q51" s="515">
        <v>20250030</v>
      </c>
      <c r="R51" s="516">
        <v>782183000</v>
      </c>
      <c r="S51" s="134">
        <v>45670</v>
      </c>
      <c r="T51" s="426">
        <v>45685</v>
      </c>
      <c r="U51" s="426">
        <v>45774</v>
      </c>
      <c r="V51" s="515">
        <v>20250067</v>
      </c>
      <c r="W51" s="517">
        <v>36000000</v>
      </c>
      <c r="X51" s="426">
        <v>45685</v>
      </c>
      <c r="Y51" s="150" t="s">
        <v>51</v>
      </c>
      <c r="Z51" s="204" t="s">
        <v>634</v>
      </c>
      <c r="AA51" s="150" t="s">
        <v>53</v>
      </c>
      <c r="AB51" s="150" t="s">
        <v>3151</v>
      </c>
      <c r="AC51" s="150" t="s">
        <v>2927</v>
      </c>
      <c r="AD51" s="266">
        <v>45685</v>
      </c>
      <c r="AE51" s="50" t="s">
        <v>3152</v>
      </c>
      <c r="AF51" s="155" t="e">
        <f>#REF!</f>
        <v>#REF!</v>
      </c>
      <c r="AG51" s="150"/>
      <c r="AH51" s="150">
        <v>45359</v>
      </c>
      <c r="AI51" s="150">
        <f t="shared" si="1"/>
        <v>45479</v>
      </c>
      <c r="AJ51" s="156">
        <f t="shared" si="2"/>
        <v>46209</v>
      </c>
      <c r="AW51" s="159"/>
      <c r="BZ51" s="137">
        <v>45693</v>
      </c>
    </row>
    <row r="52" spans="1:79" s="140" customFormat="1" ht="18" customHeight="1">
      <c r="A52" s="180"/>
      <c r="B52" s="500"/>
      <c r="C52" s="322" t="s">
        <v>3153</v>
      </c>
      <c r="D52" s="532" t="s">
        <v>2869</v>
      </c>
      <c r="E52" s="182" t="s">
        <v>24</v>
      </c>
      <c r="F52" s="146" t="s">
        <v>18</v>
      </c>
      <c r="G52" s="520">
        <v>45686</v>
      </c>
      <c r="H52" s="426" t="s">
        <v>125</v>
      </c>
      <c r="I52" s="150" t="str">
        <f t="shared" ca="1" si="0"/>
        <v>EJECUTADO</v>
      </c>
      <c r="J52" s="428" t="s">
        <v>3154</v>
      </c>
      <c r="K52" s="149" t="s">
        <v>54</v>
      </c>
      <c r="L52" s="428" t="s">
        <v>3155</v>
      </c>
      <c r="M52" s="514">
        <v>79783306</v>
      </c>
      <c r="N52" s="216" t="s">
        <v>1686</v>
      </c>
      <c r="O52" s="429">
        <v>36409000</v>
      </c>
      <c r="P52" s="217">
        <v>12126333</v>
      </c>
      <c r="Q52" s="515" t="s">
        <v>3156</v>
      </c>
      <c r="R52" s="516">
        <v>36409000</v>
      </c>
      <c r="S52" s="134">
        <v>45671</v>
      </c>
      <c r="T52" s="426">
        <v>45692</v>
      </c>
      <c r="U52" s="426">
        <v>45781</v>
      </c>
      <c r="V52" s="515">
        <v>20250074</v>
      </c>
      <c r="W52" s="517">
        <v>36409000</v>
      </c>
      <c r="X52" s="426">
        <v>45686</v>
      </c>
      <c r="Y52" s="150" t="s">
        <v>51</v>
      </c>
      <c r="Z52" s="204" t="s">
        <v>634</v>
      </c>
      <c r="AA52" s="150" t="s">
        <v>53</v>
      </c>
      <c r="AB52" s="150" t="s">
        <v>3157</v>
      </c>
      <c r="AC52" s="146" t="s">
        <v>2964</v>
      </c>
      <c r="AD52" s="266">
        <v>45687</v>
      </c>
      <c r="AE52" s="50" t="s">
        <v>3158</v>
      </c>
      <c r="AF52" s="155" t="e">
        <f>#REF!</f>
        <v>#REF!</v>
      </c>
      <c r="AG52" s="150"/>
      <c r="AH52" s="150">
        <v>45369</v>
      </c>
      <c r="AI52" s="150">
        <f t="shared" si="1"/>
        <v>45489</v>
      </c>
      <c r="AJ52" s="156">
        <f t="shared" si="2"/>
        <v>46219</v>
      </c>
      <c r="AW52" s="159"/>
      <c r="BZ52" s="221">
        <v>45721</v>
      </c>
    </row>
    <row r="53" spans="1:79" s="140" customFormat="1" ht="18" customHeight="1">
      <c r="A53" s="180"/>
      <c r="B53" s="500" t="b">
        <v>1</v>
      </c>
      <c r="C53" s="322" t="s">
        <v>3159</v>
      </c>
      <c r="D53" s="323" t="s">
        <v>74</v>
      </c>
      <c r="E53" s="182" t="s">
        <v>24</v>
      </c>
      <c r="F53" s="146" t="s">
        <v>18</v>
      </c>
      <c r="G53" s="520">
        <v>45686</v>
      </c>
      <c r="H53" s="426" t="s">
        <v>125</v>
      </c>
      <c r="I53" s="150" t="str">
        <f t="shared" ca="1" si="0"/>
        <v>EJECUTADO</v>
      </c>
      <c r="J53" s="428" t="s">
        <v>3160</v>
      </c>
      <c r="K53" s="149" t="s">
        <v>54</v>
      </c>
      <c r="L53" s="428" t="s">
        <v>979</v>
      </c>
      <c r="M53" s="514">
        <v>1093775306</v>
      </c>
      <c r="N53" s="216" t="s">
        <v>2797</v>
      </c>
      <c r="O53" s="429">
        <v>36060000</v>
      </c>
      <c r="P53" s="217">
        <v>6010000</v>
      </c>
      <c r="Q53" s="515">
        <v>20250072</v>
      </c>
      <c r="R53" s="516">
        <v>66110000</v>
      </c>
      <c r="S53" s="134">
        <v>45681</v>
      </c>
      <c r="T53" s="426">
        <v>45691</v>
      </c>
      <c r="U53" s="426">
        <v>45871</v>
      </c>
      <c r="V53" s="515">
        <v>20250075</v>
      </c>
      <c r="W53" s="517">
        <v>36060000</v>
      </c>
      <c r="X53" s="426">
        <v>45686</v>
      </c>
      <c r="Y53" s="150" t="s">
        <v>51</v>
      </c>
      <c r="Z53" s="204" t="s">
        <v>634</v>
      </c>
      <c r="AA53" s="150" t="s">
        <v>53</v>
      </c>
      <c r="AB53" s="150" t="s">
        <v>3161</v>
      </c>
      <c r="AC53" s="150" t="s">
        <v>2969</v>
      </c>
      <c r="AD53" s="266">
        <v>45687</v>
      </c>
      <c r="AE53" s="50" t="s">
        <v>3162</v>
      </c>
      <c r="AF53" s="155" t="e">
        <f>#REF!</f>
        <v>#REF!</v>
      </c>
      <c r="AG53" s="150"/>
      <c r="AH53" s="150">
        <v>45369</v>
      </c>
      <c r="AI53" s="150">
        <f t="shared" si="1"/>
        <v>45489</v>
      </c>
      <c r="AJ53" s="156">
        <f t="shared" si="2"/>
        <v>46219</v>
      </c>
      <c r="AW53" s="159"/>
      <c r="BZ53" s="221">
        <v>45721</v>
      </c>
    </row>
    <row r="54" spans="1:79" s="140" customFormat="1" ht="18" customHeight="1">
      <c r="A54" s="180"/>
      <c r="B54" s="513" t="b">
        <v>1</v>
      </c>
      <c r="C54" s="315" t="s">
        <v>3163</v>
      </c>
      <c r="D54" s="430" t="s">
        <v>842</v>
      </c>
      <c r="E54" s="324" t="s">
        <v>24</v>
      </c>
      <c r="F54" s="146" t="s">
        <v>19</v>
      </c>
      <c r="G54" s="520">
        <v>45687</v>
      </c>
      <c r="H54" s="426" t="s">
        <v>48</v>
      </c>
      <c r="I54" s="150" t="str">
        <f t="shared" ca="1" si="0"/>
        <v>EJECUTADO</v>
      </c>
      <c r="J54" s="428" t="s">
        <v>3164</v>
      </c>
      <c r="K54" s="149" t="s">
        <v>50</v>
      </c>
      <c r="L54" s="428" t="s">
        <v>3165</v>
      </c>
      <c r="M54" s="533" t="s">
        <v>3166</v>
      </c>
      <c r="N54" s="216" t="s">
        <v>1686</v>
      </c>
      <c r="O54" s="429">
        <v>22999200</v>
      </c>
      <c r="P54" s="429">
        <v>22999200</v>
      </c>
      <c r="Q54" s="515">
        <v>20250001</v>
      </c>
      <c r="R54" s="516">
        <v>390310780</v>
      </c>
      <c r="S54" s="134">
        <v>45659</v>
      </c>
      <c r="T54" s="531">
        <v>45687</v>
      </c>
      <c r="U54" s="426">
        <v>45747</v>
      </c>
      <c r="V54" s="515">
        <v>20250076</v>
      </c>
      <c r="W54" s="517">
        <v>22999200</v>
      </c>
      <c r="X54" s="426">
        <v>45687</v>
      </c>
      <c r="Y54" s="150" t="s">
        <v>51</v>
      </c>
      <c r="Z54" s="203" t="s">
        <v>130</v>
      </c>
      <c r="AA54" s="150" t="s">
        <v>59</v>
      </c>
      <c r="AB54" s="150"/>
      <c r="AC54" s="150" t="s">
        <v>2992</v>
      </c>
      <c r="AD54" s="266" t="s">
        <v>218</v>
      </c>
      <c r="AE54" s="50" t="s">
        <v>3167</v>
      </c>
      <c r="AF54" s="155" t="e">
        <f>#REF!</f>
        <v>#REF!</v>
      </c>
      <c r="AG54" s="150"/>
      <c r="AH54" s="150">
        <v>45359</v>
      </c>
      <c r="AI54" s="150">
        <f t="shared" si="1"/>
        <v>45479</v>
      </c>
      <c r="AJ54" s="156">
        <f t="shared" si="2"/>
        <v>46209</v>
      </c>
      <c r="AW54" s="159"/>
      <c r="BZ54" s="137">
        <v>45693</v>
      </c>
    </row>
    <row r="55" spans="1:79" s="140" customFormat="1" ht="18" customHeight="1">
      <c r="A55" s="180"/>
      <c r="B55" s="513" t="b">
        <v>1</v>
      </c>
      <c r="C55" s="321" t="s">
        <v>3168</v>
      </c>
      <c r="D55" s="534" t="s">
        <v>842</v>
      </c>
      <c r="E55" s="324" t="s">
        <v>24</v>
      </c>
      <c r="F55" s="146" t="s">
        <v>19</v>
      </c>
      <c r="G55" s="520">
        <v>45687</v>
      </c>
      <c r="H55" s="426" t="s">
        <v>48</v>
      </c>
      <c r="I55" s="150" t="str">
        <f t="shared" ca="1" si="0"/>
        <v>EJECUTADO</v>
      </c>
      <c r="J55" s="428" t="s">
        <v>3169</v>
      </c>
      <c r="K55" s="149" t="s">
        <v>50</v>
      </c>
      <c r="L55" s="428" t="s">
        <v>3170</v>
      </c>
      <c r="M55" s="514" t="s">
        <v>3171</v>
      </c>
      <c r="N55" s="216" t="s">
        <v>1686</v>
      </c>
      <c r="O55" s="429">
        <v>22999200</v>
      </c>
      <c r="P55" s="429">
        <v>22999200</v>
      </c>
      <c r="Q55" s="515">
        <v>20250001</v>
      </c>
      <c r="R55" s="516">
        <v>390310780</v>
      </c>
      <c r="S55" s="134">
        <v>45659</v>
      </c>
      <c r="T55" s="531">
        <v>45687</v>
      </c>
      <c r="U55" s="426">
        <v>45747</v>
      </c>
      <c r="V55" s="515">
        <v>20250077</v>
      </c>
      <c r="W55" s="517">
        <v>22999200</v>
      </c>
      <c r="X55" s="426">
        <v>45687</v>
      </c>
      <c r="Y55" s="150" t="s">
        <v>51</v>
      </c>
      <c r="Z55" s="150" t="s">
        <v>130</v>
      </c>
      <c r="AA55" s="150" t="s">
        <v>59</v>
      </c>
      <c r="AB55" s="150"/>
      <c r="AC55" s="150" t="s">
        <v>2992</v>
      </c>
      <c r="AD55" s="266" t="s">
        <v>218</v>
      </c>
      <c r="AE55" s="206" t="s">
        <v>3172</v>
      </c>
      <c r="AF55" s="155" t="e">
        <f>#REF!</f>
        <v>#REF!</v>
      </c>
      <c r="AG55" s="150"/>
      <c r="AH55" s="150">
        <v>45369</v>
      </c>
      <c r="AI55" s="150">
        <f>+AH55+4*30</f>
        <v>45489</v>
      </c>
      <c r="AJ55" s="156">
        <f>+AI55+(2*365)</f>
        <v>46219</v>
      </c>
      <c r="AW55" s="159"/>
      <c r="BZ55" s="137">
        <v>45693</v>
      </c>
      <c r="CA55" s="234">
        <f>SUM(O3:O55)+24000000+399840000</f>
        <v>3733229296.5900002</v>
      </c>
    </row>
    <row r="56" spans="1:79" s="140" customFormat="1" ht="18" customHeight="1">
      <c r="A56" s="180"/>
      <c r="B56" s="500" t="b">
        <v>1</v>
      </c>
      <c r="C56" s="322" t="s">
        <v>3173</v>
      </c>
      <c r="D56" s="323" t="s">
        <v>74</v>
      </c>
      <c r="E56" s="324" t="s">
        <v>24</v>
      </c>
      <c r="F56" s="146" t="s">
        <v>18</v>
      </c>
      <c r="G56" s="520">
        <v>45687</v>
      </c>
      <c r="H56" s="426" t="s">
        <v>125</v>
      </c>
      <c r="I56" s="150" t="str">
        <f t="shared" ca="1" si="0"/>
        <v>EJECUTADO</v>
      </c>
      <c r="J56" s="428" t="s">
        <v>2718</v>
      </c>
      <c r="K56" s="149" t="s">
        <v>54</v>
      </c>
      <c r="L56" s="428" t="s">
        <v>2719</v>
      </c>
      <c r="M56" s="514">
        <v>1020767347</v>
      </c>
      <c r="N56" s="216" t="s">
        <v>2720</v>
      </c>
      <c r="O56" s="429">
        <v>60000000</v>
      </c>
      <c r="P56" s="217">
        <v>10000000</v>
      </c>
      <c r="Q56" s="515">
        <v>20250090</v>
      </c>
      <c r="R56" s="516">
        <v>180000000</v>
      </c>
      <c r="S56" s="134">
        <v>45685</v>
      </c>
      <c r="T56" s="426">
        <v>45691</v>
      </c>
      <c r="U56" s="426">
        <v>45871</v>
      </c>
      <c r="V56" s="515">
        <v>20250081</v>
      </c>
      <c r="W56" s="517">
        <v>60000000</v>
      </c>
      <c r="X56" s="426">
        <v>45687</v>
      </c>
      <c r="Y56" s="203" t="s">
        <v>75</v>
      </c>
      <c r="Z56" s="150" t="s">
        <v>714</v>
      </c>
      <c r="AA56" s="150" t="s">
        <v>53</v>
      </c>
      <c r="AB56" s="150" t="s">
        <v>3174</v>
      </c>
      <c r="AC56" s="146" t="s">
        <v>2964</v>
      </c>
      <c r="AD56" s="266">
        <v>45688</v>
      </c>
      <c r="AE56" s="50" t="s">
        <v>3175</v>
      </c>
      <c r="AF56" s="155" t="e">
        <f>#REF!</f>
        <v>#REF!</v>
      </c>
      <c r="AG56" s="150"/>
      <c r="AH56" s="150">
        <v>45359</v>
      </c>
      <c r="AI56" s="150">
        <f t="shared" si="1"/>
        <v>45479</v>
      </c>
      <c r="AJ56" s="156">
        <f t="shared" si="2"/>
        <v>46209</v>
      </c>
      <c r="AW56" s="159"/>
      <c r="BZ56" s="221">
        <v>45721</v>
      </c>
    </row>
    <row r="57" spans="1:79" s="140" customFormat="1" ht="18" customHeight="1">
      <c r="A57" s="279"/>
      <c r="B57" s="500" t="b">
        <v>1</v>
      </c>
      <c r="C57" s="322" t="s">
        <v>3176</v>
      </c>
      <c r="D57" s="532" t="s">
        <v>74</v>
      </c>
      <c r="E57" s="324" t="s">
        <v>24</v>
      </c>
      <c r="F57" s="146" t="s">
        <v>18</v>
      </c>
      <c r="G57" s="520">
        <v>45688</v>
      </c>
      <c r="H57" s="426" t="s">
        <v>125</v>
      </c>
      <c r="I57" s="150" t="str">
        <f t="shared" ca="1" si="0"/>
        <v>EJECUTADO</v>
      </c>
      <c r="J57" t="s">
        <v>3177</v>
      </c>
      <c r="K57" s="149" t="s">
        <v>54</v>
      </c>
      <c r="L57" s="428" t="s">
        <v>2772</v>
      </c>
      <c r="M57" s="514">
        <v>1019062129</v>
      </c>
      <c r="N57" s="216" t="s">
        <v>2773</v>
      </c>
      <c r="O57" s="429">
        <v>50148000</v>
      </c>
      <c r="P57" s="217">
        <v>5572000</v>
      </c>
      <c r="Q57" s="515">
        <v>20250014</v>
      </c>
      <c r="R57" s="516">
        <v>50148000</v>
      </c>
      <c r="S57" s="134">
        <v>45670</v>
      </c>
      <c r="T57" s="426">
        <v>45692</v>
      </c>
      <c r="U57" s="426">
        <v>45727</v>
      </c>
      <c r="V57" s="515">
        <v>20250102</v>
      </c>
      <c r="W57" s="517">
        <v>50148000</v>
      </c>
      <c r="X57" s="426">
        <v>45691</v>
      </c>
      <c r="Y57" s="203" t="s">
        <v>106</v>
      </c>
      <c r="Z57" s="150" t="s">
        <v>116</v>
      </c>
      <c r="AA57" s="150" t="s">
        <v>53</v>
      </c>
      <c r="AB57" s="150" t="s">
        <v>3178</v>
      </c>
      <c r="AC57" s="150" t="s">
        <v>2969</v>
      </c>
      <c r="AD57" s="266">
        <v>45718</v>
      </c>
      <c r="AE57" s="50" t="s">
        <v>3179</v>
      </c>
      <c r="AF57" s="155" t="e">
        <f>#REF!</f>
        <v>#REF!</v>
      </c>
      <c r="AG57" s="150"/>
      <c r="AH57" s="150">
        <v>45369</v>
      </c>
      <c r="AI57" s="150">
        <f t="shared" si="1"/>
        <v>45489</v>
      </c>
      <c r="AJ57" s="156">
        <f t="shared" si="2"/>
        <v>46219</v>
      </c>
      <c r="AW57" s="159"/>
      <c r="BZ57" s="221">
        <v>45721</v>
      </c>
    </row>
    <row r="58" spans="1:79" s="140" customFormat="1" ht="18" customHeight="1">
      <c r="A58" s="180"/>
      <c r="B58" s="500" t="b">
        <v>1</v>
      </c>
      <c r="C58" s="322" t="s">
        <v>3180</v>
      </c>
      <c r="D58" s="532" t="s">
        <v>74</v>
      </c>
      <c r="E58" s="324" t="s">
        <v>24</v>
      </c>
      <c r="F58" s="146" t="s">
        <v>18</v>
      </c>
      <c r="G58" s="520">
        <v>45688</v>
      </c>
      <c r="H58" s="426" t="s">
        <v>125</v>
      </c>
      <c r="I58" s="150" t="str">
        <f t="shared" ca="1" si="0"/>
        <v>EJECUTADO</v>
      </c>
      <c r="J58" s="428" t="s">
        <v>2769</v>
      </c>
      <c r="K58" s="149" t="s">
        <v>54</v>
      </c>
      <c r="L58" s="428" t="s">
        <v>2765</v>
      </c>
      <c r="M58" s="514">
        <v>52586913</v>
      </c>
      <c r="N58" s="216" t="s">
        <v>2766</v>
      </c>
      <c r="O58" s="429">
        <v>60000000</v>
      </c>
      <c r="P58" s="217">
        <v>10000000</v>
      </c>
      <c r="Q58" s="515">
        <v>20250090</v>
      </c>
      <c r="R58" s="516">
        <v>180000000</v>
      </c>
      <c r="S58" s="134">
        <v>45685</v>
      </c>
      <c r="T58" s="426">
        <v>45692</v>
      </c>
      <c r="U58" s="426">
        <v>45872</v>
      </c>
      <c r="V58" s="515">
        <v>20250090</v>
      </c>
      <c r="W58" s="517">
        <v>60000000</v>
      </c>
      <c r="X58" s="426">
        <v>45688</v>
      </c>
      <c r="Y58" s="203" t="s">
        <v>75</v>
      </c>
      <c r="Z58" s="150" t="s">
        <v>714</v>
      </c>
      <c r="AA58" s="150" t="s">
        <v>53</v>
      </c>
      <c r="AB58" s="150" t="s">
        <v>3181</v>
      </c>
      <c r="AC58" s="150" t="s">
        <v>2969</v>
      </c>
      <c r="AD58" s="266">
        <v>45691</v>
      </c>
      <c r="AE58" s="50" t="s">
        <v>3182</v>
      </c>
      <c r="AF58" s="155" t="e">
        <f>#REF!</f>
        <v>#REF!</v>
      </c>
      <c r="AG58" s="150"/>
      <c r="AH58" s="150">
        <v>45369</v>
      </c>
      <c r="AI58" s="150">
        <f t="shared" si="1"/>
        <v>45489</v>
      </c>
      <c r="AJ58" s="156">
        <f t="shared" si="2"/>
        <v>46219</v>
      </c>
      <c r="AW58" s="159"/>
      <c r="BZ58" s="221">
        <v>45721</v>
      </c>
    </row>
    <row r="59" spans="1:79" s="140" customFormat="1" ht="18" customHeight="1">
      <c r="A59" s="196"/>
      <c r="B59" s="500" t="b">
        <v>1</v>
      </c>
      <c r="C59" s="322" t="s">
        <v>3183</v>
      </c>
      <c r="D59" s="532" t="s">
        <v>74</v>
      </c>
      <c r="E59" s="324" t="s">
        <v>24</v>
      </c>
      <c r="F59" s="146" t="s">
        <v>18</v>
      </c>
      <c r="G59" s="520">
        <v>45688</v>
      </c>
      <c r="H59" s="426" t="s">
        <v>125</v>
      </c>
      <c r="I59" s="150" t="str">
        <f t="shared" ca="1" si="0"/>
        <v>EJECUTADO</v>
      </c>
      <c r="J59" s="428" t="s">
        <v>3184</v>
      </c>
      <c r="K59" s="149" t="s">
        <v>54</v>
      </c>
      <c r="L59" s="428" t="s">
        <v>3185</v>
      </c>
      <c r="M59" s="514">
        <v>1030596080</v>
      </c>
      <c r="N59" s="216" t="s">
        <v>2755</v>
      </c>
      <c r="O59" s="429">
        <v>19672000</v>
      </c>
      <c r="P59" s="217">
        <v>4918000</v>
      </c>
      <c r="Q59" s="515">
        <v>20250069</v>
      </c>
      <c r="R59" s="516">
        <v>96162000</v>
      </c>
      <c r="S59" s="134">
        <v>45681</v>
      </c>
      <c r="T59" s="426">
        <v>45691</v>
      </c>
      <c r="U59" s="426">
        <v>45810</v>
      </c>
      <c r="V59" s="515">
        <v>20250091</v>
      </c>
      <c r="W59" s="517">
        <v>19672000</v>
      </c>
      <c r="X59" s="426">
        <v>45688</v>
      </c>
      <c r="Y59" s="150" t="s">
        <v>51</v>
      </c>
      <c r="Z59" s="205" t="s">
        <v>634</v>
      </c>
      <c r="AA59" s="150" t="s">
        <v>53</v>
      </c>
      <c r="AB59" s="150" t="s">
        <v>3186</v>
      </c>
      <c r="AC59" s="150" t="s">
        <v>2992</v>
      </c>
      <c r="AD59" s="266">
        <v>45718</v>
      </c>
      <c r="AE59" s="219" t="s">
        <v>3187</v>
      </c>
      <c r="AF59" s="155" t="e">
        <f>#REF!</f>
        <v>#REF!</v>
      </c>
      <c r="AG59" s="150"/>
      <c r="AH59" s="150">
        <v>45369</v>
      </c>
      <c r="AI59" s="150">
        <f t="shared" si="1"/>
        <v>45489</v>
      </c>
      <c r="AJ59" s="156">
        <f t="shared" si="2"/>
        <v>46219</v>
      </c>
      <c r="AW59" s="159"/>
      <c r="BZ59" s="221">
        <v>45721</v>
      </c>
    </row>
    <row r="60" spans="1:79" s="140" customFormat="1" ht="18" customHeight="1">
      <c r="A60" s="180"/>
      <c r="B60" s="500" t="b">
        <v>1</v>
      </c>
      <c r="C60" s="325" t="s">
        <v>3188</v>
      </c>
      <c r="D60" s="535" t="s">
        <v>74</v>
      </c>
      <c r="E60" s="324" t="s">
        <v>24</v>
      </c>
      <c r="F60" s="146" t="s">
        <v>18</v>
      </c>
      <c r="G60" s="520">
        <v>45688</v>
      </c>
      <c r="H60" s="426" t="s">
        <v>125</v>
      </c>
      <c r="I60" s="150" t="str">
        <f t="shared" ca="1" si="0"/>
        <v>EJECUTADO</v>
      </c>
      <c r="J60" s="428" t="s">
        <v>3189</v>
      </c>
      <c r="K60" s="149" t="s">
        <v>54</v>
      </c>
      <c r="L60" s="428" t="s">
        <v>1263</v>
      </c>
      <c r="M60" s="514">
        <v>1052396422</v>
      </c>
      <c r="N60" s="216" t="s">
        <v>3190</v>
      </c>
      <c r="O60" s="429">
        <v>24000000</v>
      </c>
      <c r="P60" s="217">
        <v>8000000</v>
      </c>
      <c r="Q60" s="515">
        <v>20250091</v>
      </c>
      <c r="R60" s="516">
        <v>89100000</v>
      </c>
      <c r="S60" s="134">
        <v>45685</v>
      </c>
      <c r="T60" s="426">
        <v>45691</v>
      </c>
      <c r="U60" s="426">
        <v>45779</v>
      </c>
      <c r="V60" s="515">
        <v>20250092</v>
      </c>
      <c r="W60" s="517">
        <v>24000000</v>
      </c>
      <c r="X60" s="426">
        <v>45688</v>
      </c>
      <c r="Y60" s="203" t="s">
        <v>75</v>
      </c>
      <c r="Z60" s="150" t="s">
        <v>714</v>
      </c>
      <c r="AA60" s="150" t="s">
        <v>53</v>
      </c>
      <c r="AB60" s="150" t="s">
        <v>3191</v>
      </c>
      <c r="AC60" s="150" t="s">
        <v>2969</v>
      </c>
      <c r="AD60" s="266">
        <v>45718</v>
      </c>
      <c r="AE60" s="50" t="s">
        <v>3192</v>
      </c>
      <c r="AF60" s="155" t="e">
        <f>#REF!</f>
        <v>#REF!</v>
      </c>
      <c r="AG60" s="150"/>
      <c r="AH60" s="150">
        <v>45369</v>
      </c>
      <c r="AI60" s="150">
        <f t="shared" si="1"/>
        <v>45489</v>
      </c>
      <c r="AJ60" s="156">
        <f t="shared" si="2"/>
        <v>46219</v>
      </c>
      <c r="AW60" s="159"/>
      <c r="BZ60" s="221">
        <v>45721</v>
      </c>
    </row>
    <row r="61" spans="1:79" s="140" customFormat="1" ht="18" customHeight="1">
      <c r="A61" s="180"/>
      <c r="B61" s="500" t="b">
        <v>1</v>
      </c>
      <c r="C61" s="322" t="s">
        <v>3193</v>
      </c>
      <c r="D61" s="532" t="s">
        <v>74</v>
      </c>
      <c r="E61" s="324" t="s">
        <v>24</v>
      </c>
      <c r="F61" s="146" t="s">
        <v>4</v>
      </c>
      <c r="G61" s="520">
        <v>45688</v>
      </c>
      <c r="H61" s="426" t="s">
        <v>125</v>
      </c>
      <c r="I61" s="150" t="str">
        <f t="shared" ca="1" si="0"/>
        <v>EJECUTADO</v>
      </c>
      <c r="J61" s="428" t="s">
        <v>3194</v>
      </c>
      <c r="K61" s="149" t="s">
        <v>50</v>
      </c>
      <c r="L61" s="428" t="s">
        <v>3195</v>
      </c>
      <c r="M61" s="514" t="s">
        <v>3196</v>
      </c>
      <c r="N61" s="216" t="s">
        <v>1686</v>
      </c>
      <c r="O61" s="429">
        <v>88359000</v>
      </c>
      <c r="P61" s="429">
        <v>29453000</v>
      </c>
      <c r="Q61" s="515">
        <v>20250100</v>
      </c>
      <c r="R61" s="516">
        <v>88359000</v>
      </c>
      <c r="S61" s="134">
        <v>45686</v>
      </c>
      <c r="T61" s="426">
        <v>45689</v>
      </c>
      <c r="U61" s="426">
        <v>45777</v>
      </c>
      <c r="V61" s="515">
        <v>20250093</v>
      </c>
      <c r="W61" s="517">
        <v>88359000</v>
      </c>
      <c r="X61" s="426">
        <v>45688</v>
      </c>
      <c r="Y61" s="168" t="s">
        <v>106</v>
      </c>
      <c r="Z61" s="150" t="s">
        <v>116</v>
      </c>
      <c r="AA61" s="150" t="s">
        <v>218</v>
      </c>
      <c r="AB61" s="150" t="s">
        <v>218</v>
      </c>
      <c r="AC61" s="150" t="s">
        <v>2969</v>
      </c>
      <c r="AD61" s="266" t="s">
        <v>218</v>
      </c>
      <c r="AE61" s="50" t="s">
        <v>3197</v>
      </c>
      <c r="AF61" s="155" t="e">
        <f>#REF!</f>
        <v>#REF!</v>
      </c>
      <c r="AG61" s="150"/>
      <c r="AH61" s="150">
        <v>45359</v>
      </c>
      <c r="AI61" s="150">
        <f t="shared" si="1"/>
        <v>45479</v>
      </c>
      <c r="AJ61" s="156">
        <f t="shared" si="2"/>
        <v>46209</v>
      </c>
      <c r="AW61" s="159"/>
      <c r="BZ61" s="221">
        <v>45721</v>
      </c>
    </row>
    <row r="62" spans="1:79" s="140" customFormat="1" ht="18" customHeight="1">
      <c r="A62" s="180"/>
      <c r="B62" s="500" t="b">
        <v>1</v>
      </c>
      <c r="C62" s="322" t="s">
        <v>3198</v>
      </c>
      <c r="D62" s="532" t="s">
        <v>74</v>
      </c>
      <c r="E62" s="324" t="s">
        <v>24</v>
      </c>
      <c r="F62" s="146" t="s">
        <v>4</v>
      </c>
      <c r="G62" s="426">
        <v>45688</v>
      </c>
      <c r="H62" s="426" t="s">
        <v>125</v>
      </c>
      <c r="I62" s="150" t="str">
        <f t="shared" ca="1" si="0"/>
        <v>EJECUTADO</v>
      </c>
      <c r="J62" s="428" t="s">
        <v>3199</v>
      </c>
      <c r="K62" s="149" t="s">
        <v>50</v>
      </c>
      <c r="L62" s="428" t="s">
        <v>3200</v>
      </c>
      <c r="M62" s="514" t="s">
        <v>3201</v>
      </c>
      <c r="N62" s="216" t="s">
        <v>1686</v>
      </c>
      <c r="O62" s="429">
        <v>42922000</v>
      </c>
      <c r="P62" s="429">
        <v>3902000</v>
      </c>
      <c r="Q62" s="515" t="s">
        <v>3202</v>
      </c>
      <c r="R62" s="516">
        <v>42922000</v>
      </c>
      <c r="S62" s="134">
        <v>45686</v>
      </c>
      <c r="T62" s="426">
        <v>45689</v>
      </c>
      <c r="U62" s="426">
        <v>46022</v>
      </c>
      <c r="V62" s="515">
        <v>20250094</v>
      </c>
      <c r="W62" s="517">
        <v>42922000</v>
      </c>
      <c r="X62" s="426">
        <v>45688</v>
      </c>
      <c r="Y62" s="168" t="s">
        <v>106</v>
      </c>
      <c r="Z62" s="150" t="s">
        <v>116</v>
      </c>
      <c r="AA62" s="150" t="s">
        <v>59</v>
      </c>
      <c r="AB62" s="150" t="s">
        <v>218</v>
      </c>
      <c r="AC62" s="150" t="s">
        <v>2969</v>
      </c>
      <c r="AD62" s="266" t="s">
        <v>218</v>
      </c>
      <c r="AE62" s="50" t="s">
        <v>3203</v>
      </c>
      <c r="AF62" s="155" t="e">
        <f>#REF!</f>
        <v>#REF!</v>
      </c>
      <c r="AG62" s="150"/>
      <c r="AH62" s="150">
        <v>45359</v>
      </c>
      <c r="AI62" s="150">
        <f t="shared" si="1"/>
        <v>45479</v>
      </c>
      <c r="AJ62" s="156">
        <f t="shared" si="2"/>
        <v>46209</v>
      </c>
      <c r="AW62" s="159"/>
      <c r="BZ62" s="221">
        <v>45721</v>
      </c>
    </row>
    <row r="63" spans="1:79" s="140" customFormat="1" ht="18" customHeight="1">
      <c r="A63" s="270" t="s">
        <v>3204</v>
      </c>
      <c r="B63" s="513"/>
      <c r="C63" s="326" t="s">
        <v>3205</v>
      </c>
      <c r="D63" s="430" t="s">
        <v>2894</v>
      </c>
      <c r="E63" s="327" t="s">
        <v>24</v>
      </c>
      <c r="F63" s="189" t="s">
        <v>72</v>
      </c>
      <c r="G63" s="520">
        <v>45642</v>
      </c>
      <c r="H63" s="426" t="s">
        <v>207</v>
      </c>
      <c r="I63" s="150" t="str">
        <f t="shared" ca="1" si="0"/>
        <v>EJECUTADO</v>
      </c>
      <c r="J63" s="528" t="s">
        <v>3206</v>
      </c>
      <c r="K63" s="149" t="s">
        <v>50</v>
      </c>
      <c r="L63" s="511" t="s">
        <v>3207</v>
      </c>
      <c r="M63" s="514" t="s">
        <v>3208</v>
      </c>
      <c r="N63" s="216" t="s">
        <v>1686</v>
      </c>
      <c r="O63" s="536">
        <v>5803336492</v>
      </c>
      <c r="P63" s="429">
        <v>5803336492</v>
      </c>
      <c r="Q63" s="515">
        <v>20240793</v>
      </c>
      <c r="R63" s="516">
        <v>5803336492</v>
      </c>
      <c r="S63" s="134">
        <v>45618</v>
      </c>
      <c r="T63" s="426">
        <v>45721</v>
      </c>
      <c r="U63" s="426">
        <v>45917</v>
      </c>
      <c r="V63" s="515">
        <v>20250095</v>
      </c>
      <c r="W63" s="517">
        <v>5803336492</v>
      </c>
      <c r="X63" s="426">
        <v>45688</v>
      </c>
      <c r="Y63" s="150" t="s">
        <v>51</v>
      </c>
      <c r="Z63" s="150" t="s">
        <v>130</v>
      </c>
      <c r="AA63" s="150" t="s">
        <v>53</v>
      </c>
      <c r="AB63" s="240" t="s">
        <v>3209</v>
      </c>
      <c r="AC63" s="150" t="s">
        <v>2992</v>
      </c>
      <c r="AD63" s="247">
        <v>45702</v>
      </c>
      <c r="AE63" s="50" t="s">
        <v>3210</v>
      </c>
      <c r="AF63" s="155" t="e">
        <f>#REF!</f>
        <v>#REF!</v>
      </c>
      <c r="AG63" s="150"/>
      <c r="AH63" s="150">
        <v>45369</v>
      </c>
      <c r="AI63" s="150">
        <f t="shared" si="1"/>
        <v>45489</v>
      </c>
      <c r="AJ63" s="156">
        <f t="shared" si="2"/>
        <v>46219</v>
      </c>
      <c r="AW63" s="159"/>
      <c r="BZ63" s="238">
        <v>45751</v>
      </c>
    </row>
    <row r="64" spans="1:79" s="140" customFormat="1" ht="18" customHeight="1">
      <c r="A64" s="180"/>
      <c r="B64" s="500"/>
      <c r="C64" s="322" t="s">
        <v>3211</v>
      </c>
      <c r="D64" s="532" t="s">
        <v>3212</v>
      </c>
      <c r="E64" s="324" t="s">
        <v>24</v>
      </c>
      <c r="F64" s="146" t="s">
        <v>18</v>
      </c>
      <c r="G64" s="426">
        <v>45688</v>
      </c>
      <c r="H64" s="426" t="s">
        <v>125</v>
      </c>
      <c r="I64" s="150" t="str">
        <f t="shared" ca="1" si="0"/>
        <v>EJECUTADO</v>
      </c>
      <c r="J64" s="428" t="s">
        <v>3213</v>
      </c>
      <c r="K64" s="149" t="s">
        <v>54</v>
      </c>
      <c r="L64" s="428" t="s">
        <v>3214</v>
      </c>
      <c r="M64" s="514">
        <v>80764801</v>
      </c>
      <c r="N64" s="216" t="s">
        <v>1686</v>
      </c>
      <c r="O64" s="429">
        <v>38500000</v>
      </c>
      <c r="P64" s="217">
        <v>11000000</v>
      </c>
      <c r="Q64" s="515" t="s">
        <v>3215</v>
      </c>
      <c r="R64" s="516">
        <v>77000000</v>
      </c>
      <c r="S64" s="134">
        <v>45681</v>
      </c>
      <c r="T64" s="426">
        <v>45692</v>
      </c>
      <c r="U64" s="426">
        <v>45796</v>
      </c>
      <c r="V64" s="515">
        <v>20250100</v>
      </c>
      <c r="W64" s="517">
        <v>38500000</v>
      </c>
      <c r="X64" s="426">
        <v>45691</v>
      </c>
      <c r="Y64" s="150" t="s">
        <v>51</v>
      </c>
      <c r="Z64" s="204" t="s">
        <v>634</v>
      </c>
      <c r="AA64" s="150" t="s">
        <v>53</v>
      </c>
      <c r="AB64" s="150" t="s">
        <v>3216</v>
      </c>
      <c r="AC64" s="146" t="s">
        <v>2964</v>
      </c>
      <c r="AD64" s="266">
        <v>45718</v>
      </c>
      <c r="AE64" s="50" t="s">
        <v>3217</v>
      </c>
      <c r="AF64" s="155" t="e">
        <f>#REF!</f>
        <v>#REF!</v>
      </c>
      <c r="AG64" s="150"/>
      <c r="AH64" s="150">
        <v>45378</v>
      </c>
      <c r="AI64" s="150">
        <f t="shared" si="1"/>
        <v>45498</v>
      </c>
      <c r="AJ64" s="156">
        <f t="shared" si="2"/>
        <v>46228</v>
      </c>
      <c r="AW64" s="159"/>
      <c r="BZ64" s="221">
        <v>45721</v>
      </c>
    </row>
    <row r="65" spans="1:78" s="140" customFormat="1" ht="18" customHeight="1">
      <c r="A65" s="180"/>
      <c r="B65" s="500" t="b">
        <v>1</v>
      </c>
      <c r="C65" s="322" t="s">
        <v>3218</v>
      </c>
      <c r="D65" s="323" t="s">
        <v>74</v>
      </c>
      <c r="E65" s="324" t="s">
        <v>24</v>
      </c>
      <c r="F65" s="146" t="s">
        <v>18</v>
      </c>
      <c r="G65" s="426">
        <v>45688</v>
      </c>
      <c r="H65" s="426" t="s">
        <v>125</v>
      </c>
      <c r="I65" s="150" t="str">
        <f t="shared" ca="1" si="0"/>
        <v>EJECUTADO</v>
      </c>
      <c r="J65" s="428" t="s">
        <v>2764</v>
      </c>
      <c r="K65" s="149" t="s">
        <v>54</v>
      </c>
      <c r="L65" s="428" t="s">
        <v>3219</v>
      </c>
      <c r="M65" s="514">
        <v>1019073350</v>
      </c>
      <c r="N65" s="216" t="s">
        <v>2755</v>
      </c>
      <c r="O65" s="429">
        <v>60000000</v>
      </c>
      <c r="P65" s="217">
        <v>10000000</v>
      </c>
      <c r="Q65" s="515">
        <v>20250090</v>
      </c>
      <c r="R65" s="516">
        <v>180000000</v>
      </c>
      <c r="S65" s="134">
        <v>45685</v>
      </c>
      <c r="T65" s="426">
        <v>45691</v>
      </c>
      <c r="U65" s="426">
        <v>45871</v>
      </c>
      <c r="V65" s="515">
        <v>20250096</v>
      </c>
      <c r="W65" s="517">
        <v>60000000</v>
      </c>
      <c r="X65" s="426">
        <v>45688</v>
      </c>
      <c r="Y65" s="168" t="s">
        <v>75</v>
      </c>
      <c r="Z65" s="150" t="s">
        <v>714</v>
      </c>
      <c r="AA65" s="150" t="s">
        <v>53</v>
      </c>
      <c r="AB65" s="150" t="s">
        <v>3220</v>
      </c>
      <c r="AC65" s="146" t="s">
        <v>2940</v>
      </c>
      <c r="AD65" s="266">
        <v>45718</v>
      </c>
      <c r="AE65" s="50" t="s">
        <v>3221</v>
      </c>
      <c r="AF65" s="155" t="e">
        <f>#REF!</f>
        <v>#REF!</v>
      </c>
      <c r="AG65" s="150"/>
      <c r="AH65" s="150">
        <v>45379</v>
      </c>
      <c r="AI65" s="150">
        <f t="shared" si="1"/>
        <v>45499</v>
      </c>
      <c r="AJ65" s="156">
        <f t="shared" si="2"/>
        <v>46229</v>
      </c>
      <c r="AW65" s="159"/>
      <c r="BZ65" s="221">
        <v>45721</v>
      </c>
    </row>
    <row r="66" spans="1:78" ht="18" customHeight="1">
      <c r="B66" s="500"/>
      <c r="C66" s="322" t="s">
        <v>3222</v>
      </c>
      <c r="D66" s="323" t="s">
        <v>74</v>
      </c>
      <c r="E66" s="324" t="s">
        <v>24</v>
      </c>
      <c r="F66" s="146" t="s">
        <v>18</v>
      </c>
      <c r="G66" s="520">
        <v>45691</v>
      </c>
      <c r="H66" s="426" t="s">
        <v>125</v>
      </c>
      <c r="I66" s="150" t="str">
        <f t="shared" ca="1" si="0"/>
        <v>EJECUTADO</v>
      </c>
      <c r="J66" s="428" t="s">
        <v>3223</v>
      </c>
      <c r="K66" s="149" t="s">
        <v>54</v>
      </c>
      <c r="L66" s="428" t="s">
        <v>3224</v>
      </c>
      <c r="M66" s="514">
        <v>80664743</v>
      </c>
      <c r="N66" s="216" t="s">
        <v>3225</v>
      </c>
      <c r="O66" s="429">
        <v>19672000</v>
      </c>
      <c r="P66" s="217">
        <v>4918000</v>
      </c>
      <c r="Q66" s="515">
        <v>20250069</v>
      </c>
      <c r="R66" s="516">
        <v>96162000</v>
      </c>
      <c r="S66" s="134">
        <v>45681</v>
      </c>
      <c r="T66" s="426">
        <v>45691</v>
      </c>
      <c r="U66" s="426">
        <v>45810</v>
      </c>
      <c r="V66" s="515">
        <v>20250103</v>
      </c>
      <c r="W66" s="517">
        <v>19672000</v>
      </c>
      <c r="X66" s="426">
        <v>45691</v>
      </c>
      <c r="Y66" s="150" t="s">
        <v>51</v>
      </c>
      <c r="Z66" s="204" t="s">
        <v>634</v>
      </c>
      <c r="AA66" s="150" t="s">
        <v>53</v>
      </c>
      <c r="AB66" s="150" t="s">
        <v>3226</v>
      </c>
      <c r="AC66" s="146" t="s">
        <v>2964</v>
      </c>
      <c r="AD66" s="266">
        <v>45718</v>
      </c>
      <c r="AE66" s="50" t="s">
        <v>3227</v>
      </c>
      <c r="AF66" s="155" t="e">
        <f>#REF!</f>
        <v>#REF!</v>
      </c>
      <c r="AG66" s="150"/>
      <c r="AH66" s="150">
        <v>45364</v>
      </c>
      <c r="AI66" s="150">
        <f t="shared" si="1"/>
        <v>45484</v>
      </c>
      <c r="AJ66" s="156">
        <f t="shared" si="2"/>
        <v>46214</v>
      </c>
      <c r="AW66" s="157"/>
      <c r="AX66" s="158"/>
      <c r="AY66" s="158"/>
      <c r="AZ66" s="158"/>
      <c r="BA66" s="158"/>
      <c r="BB66" s="158"/>
      <c r="BZ66" s="221">
        <v>45721</v>
      </c>
    </row>
    <row r="67" spans="1:78" s="140" customFormat="1" ht="18" customHeight="1">
      <c r="A67" s="180"/>
      <c r="B67" s="500" t="b">
        <v>1</v>
      </c>
      <c r="C67" s="325" t="s">
        <v>3228</v>
      </c>
      <c r="D67" s="328" t="s">
        <v>74</v>
      </c>
      <c r="E67" s="324" t="s">
        <v>24</v>
      </c>
      <c r="F67" s="146" t="s">
        <v>3</v>
      </c>
      <c r="G67" s="520">
        <v>45691</v>
      </c>
      <c r="H67" s="426" t="s">
        <v>125</v>
      </c>
      <c r="I67" s="150" t="str">
        <f t="shared" ref="I67:I130" ca="1" si="3">IF($B$1&lt;=U67,("EN EJECUCIÓN"),("EJECUTADO"))</f>
        <v>EJECUTADO</v>
      </c>
      <c r="J67" s="428" t="s">
        <v>3229</v>
      </c>
      <c r="K67" s="149" t="s">
        <v>54</v>
      </c>
      <c r="L67" s="428" t="s">
        <v>2707</v>
      </c>
      <c r="M67" s="514">
        <v>1022375769</v>
      </c>
      <c r="N67" s="216" t="s">
        <v>2733</v>
      </c>
      <c r="O67" s="429">
        <v>9000000</v>
      </c>
      <c r="P67" s="217">
        <v>3000000</v>
      </c>
      <c r="Q67" s="515">
        <v>20250110</v>
      </c>
      <c r="R67" s="516">
        <v>9000000</v>
      </c>
      <c r="S67" s="134">
        <v>45687</v>
      </c>
      <c r="T67" s="426">
        <v>45691</v>
      </c>
      <c r="U67" s="426">
        <v>45780</v>
      </c>
      <c r="V67" s="515">
        <v>20250104</v>
      </c>
      <c r="W67" s="517">
        <v>9000000</v>
      </c>
      <c r="X67" s="426">
        <v>45691</v>
      </c>
      <c r="Y67" s="168" t="s">
        <v>75</v>
      </c>
      <c r="Z67" s="150" t="s">
        <v>714</v>
      </c>
      <c r="AA67" s="150" t="s">
        <v>53</v>
      </c>
      <c r="AB67" s="150" t="s">
        <v>3230</v>
      </c>
      <c r="AC67" s="146" t="s">
        <v>2964</v>
      </c>
      <c r="AD67" s="266">
        <v>45718</v>
      </c>
      <c r="AE67" s="50" t="s">
        <v>3231</v>
      </c>
      <c r="AF67" s="155" t="e">
        <f>#REF!</f>
        <v>#REF!</v>
      </c>
      <c r="AG67" s="150"/>
      <c r="AH67" s="150">
        <v>45519</v>
      </c>
      <c r="AI67" s="150">
        <f t="shared" ref="AI67:AI130" si="4">+AH67+4*30</f>
        <v>45639</v>
      </c>
      <c r="AJ67" s="156">
        <f t="shared" ref="AJ67:AJ130" si="5">+AI67+(2*365)</f>
        <v>46369</v>
      </c>
      <c r="AW67" s="159"/>
      <c r="BZ67" s="221">
        <v>45721</v>
      </c>
    </row>
    <row r="68" spans="1:78" s="140" customFormat="1" ht="18" customHeight="1">
      <c r="A68" s="180"/>
      <c r="B68" s="500" t="b">
        <v>1</v>
      </c>
      <c r="C68" s="322" t="s">
        <v>3232</v>
      </c>
      <c r="D68" s="323" t="s">
        <v>74</v>
      </c>
      <c r="E68" s="324" t="s">
        <v>24</v>
      </c>
      <c r="F68" s="146" t="s">
        <v>18</v>
      </c>
      <c r="G68" s="520">
        <v>45691</v>
      </c>
      <c r="H68" s="426" t="s">
        <v>125</v>
      </c>
      <c r="I68" s="150" t="str">
        <f t="shared" ca="1" si="3"/>
        <v>EJECUTADO</v>
      </c>
      <c r="J68" s="428" t="s">
        <v>2814</v>
      </c>
      <c r="K68" s="149" t="s">
        <v>54</v>
      </c>
      <c r="L68" s="428" t="s">
        <v>2815</v>
      </c>
      <c r="M68" s="514">
        <v>1070917252</v>
      </c>
      <c r="N68" s="216" t="s">
        <v>2816</v>
      </c>
      <c r="O68" s="429">
        <v>50000000</v>
      </c>
      <c r="P68" s="217">
        <v>5000000</v>
      </c>
      <c r="Q68" s="515">
        <v>20250023</v>
      </c>
      <c r="R68" s="516">
        <v>128255000</v>
      </c>
      <c r="S68" s="134">
        <v>45670</v>
      </c>
      <c r="T68" s="426">
        <v>45692</v>
      </c>
      <c r="U68" s="426">
        <v>45994</v>
      </c>
      <c r="V68" s="515">
        <v>20250105</v>
      </c>
      <c r="W68" s="517">
        <v>50000000</v>
      </c>
      <c r="X68" s="426">
        <v>45691</v>
      </c>
      <c r="Y68" s="150" t="s">
        <v>51</v>
      </c>
      <c r="Z68" s="204" t="s">
        <v>634</v>
      </c>
      <c r="AA68" s="150" t="s">
        <v>53</v>
      </c>
      <c r="AB68" s="150" t="s">
        <v>3233</v>
      </c>
      <c r="AC68" s="150" t="s">
        <v>2992</v>
      </c>
      <c r="AD68" s="266">
        <v>45692</v>
      </c>
      <c r="AE68" s="50" t="s">
        <v>3234</v>
      </c>
      <c r="AF68" s="155" t="e">
        <f>#REF!</f>
        <v>#REF!</v>
      </c>
      <c r="AG68" s="150"/>
      <c r="AH68" s="150">
        <v>45474</v>
      </c>
      <c r="AI68" s="150">
        <f t="shared" si="4"/>
        <v>45594</v>
      </c>
      <c r="AJ68" s="156">
        <f t="shared" si="5"/>
        <v>46324</v>
      </c>
      <c r="AW68" s="159"/>
      <c r="BZ68" s="221">
        <v>45721</v>
      </c>
    </row>
    <row r="69" spans="1:78" s="140" customFormat="1" ht="18" customHeight="1">
      <c r="A69" s="180"/>
      <c r="B69" s="500" t="b">
        <v>1</v>
      </c>
      <c r="C69" s="322" t="s">
        <v>3235</v>
      </c>
      <c r="D69" s="532" t="s">
        <v>3236</v>
      </c>
      <c r="E69" s="324" t="s">
        <v>24</v>
      </c>
      <c r="F69" s="191" t="s">
        <v>13</v>
      </c>
      <c r="G69" s="520">
        <v>45691</v>
      </c>
      <c r="H69" s="426" t="s">
        <v>125</v>
      </c>
      <c r="I69" s="150" t="str">
        <f t="shared" ca="1" si="3"/>
        <v>EJECUTADO</v>
      </c>
      <c r="J69" s="428" t="s">
        <v>3237</v>
      </c>
      <c r="K69" s="149" t="s">
        <v>50</v>
      </c>
      <c r="L69" s="428" t="s">
        <v>3103</v>
      </c>
      <c r="M69" s="514" t="s">
        <v>3238</v>
      </c>
      <c r="N69" s="216" t="s">
        <v>1686</v>
      </c>
      <c r="O69" s="429">
        <v>369980481</v>
      </c>
      <c r="P69" s="429">
        <v>369980481</v>
      </c>
      <c r="Q69" s="515">
        <v>20250052</v>
      </c>
      <c r="R69" s="516">
        <v>376000000</v>
      </c>
      <c r="S69" s="134">
        <v>45672</v>
      </c>
      <c r="T69" s="426">
        <v>45698</v>
      </c>
      <c r="U69" s="537">
        <v>45747</v>
      </c>
      <c r="V69" s="515">
        <v>20250106</v>
      </c>
      <c r="W69" s="517">
        <v>369980481</v>
      </c>
      <c r="X69" s="426">
        <v>45691</v>
      </c>
      <c r="Y69" s="150" t="s">
        <v>51</v>
      </c>
      <c r="Z69" s="204" t="s">
        <v>130</v>
      </c>
      <c r="AA69" s="150" t="s">
        <v>53</v>
      </c>
      <c r="AB69" s="150" t="s">
        <v>3239</v>
      </c>
      <c r="AC69" s="146" t="s">
        <v>2964</v>
      </c>
      <c r="AD69" s="266">
        <v>45698</v>
      </c>
      <c r="AE69" s="50" t="s">
        <v>3240</v>
      </c>
      <c r="AF69" s="155" t="e">
        <f>#REF!</f>
        <v>#REF!</v>
      </c>
      <c r="AG69" s="150"/>
      <c r="AH69" s="150">
        <v>45396</v>
      </c>
      <c r="AI69" s="150">
        <f t="shared" si="4"/>
        <v>45516</v>
      </c>
      <c r="AJ69" s="156">
        <f t="shared" si="5"/>
        <v>46246</v>
      </c>
      <c r="AW69" s="159"/>
      <c r="BZ69" s="221">
        <v>45721</v>
      </c>
    </row>
    <row r="70" spans="1:78" ht="18" customHeight="1">
      <c r="A70" s="279"/>
      <c r="B70" s="500" t="b">
        <v>1</v>
      </c>
      <c r="C70" s="322" t="s">
        <v>3241</v>
      </c>
      <c r="D70" s="329" t="s">
        <v>74</v>
      </c>
      <c r="E70" s="324" t="s">
        <v>24</v>
      </c>
      <c r="F70" s="146" t="s">
        <v>18</v>
      </c>
      <c r="G70" s="520">
        <v>45692</v>
      </c>
      <c r="H70" s="426" t="s">
        <v>125</v>
      </c>
      <c r="I70" s="150" t="str">
        <f t="shared" ca="1" si="3"/>
        <v>EJECUTADO</v>
      </c>
      <c r="J70" s="428" t="s">
        <v>3223</v>
      </c>
      <c r="K70" s="149" t="s">
        <v>54</v>
      </c>
      <c r="L70" s="428" t="s">
        <v>963</v>
      </c>
      <c r="M70" s="514">
        <v>1072395700</v>
      </c>
      <c r="N70" s="216" t="s">
        <v>2803</v>
      </c>
      <c r="O70" s="429">
        <v>16000000</v>
      </c>
      <c r="P70" s="217">
        <v>4000000</v>
      </c>
      <c r="Q70" s="515">
        <v>20250070</v>
      </c>
      <c r="R70" s="516">
        <v>36058000</v>
      </c>
      <c r="S70" s="134">
        <v>45681</v>
      </c>
      <c r="T70" s="426" t="s">
        <v>3242</v>
      </c>
      <c r="U70" s="426">
        <v>45812</v>
      </c>
      <c r="V70" s="515">
        <v>20250107</v>
      </c>
      <c r="W70" s="517">
        <v>16000000</v>
      </c>
      <c r="X70" s="426">
        <v>45692</v>
      </c>
      <c r="Y70" s="150" t="s">
        <v>51</v>
      </c>
      <c r="Z70" s="204" t="s">
        <v>634</v>
      </c>
      <c r="AA70" s="150" t="s">
        <v>53</v>
      </c>
      <c r="AB70" s="150" t="s">
        <v>3243</v>
      </c>
      <c r="AC70" s="150" t="s">
        <v>3244</v>
      </c>
      <c r="AD70" s="266">
        <v>45692</v>
      </c>
      <c r="AE70" s="50" t="s">
        <v>3245</v>
      </c>
      <c r="AF70" s="155" t="e">
        <f>#REF!</f>
        <v>#REF!</v>
      </c>
      <c r="AG70" s="150"/>
      <c r="AH70" s="150">
        <v>45376</v>
      </c>
      <c r="AI70" s="150">
        <f t="shared" si="4"/>
        <v>45496</v>
      </c>
      <c r="AJ70" s="156">
        <f t="shared" si="5"/>
        <v>46226</v>
      </c>
      <c r="AW70" s="157"/>
      <c r="AX70" s="158"/>
      <c r="AY70" s="158"/>
      <c r="AZ70" s="158"/>
      <c r="BA70" s="158"/>
      <c r="BB70" s="158"/>
      <c r="BZ70" s="221">
        <v>45721</v>
      </c>
    </row>
    <row r="71" spans="1:78" ht="18" customHeight="1">
      <c r="B71" s="499" t="b">
        <v>1</v>
      </c>
      <c r="C71" s="330" t="s">
        <v>3246</v>
      </c>
      <c r="D71" s="331" t="s">
        <v>74</v>
      </c>
      <c r="E71" s="327" t="s">
        <v>24</v>
      </c>
      <c r="F71" s="195" t="s">
        <v>18</v>
      </c>
      <c r="G71" s="520">
        <v>45692</v>
      </c>
      <c r="H71" s="426" t="s">
        <v>125</v>
      </c>
      <c r="I71" s="150" t="str">
        <f t="shared" ca="1" si="3"/>
        <v>EJECUTADO</v>
      </c>
      <c r="J71" s="428" t="s">
        <v>3247</v>
      </c>
      <c r="K71" s="149" t="s">
        <v>54</v>
      </c>
      <c r="L71" s="428" t="s">
        <v>990</v>
      </c>
      <c r="M71" s="514">
        <v>1136883951</v>
      </c>
      <c r="N71" s="216" t="s">
        <v>2830</v>
      </c>
      <c r="O71" s="429">
        <v>42000000</v>
      </c>
      <c r="P71" s="217">
        <v>7000000</v>
      </c>
      <c r="Q71" s="515">
        <v>20250121</v>
      </c>
      <c r="R71" s="429">
        <v>42000000</v>
      </c>
      <c r="S71" s="134">
        <v>45691</v>
      </c>
      <c r="T71" s="426">
        <v>45694</v>
      </c>
      <c r="U71" s="426">
        <v>45874</v>
      </c>
      <c r="V71" s="515">
        <v>20250108</v>
      </c>
      <c r="W71" s="517">
        <v>42000000</v>
      </c>
      <c r="X71" s="426">
        <v>45692</v>
      </c>
      <c r="Y71" s="168" t="s">
        <v>106</v>
      </c>
      <c r="Z71" s="150" t="s">
        <v>283</v>
      </c>
      <c r="AA71" s="150" t="s">
        <v>53</v>
      </c>
      <c r="AB71" s="150" t="s">
        <v>3248</v>
      </c>
      <c r="AC71" s="150" t="s">
        <v>2969</v>
      </c>
      <c r="AD71" s="266">
        <v>45694</v>
      </c>
      <c r="AE71" s="50" t="s">
        <v>3249</v>
      </c>
      <c r="AF71" s="155" t="e">
        <f>#REF!</f>
        <v>#REF!</v>
      </c>
      <c r="AG71" s="150"/>
      <c r="AH71" s="150">
        <v>45522</v>
      </c>
      <c r="AI71" s="150">
        <f t="shared" si="4"/>
        <v>45642</v>
      </c>
      <c r="AJ71" s="156">
        <f t="shared" si="5"/>
        <v>46372</v>
      </c>
      <c r="AW71" s="157"/>
      <c r="AX71" s="158"/>
      <c r="AY71" s="158"/>
      <c r="AZ71" s="158"/>
      <c r="BA71" s="158"/>
      <c r="BB71" s="158"/>
      <c r="BZ71" s="221">
        <v>45721</v>
      </c>
    </row>
    <row r="72" spans="1:78" ht="18" customHeight="1">
      <c r="A72" s="279"/>
      <c r="B72" s="499" t="b">
        <v>1</v>
      </c>
      <c r="C72" s="322" t="s">
        <v>3250</v>
      </c>
      <c r="D72" s="331" t="s">
        <v>74</v>
      </c>
      <c r="E72" s="327" t="s">
        <v>24</v>
      </c>
      <c r="F72" s="195" t="s">
        <v>18</v>
      </c>
      <c r="G72" s="520">
        <v>45692</v>
      </c>
      <c r="H72" s="426" t="s">
        <v>125</v>
      </c>
      <c r="I72" s="150" t="str">
        <f t="shared" ca="1" si="3"/>
        <v>EJECUTADO</v>
      </c>
      <c r="J72" s="428" t="s">
        <v>3251</v>
      </c>
      <c r="K72" s="149" t="s">
        <v>54</v>
      </c>
      <c r="L72" s="428" t="s">
        <v>2723</v>
      </c>
      <c r="M72" s="514">
        <v>1073605816</v>
      </c>
      <c r="N72" s="216" t="s">
        <v>2724</v>
      </c>
      <c r="O72" s="429">
        <v>34584000</v>
      </c>
      <c r="P72" s="217">
        <v>5764000</v>
      </c>
      <c r="Q72" s="515">
        <v>20250120</v>
      </c>
      <c r="R72" s="516">
        <v>34584000</v>
      </c>
      <c r="S72" s="134">
        <v>45691</v>
      </c>
      <c r="T72" s="426">
        <v>45693</v>
      </c>
      <c r="U72" s="426">
        <v>45873</v>
      </c>
      <c r="V72" s="515">
        <v>20250109</v>
      </c>
      <c r="W72" s="517">
        <v>34584000</v>
      </c>
      <c r="X72" s="426">
        <v>45692</v>
      </c>
      <c r="Y72" s="168" t="s">
        <v>106</v>
      </c>
      <c r="Z72" s="150" t="s">
        <v>283</v>
      </c>
      <c r="AA72" s="150" t="s">
        <v>53</v>
      </c>
      <c r="AB72" s="150" t="s">
        <v>3252</v>
      </c>
      <c r="AC72" s="150" t="s">
        <v>2969</v>
      </c>
      <c r="AD72" s="266">
        <v>45692</v>
      </c>
      <c r="AE72" s="50" t="s">
        <v>3253</v>
      </c>
      <c r="AF72" s="155" t="e">
        <f>#REF!</f>
        <v>#REF!</v>
      </c>
      <c r="AG72" s="150"/>
      <c r="AH72" s="150">
        <v>45462</v>
      </c>
      <c r="AI72" s="150">
        <f t="shared" si="4"/>
        <v>45582</v>
      </c>
      <c r="AJ72" s="156">
        <f t="shared" si="5"/>
        <v>46312</v>
      </c>
      <c r="AW72" s="157"/>
      <c r="AX72" s="158"/>
      <c r="AY72" s="158"/>
      <c r="AZ72" s="158"/>
      <c r="BA72" s="158"/>
      <c r="BB72" s="158"/>
      <c r="BZ72" s="221">
        <v>45721</v>
      </c>
    </row>
    <row r="73" spans="1:78" ht="18" customHeight="1">
      <c r="A73" s="279"/>
      <c r="B73" s="499" t="b">
        <v>1</v>
      </c>
      <c r="C73" s="322" t="s">
        <v>3254</v>
      </c>
      <c r="D73" s="331" t="s">
        <v>74</v>
      </c>
      <c r="E73" s="327" t="s">
        <v>24</v>
      </c>
      <c r="F73" s="195" t="s">
        <v>18</v>
      </c>
      <c r="G73" s="520">
        <v>45692</v>
      </c>
      <c r="H73" s="426" t="s">
        <v>125</v>
      </c>
      <c r="I73" s="150" t="str">
        <f t="shared" ca="1" si="3"/>
        <v>EJECUTADO</v>
      </c>
      <c r="J73" s="428" t="s">
        <v>2578</v>
      </c>
      <c r="K73" s="149" t="s">
        <v>54</v>
      </c>
      <c r="L73" s="428" t="s">
        <v>3255</v>
      </c>
      <c r="M73" s="514">
        <v>1065642490</v>
      </c>
      <c r="N73" s="216" t="s">
        <v>2801</v>
      </c>
      <c r="O73" s="429">
        <v>18000000</v>
      </c>
      <c r="P73" s="217">
        <v>6000000</v>
      </c>
      <c r="Q73" s="515">
        <v>20250091</v>
      </c>
      <c r="R73" s="429">
        <v>18000000</v>
      </c>
      <c r="S73" s="134">
        <v>45685</v>
      </c>
      <c r="T73" s="426">
        <v>45694</v>
      </c>
      <c r="U73" s="426">
        <v>45782</v>
      </c>
      <c r="V73" s="515">
        <v>20250110</v>
      </c>
      <c r="W73" s="517">
        <v>18000000</v>
      </c>
      <c r="X73" s="426">
        <v>45692</v>
      </c>
      <c r="Y73" s="150" t="s">
        <v>75</v>
      </c>
      <c r="Z73" s="150" t="s">
        <v>714</v>
      </c>
      <c r="AA73" s="150" t="s">
        <v>53</v>
      </c>
      <c r="AB73" s="150" t="s">
        <v>3256</v>
      </c>
      <c r="AC73" s="150" t="s">
        <v>2969</v>
      </c>
      <c r="AD73" s="266">
        <v>45692</v>
      </c>
      <c r="AE73" s="50" t="s">
        <v>3257</v>
      </c>
      <c r="AF73" s="155" t="e">
        <f>#REF!</f>
        <v>#REF!</v>
      </c>
      <c r="AG73" s="150"/>
      <c r="AH73" s="150">
        <v>45342</v>
      </c>
      <c r="AI73" s="150">
        <f t="shared" si="4"/>
        <v>45462</v>
      </c>
      <c r="AJ73" s="156">
        <f t="shared" si="5"/>
        <v>46192</v>
      </c>
      <c r="AW73" s="157"/>
      <c r="AX73" s="158"/>
      <c r="AY73" s="158"/>
      <c r="AZ73" s="158"/>
      <c r="BA73" s="158"/>
      <c r="BB73" s="158"/>
      <c r="BZ73" s="221">
        <v>45721</v>
      </c>
    </row>
    <row r="74" spans="1:78" ht="18" customHeight="1">
      <c r="A74" s="281" t="s">
        <v>3258</v>
      </c>
      <c r="B74" s="499"/>
      <c r="C74" s="325" t="s">
        <v>3259</v>
      </c>
      <c r="D74" s="183" t="s">
        <v>746</v>
      </c>
      <c r="E74" s="327" t="s">
        <v>24</v>
      </c>
      <c r="F74" s="195" t="s">
        <v>72</v>
      </c>
      <c r="G74" s="426">
        <v>45674</v>
      </c>
      <c r="H74" s="426" t="s">
        <v>125</v>
      </c>
      <c r="I74" s="150" t="str">
        <f t="shared" ca="1" si="3"/>
        <v>EJECUTADO</v>
      </c>
      <c r="J74" s="528" t="s">
        <v>3260</v>
      </c>
      <c r="K74" s="149" t="s">
        <v>50</v>
      </c>
      <c r="L74" s="428" t="s">
        <v>3261</v>
      </c>
      <c r="M74" s="514" t="s">
        <v>3262</v>
      </c>
      <c r="N74" s="216" t="s">
        <v>1686</v>
      </c>
      <c r="O74" s="536">
        <v>2077021000</v>
      </c>
      <c r="P74" s="521">
        <v>2077021000</v>
      </c>
      <c r="Q74" s="515">
        <v>20240719</v>
      </c>
      <c r="R74" s="516">
        <v>2319812941</v>
      </c>
      <c r="S74" s="134">
        <v>45587</v>
      </c>
      <c r="T74" s="426">
        <v>45708</v>
      </c>
      <c r="U74" s="426">
        <v>45947</v>
      </c>
      <c r="V74" s="515">
        <v>20250142</v>
      </c>
      <c r="W74" s="517">
        <v>2077021000</v>
      </c>
      <c r="X74" s="426">
        <v>45699</v>
      </c>
      <c r="Y74" s="150" t="s">
        <v>51</v>
      </c>
      <c r="Z74" s="239" t="s">
        <v>3263</v>
      </c>
      <c r="AA74" s="150" t="s">
        <v>53</v>
      </c>
      <c r="AB74" s="150" t="s">
        <v>3264</v>
      </c>
      <c r="AC74" s="150" t="s">
        <v>2969</v>
      </c>
      <c r="AD74" s="247">
        <v>45708</v>
      </c>
      <c r="AE74" s="50" t="s">
        <v>3265</v>
      </c>
      <c r="AF74" s="155" t="e">
        <f>#REF!</f>
        <v>#REF!</v>
      </c>
      <c r="AG74" s="150"/>
      <c r="AH74" s="150">
        <v>45371</v>
      </c>
      <c r="AI74" s="150">
        <f t="shared" si="4"/>
        <v>45491</v>
      </c>
      <c r="AJ74" s="156">
        <f t="shared" si="5"/>
        <v>46221</v>
      </c>
      <c r="AW74" s="157"/>
      <c r="AX74" s="158"/>
      <c r="AY74" s="158"/>
      <c r="AZ74" s="158"/>
      <c r="BA74" s="158"/>
      <c r="BB74" s="158"/>
      <c r="BZ74" s="221">
        <v>45721</v>
      </c>
    </row>
    <row r="75" spans="1:78" ht="18" customHeight="1">
      <c r="B75" s="499" t="b">
        <v>1</v>
      </c>
      <c r="C75" s="322" t="s">
        <v>3266</v>
      </c>
      <c r="D75" s="183" t="s">
        <v>725</v>
      </c>
      <c r="E75" s="327" t="s">
        <v>24</v>
      </c>
      <c r="F75" s="195" t="s">
        <v>18</v>
      </c>
      <c r="G75" s="520">
        <v>45692</v>
      </c>
      <c r="H75" s="426" t="s">
        <v>125</v>
      </c>
      <c r="I75" s="150" t="str">
        <f t="shared" ca="1" si="3"/>
        <v>EJECUTADO</v>
      </c>
      <c r="J75" s="528" t="s">
        <v>3267</v>
      </c>
      <c r="K75" s="149" t="s">
        <v>54</v>
      </c>
      <c r="L75" s="511" t="s">
        <v>3268</v>
      </c>
      <c r="M75" s="514">
        <v>80829474</v>
      </c>
      <c r="N75" s="216" t="s">
        <v>1686</v>
      </c>
      <c r="O75" s="429">
        <v>9500000</v>
      </c>
      <c r="P75" s="538">
        <v>9500000</v>
      </c>
      <c r="Q75" s="515">
        <v>20250082</v>
      </c>
      <c r="R75" s="429">
        <v>9500000</v>
      </c>
      <c r="S75" s="134">
        <v>45685</v>
      </c>
      <c r="T75" s="426">
        <v>45693</v>
      </c>
      <c r="U75" s="426">
        <v>45716</v>
      </c>
      <c r="V75" s="515">
        <v>20250111</v>
      </c>
      <c r="W75" s="517">
        <v>9500000</v>
      </c>
      <c r="X75" s="426">
        <v>45692</v>
      </c>
      <c r="Y75" s="150" t="s">
        <v>51</v>
      </c>
      <c r="Z75" s="150" t="s">
        <v>634</v>
      </c>
      <c r="AA75" s="150" t="s">
        <v>53</v>
      </c>
      <c r="AB75" s="150" t="s">
        <v>3269</v>
      </c>
      <c r="AC75" s="150" t="s">
        <v>3099</v>
      </c>
      <c r="AD75" s="266">
        <v>45692</v>
      </c>
      <c r="AE75" s="50" t="s">
        <v>3270</v>
      </c>
      <c r="AF75" s="155" t="e">
        <f>#REF!</f>
        <v>#REF!</v>
      </c>
      <c r="AG75" s="150"/>
      <c r="AH75" s="150">
        <v>45372</v>
      </c>
      <c r="AI75" s="150">
        <f t="shared" si="4"/>
        <v>45492</v>
      </c>
      <c r="AJ75" s="156">
        <f t="shared" si="5"/>
        <v>46222</v>
      </c>
      <c r="AW75" s="157"/>
      <c r="AX75" s="158"/>
      <c r="AY75" s="158"/>
      <c r="AZ75" s="158"/>
      <c r="BA75" s="158"/>
      <c r="BB75" s="158"/>
      <c r="BZ75" s="221">
        <v>45721</v>
      </c>
    </row>
    <row r="76" spans="1:78" ht="18" customHeight="1">
      <c r="B76" s="499" t="b">
        <v>1</v>
      </c>
      <c r="C76" s="322" t="s">
        <v>3271</v>
      </c>
      <c r="D76" s="183" t="s">
        <v>725</v>
      </c>
      <c r="E76" s="327" t="s">
        <v>24</v>
      </c>
      <c r="F76" s="195" t="s">
        <v>18</v>
      </c>
      <c r="G76" s="520">
        <v>45692</v>
      </c>
      <c r="H76" s="426" t="s">
        <v>125</v>
      </c>
      <c r="I76" s="150" t="str">
        <f t="shared" ca="1" si="3"/>
        <v>EJECUTADO</v>
      </c>
      <c r="J76" s="428" t="s">
        <v>3267</v>
      </c>
      <c r="K76" s="149" t="s">
        <v>54</v>
      </c>
      <c r="L76" s="428" t="s">
        <v>3272</v>
      </c>
      <c r="M76" s="514">
        <v>80031833</v>
      </c>
      <c r="N76" s="216" t="s">
        <v>1686</v>
      </c>
      <c r="O76" s="429">
        <v>9500000</v>
      </c>
      <c r="P76" s="429">
        <v>9500000</v>
      </c>
      <c r="Q76" s="515">
        <v>20250115</v>
      </c>
      <c r="R76" s="429">
        <v>9500000</v>
      </c>
      <c r="S76" s="134">
        <v>45691</v>
      </c>
      <c r="T76" s="426">
        <v>45702</v>
      </c>
      <c r="U76" s="426">
        <v>45716</v>
      </c>
      <c r="V76" s="515">
        <v>20250112</v>
      </c>
      <c r="W76" s="517">
        <v>9500000</v>
      </c>
      <c r="X76" s="426">
        <v>45692</v>
      </c>
      <c r="Y76" s="150" t="s">
        <v>51</v>
      </c>
      <c r="Z76" s="150" t="s">
        <v>634</v>
      </c>
      <c r="AA76" s="150" t="s">
        <v>53</v>
      </c>
      <c r="AB76" s="150" t="s">
        <v>3273</v>
      </c>
      <c r="AC76" s="150" t="s">
        <v>3099</v>
      </c>
      <c r="AD76" s="266">
        <v>45702</v>
      </c>
      <c r="AE76" s="50" t="s">
        <v>3274</v>
      </c>
      <c r="AF76" s="155" t="e">
        <f>#REF!</f>
        <v>#REF!</v>
      </c>
      <c r="AG76" s="150"/>
      <c r="AH76" s="150">
        <v>45372</v>
      </c>
      <c r="AI76" s="150">
        <f t="shared" si="4"/>
        <v>45492</v>
      </c>
      <c r="AJ76" s="156">
        <f t="shared" si="5"/>
        <v>46222</v>
      </c>
      <c r="AW76" s="157"/>
      <c r="AX76" s="158"/>
      <c r="AY76" s="158"/>
      <c r="AZ76" s="158"/>
      <c r="BA76" s="158"/>
      <c r="BB76" s="158"/>
      <c r="BZ76" s="221">
        <v>45721</v>
      </c>
    </row>
    <row r="77" spans="1:78" ht="18" customHeight="1">
      <c r="B77" s="499" t="b">
        <v>1</v>
      </c>
      <c r="C77" s="322" t="s">
        <v>3275</v>
      </c>
      <c r="D77" s="331" t="s">
        <v>74</v>
      </c>
      <c r="E77" s="327" t="s">
        <v>24</v>
      </c>
      <c r="F77" s="195" t="s">
        <v>18</v>
      </c>
      <c r="G77" s="520">
        <v>45692</v>
      </c>
      <c r="H77" s="426" t="s">
        <v>125</v>
      </c>
      <c r="I77" s="150" t="str">
        <f t="shared" ca="1" si="3"/>
        <v>EJECUTADO</v>
      </c>
      <c r="J77" s="428" t="s">
        <v>2750</v>
      </c>
      <c r="K77" s="149" t="s">
        <v>54</v>
      </c>
      <c r="L77" s="428" t="s">
        <v>2199</v>
      </c>
      <c r="M77" s="514">
        <v>1010175673</v>
      </c>
      <c r="N77" s="216" t="s">
        <v>3276</v>
      </c>
      <c r="O77" s="429">
        <v>11700000</v>
      </c>
      <c r="P77" s="217">
        <v>11700000</v>
      </c>
      <c r="Q77" s="515">
        <v>20250033</v>
      </c>
      <c r="R77" s="516">
        <v>134560000</v>
      </c>
      <c r="S77" s="134">
        <v>45670</v>
      </c>
      <c r="T77" s="426">
        <v>45693</v>
      </c>
      <c r="U77" s="537">
        <v>45781</v>
      </c>
      <c r="V77" s="515">
        <v>20250113</v>
      </c>
      <c r="W77" s="517">
        <v>11700000</v>
      </c>
      <c r="X77" s="426">
        <v>45692</v>
      </c>
      <c r="Y77" s="150" t="s">
        <v>51</v>
      </c>
      <c r="Z77" s="150" t="s">
        <v>634</v>
      </c>
      <c r="AA77" s="150" t="s">
        <v>53</v>
      </c>
      <c r="AB77" s="150" t="s">
        <v>3277</v>
      </c>
      <c r="AC77" s="146" t="s">
        <v>2940</v>
      </c>
      <c r="AD77" s="266">
        <v>45693</v>
      </c>
      <c r="AE77" s="50" t="s">
        <v>3278</v>
      </c>
      <c r="AF77" s="155" t="e">
        <f>#REF!</f>
        <v>#REF!</v>
      </c>
      <c r="AG77" s="150"/>
      <c r="AH77" s="150">
        <v>45372</v>
      </c>
      <c r="AI77" s="150">
        <f t="shared" si="4"/>
        <v>45492</v>
      </c>
      <c r="AJ77" s="156">
        <f t="shared" si="5"/>
        <v>46222</v>
      </c>
      <c r="AW77" s="157"/>
      <c r="AX77" s="158"/>
      <c r="AY77" s="158"/>
      <c r="AZ77" s="158"/>
      <c r="BA77" s="158"/>
      <c r="BB77" s="158"/>
      <c r="BZ77" s="221">
        <v>45721</v>
      </c>
    </row>
    <row r="78" spans="1:78" ht="18" customHeight="1">
      <c r="B78" s="499" t="b">
        <v>1</v>
      </c>
      <c r="C78" s="322" t="s">
        <v>3279</v>
      </c>
      <c r="D78" s="331" t="s">
        <v>74</v>
      </c>
      <c r="E78" s="327" t="s">
        <v>24</v>
      </c>
      <c r="F78" s="195" t="s">
        <v>18</v>
      </c>
      <c r="G78" s="520">
        <v>45692</v>
      </c>
      <c r="H78" s="426" t="s">
        <v>125</v>
      </c>
      <c r="I78" s="150" t="str">
        <f t="shared" ca="1" si="3"/>
        <v>EJECUTADO</v>
      </c>
      <c r="J78" s="428" t="s">
        <v>3280</v>
      </c>
      <c r="K78" s="149" t="s">
        <v>54</v>
      </c>
      <c r="L78" s="428" t="s">
        <v>1219</v>
      </c>
      <c r="M78" s="514">
        <v>5658887</v>
      </c>
      <c r="N78" s="216" t="s">
        <v>3281</v>
      </c>
      <c r="O78" s="429">
        <v>34000000</v>
      </c>
      <c r="P78" s="217">
        <v>8500000</v>
      </c>
      <c r="Q78" s="515">
        <v>20250027</v>
      </c>
      <c r="R78" s="429">
        <v>34000000</v>
      </c>
      <c r="S78" s="134">
        <v>45670</v>
      </c>
      <c r="T78" s="426">
        <v>45694</v>
      </c>
      <c r="U78" s="426">
        <v>45813</v>
      </c>
      <c r="V78" s="515">
        <v>20250114</v>
      </c>
      <c r="W78" s="517">
        <v>34000000</v>
      </c>
      <c r="X78" s="426">
        <v>45692</v>
      </c>
      <c r="Y78" s="150" t="s">
        <v>51</v>
      </c>
      <c r="Z78" s="150" t="s">
        <v>634</v>
      </c>
      <c r="AA78" s="150" t="s">
        <v>53</v>
      </c>
      <c r="AB78" s="150" t="s">
        <v>3282</v>
      </c>
      <c r="AC78" s="150" t="s">
        <v>2992</v>
      </c>
      <c r="AD78" s="266">
        <v>45693</v>
      </c>
      <c r="AE78" s="50" t="s">
        <v>3283</v>
      </c>
      <c r="AF78" s="155" t="e">
        <f>#REF!</f>
        <v>#REF!</v>
      </c>
      <c r="AG78" s="150"/>
      <c r="AH78" s="150">
        <v>45372</v>
      </c>
      <c r="AI78" s="150">
        <f t="shared" si="4"/>
        <v>45492</v>
      </c>
      <c r="AJ78" s="156">
        <f t="shared" si="5"/>
        <v>46222</v>
      </c>
      <c r="AW78" s="157"/>
      <c r="AX78" s="158"/>
      <c r="AY78" s="158"/>
      <c r="AZ78" s="158"/>
      <c r="BA78" s="158"/>
      <c r="BB78" s="158"/>
      <c r="BZ78" s="221">
        <v>45721</v>
      </c>
    </row>
    <row r="79" spans="1:78" ht="18" customHeight="1">
      <c r="B79" s="499" t="b">
        <v>1</v>
      </c>
      <c r="C79" s="322" t="s">
        <v>3284</v>
      </c>
      <c r="D79" s="331" t="s">
        <v>74</v>
      </c>
      <c r="E79" s="327" t="s">
        <v>24</v>
      </c>
      <c r="F79" s="195" t="s">
        <v>18</v>
      </c>
      <c r="G79" s="520">
        <v>45692</v>
      </c>
      <c r="H79" s="426" t="s">
        <v>125</v>
      </c>
      <c r="I79" s="150" t="str">
        <f t="shared" ca="1" si="3"/>
        <v>EJECUTADO</v>
      </c>
      <c r="J79" s="428" t="s">
        <v>3126</v>
      </c>
      <c r="K79" s="149" t="s">
        <v>54</v>
      </c>
      <c r="L79" s="428" t="s">
        <v>2790</v>
      </c>
      <c r="M79" s="514">
        <v>40046901</v>
      </c>
      <c r="N79" s="216" t="s">
        <v>2791</v>
      </c>
      <c r="O79" s="429">
        <v>66000000</v>
      </c>
      <c r="P79" s="217">
        <v>11000000</v>
      </c>
      <c r="Q79" s="515">
        <v>20250030</v>
      </c>
      <c r="R79" s="516">
        <v>782183000</v>
      </c>
      <c r="S79" s="134">
        <v>45670</v>
      </c>
      <c r="T79" s="426">
        <v>45693</v>
      </c>
      <c r="U79" s="426">
        <v>45873</v>
      </c>
      <c r="V79" s="515">
        <v>20250115</v>
      </c>
      <c r="W79" s="517">
        <v>66000000</v>
      </c>
      <c r="X79" s="426">
        <v>45692</v>
      </c>
      <c r="Y79" s="150" t="s">
        <v>51</v>
      </c>
      <c r="Z79" s="150" t="s">
        <v>634</v>
      </c>
      <c r="AA79" s="150" t="s">
        <v>53</v>
      </c>
      <c r="AB79" s="150" t="s">
        <v>3285</v>
      </c>
      <c r="AC79" s="150" t="s">
        <v>2992</v>
      </c>
      <c r="AD79" s="266">
        <v>45693</v>
      </c>
      <c r="AE79" s="50" t="s">
        <v>3286</v>
      </c>
      <c r="AF79" s="155" t="e">
        <f>#REF!</f>
        <v>#REF!</v>
      </c>
      <c r="AG79" s="150"/>
      <c r="AH79" s="150">
        <v>45372</v>
      </c>
      <c r="AI79" s="150">
        <f t="shared" si="4"/>
        <v>45492</v>
      </c>
      <c r="AJ79" s="156">
        <f t="shared" si="5"/>
        <v>46222</v>
      </c>
      <c r="AW79" s="157"/>
      <c r="AX79" s="158"/>
      <c r="AY79" s="158"/>
      <c r="AZ79" s="158"/>
      <c r="BA79" s="158"/>
      <c r="BB79" s="158"/>
      <c r="BZ79" s="221">
        <v>45721</v>
      </c>
    </row>
    <row r="80" spans="1:78" ht="18" customHeight="1">
      <c r="B80" s="499" t="b">
        <v>1</v>
      </c>
      <c r="C80" s="332" t="s">
        <v>3287</v>
      </c>
      <c r="D80" s="183" t="s">
        <v>3288</v>
      </c>
      <c r="E80" s="327" t="s">
        <v>24</v>
      </c>
      <c r="F80" s="195" t="s">
        <v>18</v>
      </c>
      <c r="G80" s="520">
        <v>45692</v>
      </c>
      <c r="H80" s="426" t="s">
        <v>125</v>
      </c>
      <c r="I80" s="150" t="str">
        <f t="shared" ca="1" si="3"/>
        <v>EJECUTADO</v>
      </c>
      <c r="J80" s="428" t="s">
        <v>3289</v>
      </c>
      <c r="K80" s="149" t="s">
        <v>54</v>
      </c>
      <c r="L80" s="428" t="s">
        <v>3290</v>
      </c>
      <c r="M80" s="514">
        <v>1116796330</v>
      </c>
      <c r="N80" s="216" t="s">
        <v>1686</v>
      </c>
      <c r="O80" s="429">
        <v>24000000</v>
      </c>
      <c r="P80" s="429">
        <v>6000000</v>
      </c>
      <c r="Q80" s="515">
        <v>20250112</v>
      </c>
      <c r="R80" s="516">
        <v>24000000</v>
      </c>
      <c r="S80" s="134">
        <v>45687</v>
      </c>
      <c r="T80" s="426">
        <v>45694</v>
      </c>
      <c r="U80" s="426">
        <v>45805</v>
      </c>
      <c r="V80" s="515">
        <v>20250118</v>
      </c>
      <c r="W80" s="517">
        <v>24000000</v>
      </c>
      <c r="X80" s="426">
        <v>45693</v>
      </c>
      <c r="Y80" s="150" t="s">
        <v>51</v>
      </c>
      <c r="Z80" s="150" t="s">
        <v>634</v>
      </c>
      <c r="AA80" s="150" t="s">
        <v>53</v>
      </c>
      <c r="AB80" s="150" t="s">
        <v>3291</v>
      </c>
      <c r="AC80" s="150" t="s">
        <v>2969</v>
      </c>
      <c r="AD80" s="266">
        <v>45693</v>
      </c>
      <c r="AE80" s="50" t="s">
        <v>3292</v>
      </c>
      <c r="AF80" s="155" t="e">
        <f>#REF!</f>
        <v>#REF!</v>
      </c>
      <c r="AG80" s="150"/>
      <c r="AH80" s="150">
        <v>45373</v>
      </c>
      <c r="AI80" s="150">
        <f t="shared" si="4"/>
        <v>45493</v>
      </c>
      <c r="AJ80" s="156">
        <f t="shared" si="5"/>
        <v>46223</v>
      </c>
      <c r="AW80" s="157"/>
      <c r="AX80" s="158"/>
      <c r="AY80" s="158"/>
      <c r="AZ80" s="158"/>
      <c r="BA80" s="158"/>
      <c r="BB80" s="158"/>
      <c r="BZ80" s="221">
        <v>45721</v>
      </c>
    </row>
    <row r="81" spans="1:78" ht="18" customHeight="1">
      <c r="B81" s="500"/>
      <c r="C81" s="322" t="s">
        <v>3293</v>
      </c>
      <c r="D81" s="331" t="s">
        <v>74</v>
      </c>
      <c r="E81" s="327" t="s">
        <v>24</v>
      </c>
      <c r="F81" s="195" t="s">
        <v>18</v>
      </c>
      <c r="G81" s="426">
        <v>45693</v>
      </c>
      <c r="H81" s="426" t="s">
        <v>125</v>
      </c>
      <c r="I81" s="150" t="str">
        <f t="shared" ca="1" si="3"/>
        <v>EJECUTADO</v>
      </c>
      <c r="J81" s="428" t="s">
        <v>3294</v>
      </c>
      <c r="K81" s="149" t="s">
        <v>54</v>
      </c>
      <c r="L81" s="428" t="s">
        <v>1289</v>
      </c>
      <c r="M81" s="514">
        <v>1070708846</v>
      </c>
      <c r="N81" s="216" t="s">
        <v>3295</v>
      </c>
      <c r="O81" s="429">
        <v>10378000</v>
      </c>
      <c r="P81" s="217">
        <v>10378000</v>
      </c>
      <c r="Q81" s="515">
        <v>20250078</v>
      </c>
      <c r="R81" s="516">
        <v>10378000</v>
      </c>
      <c r="S81" s="134">
        <v>45684</v>
      </c>
      <c r="T81" s="426">
        <v>45694</v>
      </c>
      <c r="U81" s="426">
        <v>45752</v>
      </c>
      <c r="V81" s="515">
        <v>20250121</v>
      </c>
      <c r="W81" s="517">
        <v>10378000</v>
      </c>
      <c r="X81" s="426">
        <v>45694</v>
      </c>
      <c r="Y81" s="205" t="s">
        <v>51</v>
      </c>
      <c r="Z81" s="150" t="s">
        <v>130</v>
      </c>
      <c r="AA81" s="150" t="s">
        <v>53</v>
      </c>
      <c r="AB81" s="150" t="s">
        <v>3296</v>
      </c>
      <c r="AC81" s="146" t="s">
        <v>2940</v>
      </c>
      <c r="AD81" s="266">
        <v>45694</v>
      </c>
      <c r="AE81" s="50" t="s">
        <v>3297</v>
      </c>
      <c r="AF81" s="155" t="e">
        <f>#REF!</f>
        <v>#REF!</v>
      </c>
      <c r="AG81" s="150"/>
      <c r="AH81" s="150">
        <v>45344</v>
      </c>
      <c r="AI81" s="150">
        <f t="shared" si="4"/>
        <v>45464</v>
      </c>
      <c r="AJ81" s="156">
        <f t="shared" si="5"/>
        <v>46194</v>
      </c>
      <c r="AW81" s="157"/>
      <c r="AX81" s="158"/>
      <c r="AY81" s="158"/>
      <c r="AZ81" s="158"/>
      <c r="BA81" s="158"/>
      <c r="BB81" s="158"/>
      <c r="BZ81" s="221">
        <v>45721</v>
      </c>
    </row>
    <row r="82" spans="1:78" ht="18" customHeight="1">
      <c r="B82" s="500" t="b">
        <v>1</v>
      </c>
      <c r="C82" s="322" t="s">
        <v>3298</v>
      </c>
      <c r="D82" s="331" t="s">
        <v>74</v>
      </c>
      <c r="E82" s="327" t="s">
        <v>24</v>
      </c>
      <c r="F82" s="195" t="s">
        <v>3</v>
      </c>
      <c r="G82" s="529">
        <v>45693</v>
      </c>
      <c r="H82" s="426" t="s">
        <v>125</v>
      </c>
      <c r="I82" s="150" t="str">
        <f t="shared" ca="1" si="3"/>
        <v>EJECUTADO</v>
      </c>
      <c r="J82" s="428" t="s">
        <v>3299</v>
      </c>
      <c r="K82" s="149" t="s">
        <v>54</v>
      </c>
      <c r="L82" s="428" t="s">
        <v>3300</v>
      </c>
      <c r="M82" s="514">
        <v>1016011174</v>
      </c>
      <c r="N82" s="216" t="s">
        <v>2793</v>
      </c>
      <c r="O82" s="429">
        <v>24800000</v>
      </c>
      <c r="P82" s="217">
        <v>3100000</v>
      </c>
      <c r="Q82" s="515">
        <v>20250012</v>
      </c>
      <c r="R82" s="539">
        <v>24800000</v>
      </c>
      <c r="S82" s="134">
        <v>45670</v>
      </c>
      <c r="T82" s="426">
        <v>45694</v>
      </c>
      <c r="U82" s="426">
        <v>45935</v>
      </c>
      <c r="V82" s="515">
        <v>20250119</v>
      </c>
      <c r="W82" s="517">
        <v>24800000</v>
      </c>
      <c r="X82" s="426">
        <v>45693</v>
      </c>
      <c r="Y82" s="168" t="s">
        <v>106</v>
      </c>
      <c r="Z82" s="150" t="s">
        <v>283</v>
      </c>
      <c r="AA82" s="150" t="s">
        <v>53</v>
      </c>
      <c r="AB82" s="150" t="s">
        <v>3301</v>
      </c>
      <c r="AC82" s="150" t="s">
        <v>2969</v>
      </c>
      <c r="AD82" s="266">
        <v>45694</v>
      </c>
      <c r="AE82" s="50" t="s">
        <v>3302</v>
      </c>
      <c r="AF82" s="155" t="e">
        <f>#REF!</f>
        <v>#REF!</v>
      </c>
      <c r="AG82" s="150"/>
      <c r="AH82" s="150">
        <v>45344</v>
      </c>
      <c r="AI82" s="150">
        <f t="shared" si="4"/>
        <v>45464</v>
      </c>
      <c r="AJ82" s="156">
        <f t="shared" si="5"/>
        <v>46194</v>
      </c>
      <c r="AW82" s="157"/>
      <c r="AX82" s="158"/>
      <c r="AY82" s="158"/>
      <c r="AZ82" s="158"/>
      <c r="BA82" s="158"/>
      <c r="BB82" s="158"/>
      <c r="BZ82" s="221">
        <v>45721</v>
      </c>
    </row>
    <row r="83" spans="1:78" ht="18" customHeight="1">
      <c r="B83" s="501" t="b">
        <v>1</v>
      </c>
      <c r="C83" s="322" t="s">
        <v>3303</v>
      </c>
      <c r="D83" s="331" t="s">
        <v>74</v>
      </c>
      <c r="E83" s="327" t="s">
        <v>24</v>
      </c>
      <c r="F83" s="189" t="s">
        <v>18</v>
      </c>
      <c r="G83" s="520">
        <v>45693</v>
      </c>
      <c r="H83" s="426" t="s">
        <v>125</v>
      </c>
      <c r="I83" s="150" t="str">
        <f t="shared" ca="1" si="3"/>
        <v>EJECUTADO</v>
      </c>
      <c r="J83" s="428" t="s">
        <v>3304</v>
      </c>
      <c r="K83" s="149" t="s">
        <v>54</v>
      </c>
      <c r="L83" s="428" t="s">
        <v>3305</v>
      </c>
      <c r="M83" s="514">
        <v>1016032454</v>
      </c>
      <c r="N83" s="216" t="s">
        <v>2717</v>
      </c>
      <c r="O83" s="429">
        <v>47100000</v>
      </c>
      <c r="P83" s="217">
        <v>7850000</v>
      </c>
      <c r="Q83" s="515">
        <v>20250091</v>
      </c>
      <c r="R83" s="516">
        <v>89100000</v>
      </c>
      <c r="S83" s="134">
        <v>45685</v>
      </c>
      <c r="T83" s="426">
        <v>45693</v>
      </c>
      <c r="U83" s="426">
        <v>45873</v>
      </c>
      <c r="V83" s="515">
        <v>20250120</v>
      </c>
      <c r="W83" s="517">
        <v>47100000</v>
      </c>
      <c r="X83" s="426">
        <v>45693</v>
      </c>
      <c r="Y83" s="150" t="s">
        <v>75</v>
      </c>
      <c r="Z83" s="150" t="s">
        <v>714</v>
      </c>
      <c r="AA83" s="150" t="s">
        <v>53</v>
      </c>
      <c r="AB83" s="150" t="s">
        <v>3306</v>
      </c>
      <c r="AC83" s="150" t="s">
        <v>2992</v>
      </c>
      <c r="AD83" s="266">
        <v>45693</v>
      </c>
      <c r="AE83" s="50" t="s">
        <v>3307</v>
      </c>
      <c r="AF83" s="155" t="e">
        <f>#REF!</f>
        <v>#REF!</v>
      </c>
      <c r="AG83" s="150"/>
      <c r="AH83" s="150">
        <v>45374</v>
      </c>
      <c r="AI83" s="150">
        <f t="shared" si="4"/>
        <v>45494</v>
      </c>
      <c r="AJ83" s="156">
        <f t="shared" si="5"/>
        <v>46224</v>
      </c>
      <c r="AW83" s="157"/>
      <c r="AX83" s="158"/>
      <c r="AY83" s="158"/>
      <c r="AZ83" s="158"/>
      <c r="BA83" s="158"/>
      <c r="BB83" s="158"/>
      <c r="BZ83" s="221">
        <v>45721</v>
      </c>
    </row>
    <row r="84" spans="1:78" ht="18" customHeight="1">
      <c r="B84" s="267" t="b">
        <v>0</v>
      </c>
      <c r="C84" s="333" t="s">
        <v>3308</v>
      </c>
      <c r="D84" s="331" t="s">
        <v>74</v>
      </c>
      <c r="E84" s="327" t="s">
        <v>24</v>
      </c>
      <c r="F84" s="146" t="s">
        <v>3</v>
      </c>
      <c r="G84" s="520">
        <v>45694</v>
      </c>
      <c r="H84" s="426" t="s">
        <v>125</v>
      </c>
      <c r="I84" s="150" t="str">
        <f t="shared" ca="1" si="3"/>
        <v>EJECUTADO</v>
      </c>
      <c r="J84" s="428" t="s">
        <v>2477</v>
      </c>
      <c r="K84" s="149" t="s">
        <v>54</v>
      </c>
      <c r="L84" s="428" t="s">
        <v>2478</v>
      </c>
      <c r="M84" s="514">
        <v>1098612710</v>
      </c>
      <c r="N84" s="216" t="s">
        <v>2806</v>
      </c>
      <c r="O84" s="429">
        <v>11700000</v>
      </c>
      <c r="P84" s="217">
        <v>3900000</v>
      </c>
      <c r="Q84" s="515">
        <v>20250074</v>
      </c>
      <c r="R84" s="516">
        <v>42900000</v>
      </c>
      <c r="S84" s="134">
        <v>45681</v>
      </c>
      <c r="T84" s="426">
        <v>45695</v>
      </c>
      <c r="U84" s="426">
        <v>45783</v>
      </c>
      <c r="V84" s="515">
        <v>20250122</v>
      </c>
      <c r="W84" s="517">
        <v>11700000</v>
      </c>
      <c r="X84" s="426">
        <v>45694</v>
      </c>
      <c r="Y84" s="205" t="s">
        <v>51</v>
      </c>
      <c r="Z84" s="150" t="s">
        <v>634</v>
      </c>
      <c r="AA84" s="150" t="s">
        <v>53</v>
      </c>
      <c r="AB84" s="150" t="s">
        <v>3309</v>
      </c>
      <c r="AC84" s="150" t="s">
        <v>3099</v>
      </c>
      <c r="AD84" s="266">
        <v>45694</v>
      </c>
      <c r="AE84" s="50" t="s">
        <v>3310</v>
      </c>
      <c r="AF84" s="155" t="e">
        <f>#REF!</f>
        <v>#REF!</v>
      </c>
      <c r="AG84" s="150"/>
      <c r="AH84" s="150">
        <v>45525</v>
      </c>
      <c r="AI84" s="150">
        <f t="shared" si="4"/>
        <v>45645</v>
      </c>
      <c r="AJ84" s="156">
        <f t="shared" si="5"/>
        <v>46375</v>
      </c>
      <c r="AW84" s="157"/>
      <c r="AX84" s="158"/>
      <c r="AY84" s="158"/>
      <c r="AZ84" s="158"/>
      <c r="BA84" s="158"/>
      <c r="BB84" s="158"/>
      <c r="BZ84" s="221">
        <v>45721</v>
      </c>
    </row>
    <row r="85" spans="1:78" ht="18" customHeight="1">
      <c r="B85" s="268" t="b">
        <v>1</v>
      </c>
      <c r="C85" s="330" t="s">
        <v>3311</v>
      </c>
      <c r="D85" s="331" t="s">
        <v>74</v>
      </c>
      <c r="E85" s="327" t="s">
        <v>24</v>
      </c>
      <c r="F85" s="189" t="s">
        <v>18</v>
      </c>
      <c r="G85" s="520">
        <v>45695</v>
      </c>
      <c r="H85" s="426" t="s">
        <v>125</v>
      </c>
      <c r="I85" s="150" t="str">
        <f t="shared" ca="1" si="3"/>
        <v>EJECUTADO</v>
      </c>
      <c r="J85" s="528" t="s">
        <v>3312</v>
      </c>
      <c r="K85" s="149" t="s">
        <v>54</v>
      </c>
      <c r="L85" s="428" t="s">
        <v>2712</v>
      </c>
      <c r="M85" s="514">
        <v>1019133663</v>
      </c>
      <c r="N85" s="216" t="s">
        <v>2713</v>
      </c>
      <c r="O85" s="429">
        <v>40000000</v>
      </c>
      <c r="P85" s="217">
        <v>4000000</v>
      </c>
      <c r="Q85" s="515">
        <v>20250127</v>
      </c>
      <c r="R85" s="516">
        <v>80000000</v>
      </c>
      <c r="S85" s="134">
        <v>45693</v>
      </c>
      <c r="T85" s="426">
        <v>45695</v>
      </c>
      <c r="U85" s="426">
        <v>45997</v>
      </c>
      <c r="V85" s="515">
        <v>20250134</v>
      </c>
      <c r="W85" s="517">
        <v>40000000</v>
      </c>
      <c r="X85" s="426">
        <v>45695</v>
      </c>
      <c r="Y85" s="150" t="s">
        <v>75</v>
      </c>
      <c r="Z85" s="150" t="s">
        <v>714</v>
      </c>
      <c r="AA85" s="150" t="s">
        <v>53</v>
      </c>
      <c r="AB85" s="150" t="s">
        <v>3313</v>
      </c>
      <c r="AC85" s="150" t="s">
        <v>2969</v>
      </c>
      <c r="AD85" s="266">
        <v>45695</v>
      </c>
      <c r="AE85" s="50" t="s">
        <v>3314</v>
      </c>
      <c r="AF85" s="155" t="e">
        <f>#REF!</f>
        <v>#REF!</v>
      </c>
      <c r="AG85" s="150"/>
      <c r="AH85" s="150">
        <v>45378</v>
      </c>
      <c r="AI85" s="150">
        <f t="shared" si="4"/>
        <v>45498</v>
      </c>
      <c r="AJ85" s="156">
        <f t="shared" si="5"/>
        <v>46228</v>
      </c>
      <c r="AW85" s="157"/>
      <c r="AX85" s="158"/>
      <c r="AY85" s="158"/>
      <c r="AZ85" s="158"/>
      <c r="BA85" s="158"/>
      <c r="BB85" s="158"/>
      <c r="BZ85" s="221">
        <v>45721</v>
      </c>
    </row>
    <row r="86" spans="1:78" ht="18" customHeight="1">
      <c r="B86" s="499" t="b">
        <v>1</v>
      </c>
      <c r="C86" s="322" t="s">
        <v>3315</v>
      </c>
      <c r="D86" s="331" t="s">
        <v>74</v>
      </c>
      <c r="E86" s="327" t="s">
        <v>24</v>
      </c>
      <c r="F86" s="189" t="s">
        <v>18</v>
      </c>
      <c r="G86" s="520">
        <v>45694</v>
      </c>
      <c r="H86" s="426" t="s">
        <v>125</v>
      </c>
      <c r="I86" s="150" t="str">
        <f t="shared" ca="1" si="3"/>
        <v>EJECUTADO</v>
      </c>
      <c r="J86" s="428" t="s">
        <v>3021</v>
      </c>
      <c r="K86" s="149" t="s">
        <v>54</v>
      </c>
      <c r="L86" s="428" t="s">
        <v>3316</v>
      </c>
      <c r="M86" s="514">
        <v>52451916</v>
      </c>
      <c r="N86" s="216" t="s">
        <v>3317</v>
      </c>
      <c r="O86" s="429">
        <v>56000000</v>
      </c>
      <c r="P86" s="217">
        <v>14000000</v>
      </c>
      <c r="Q86" s="515">
        <v>20250030</v>
      </c>
      <c r="R86" s="516">
        <v>782183000</v>
      </c>
      <c r="S86" s="134">
        <v>45670</v>
      </c>
      <c r="T86" s="426">
        <v>45700</v>
      </c>
      <c r="U86" s="426">
        <v>45819</v>
      </c>
      <c r="V86" s="515">
        <v>20250123</v>
      </c>
      <c r="W86" s="517">
        <v>56000000</v>
      </c>
      <c r="X86" s="426">
        <v>45694</v>
      </c>
      <c r="Y86" s="205" t="s">
        <v>51</v>
      </c>
      <c r="Z86" s="150" t="s">
        <v>634</v>
      </c>
      <c r="AA86" s="150" t="s">
        <v>53</v>
      </c>
      <c r="AB86" s="150" t="s">
        <v>3318</v>
      </c>
      <c r="AC86" s="146" t="s">
        <v>2964</v>
      </c>
      <c r="AD86" s="266">
        <v>45700</v>
      </c>
      <c r="AE86" s="50" t="s">
        <v>3319</v>
      </c>
      <c r="AF86" s="155" t="e">
        <f>#REF!</f>
        <v>#REF!</v>
      </c>
      <c r="AG86" s="150"/>
      <c r="AH86" s="150">
        <v>45434</v>
      </c>
      <c r="AI86" s="150">
        <f t="shared" si="4"/>
        <v>45554</v>
      </c>
      <c r="AJ86" s="156">
        <f t="shared" si="5"/>
        <v>46284</v>
      </c>
      <c r="AW86" s="157"/>
      <c r="AX86" s="158"/>
      <c r="AY86" s="158"/>
      <c r="AZ86" s="158"/>
      <c r="BA86" s="158"/>
      <c r="BB86" s="158"/>
      <c r="BZ86" s="221">
        <v>45721</v>
      </c>
    </row>
    <row r="87" spans="1:78" ht="18" customHeight="1">
      <c r="B87" s="499" t="b">
        <v>1</v>
      </c>
      <c r="C87" s="322" t="s">
        <v>3320</v>
      </c>
      <c r="D87" s="331" t="s">
        <v>74</v>
      </c>
      <c r="E87" s="327" t="s">
        <v>24</v>
      </c>
      <c r="F87" s="189" t="s">
        <v>18</v>
      </c>
      <c r="G87" s="520">
        <v>45694</v>
      </c>
      <c r="H87" s="426" t="s">
        <v>125</v>
      </c>
      <c r="I87" s="150" t="str">
        <f t="shared" ca="1" si="3"/>
        <v>EJECUTADO</v>
      </c>
      <c r="J87" s="428" t="s">
        <v>2358</v>
      </c>
      <c r="K87" s="149" t="s">
        <v>54</v>
      </c>
      <c r="L87" s="428" t="s">
        <v>2714</v>
      </c>
      <c r="M87" s="514">
        <v>1234188822</v>
      </c>
      <c r="N87" s="216" t="s">
        <v>2715</v>
      </c>
      <c r="O87" s="429">
        <v>40000000</v>
      </c>
      <c r="P87" s="217">
        <v>4000000</v>
      </c>
      <c r="Q87" s="515" t="s">
        <v>3321</v>
      </c>
      <c r="R87" s="516">
        <v>80000000</v>
      </c>
      <c r="S87" s="134">
        <v>45693</v>
      </c>
      <c r="T87" s="426">
        <v>45695</v>
      </c>
      <c r="U87" s="426">
        <v>45997</v>
      </c>
      <c r="V87" s="515">
        <v>20250126</v>
      </c>
      <c r="W87" s="517">
        <v>40000000</v>
      </c>
      <c r="X87" s="426">
        <v>45694</v>
      </c>
      <c r="Y87" s="150" t="s">
        <v>75</v>
      </c>
      <c r="Z87" s="150" t="s">
        <v>714</v>
      </c>
      <c r="AA87" s="150" t="s">
        <v>53</v>
      </c>
      <c r="AB87" s="150" t="s">
        <v>3322</v>
      </c>
      <c r="AC87" s="150" t="s">
        <v>2992</v>
      </c>
      <c r="AD87" s="266">
        <v>45695</v>
      </c>
      <c r="AE87" s="50" t="s">
        <v>3323</v>
      </c>
      <c r="AF87" s="155" t="e">
        <f>#REF!</f>
        <v>#REF!</v>
      </c>
      <c r="AG87" s="150"/>
      <c r="AH87" s="150">
        <v>45433</v>
      </c>
      <c r="AI87" s="150">
        <f t="shared" si="4"/>
        <v>45553</v>
      </c>
      <c r="AJ87" s="156">
        <f t="shared" si="5"/>
        <v>46283</v>
      </c>
      <c r="AW87" s="157"/>
      <c r="AX87" s="158"/>
      <c r="AY87" s="158"/>
      <c r="AZ87" s="158"/>
      <c r="BA87" s="158"/>
      <c r="BB87" s="158"/>
      <c r="BZ87" s="221">
        <v>45721</v>
      </c>
    </row>
    <row r="88" spans="1:78" ht="18" customHeight="1">
      <c r="B88" s="499" t="b">
        <v>1</v>
      </c>
      <c r="C88" s="322" t="s">
        <v>3324</v>
      </c>
      <c r="D88" s="331" t="s">
        <v>74</v>
      </c>
      <c r="E88" s="327" t="s">
        <v>24</v>
      </c>
      <c r="F88" s="189" t="s">
        <v>18</v>
      </c>
      <c r="G88" s="520">
        <v>45694</v>
      </c>
      <c r="H88" s="426" t="s">
        <v>125</v>
      </c>
      <c r="I88" s="150" t="str">
        <f t="shared" ca="1" si="3"/>
        <v>EJECUTADO</v>
      </c>
      <c r="J88" s="428" t="s">
        <v>3325</v>
      </c>
      <c r="K88" s="149" t="s">
        <v>54</v>
      </c>
      <c r="L88" s="428" t="s">
        <v>3326</v>
      </c>
      <c r="M88" s="514">
        <v>1076653757</v>
      </c>
      <c r="N88" s="216" t="s">
        <v>3327</v>
      </c>
      <c r="O88" s="429">
        <v>22000000</v>
      </c>
      <c r="P88" s="217">
        <v>5500000</v>
      </c>
      <c r="Q88" s="515">
        <v>20250025</v>
      </c>
      <c r="R88" s="429">
        <v>22000000</v>
      </c>
      <c r="S88" s="134">
        <v>45670</v>
      </c>
      <c r="T88" s="426">
        <v>45695</v>
      </c>
      <c r="U88" s="426">
        <v>45814</v>
      </c>
      <c r="V88" s="515">
        <v>20250124</v>
      </c>
      <c r="W88" s="517">
        <v>22000000</v>
      </c>
      <c r="X88" s="426">
        <v>45694</v>
      </c>
      <c r="Y88" s="205" t="s">
        <v>51</v>
      </c>
      <c r="Z88" s="150" t="s">
        <v>634</v>
      </c>
      <c r="AA88" s="150" t="s">
        <v>53</v>
      </c>
      <c r="AB88" s="150" t="s">
        <v>3328</v>
      </c>
      <c r="AC88" s="150" t="s">
        <v>2969</v>
      </c>
      <c r="AD88" s="266">
        <v>45695</v>
      </c>
      <c r="AE88" s="50" t="s">
        <v>3329</v>
      </c>
      <c r="AF88" s="155" t="e">
        <f>#REF!</f>
        <v>#REF!</v>
      </c>
      <c r="AG88" s="169"/>
      <c r="AH88" s="150">
        <v>45473</v>
      </c>
      <c r="AI88" s="150">
        <f t="shared" si="4"/>
        <v>45593</v>
      </c>
      <c r="AJ88" s="156">
        <f t="shared" si="5"/>
        <v>46323</v>
      </c>
      <c r="AW88" s="157"/>
      <c r="AX88" s="158"/>
      <c r="AY88" s="158"/>
      <c r="AZ88" s="158"/>
      <c r="BA88" s="158"/>
      <c r="BB88" s="158"/>
      <c r="BZ88" s="221">
        <v>45721</v>
      </c>
    </row>
    <row r="89" spans="1:78" ht="18" customHeight="1">
      <c r="B89" s="499" t="b">
        <v>1</v>
      </c>
      <c r="C89" s="325" t="s">
        <v>3330</v>
      </c>
      <c r="D89" s="331" t="s">
        <v>74</v>
      </c>
      <c r="E89" s="327" t="s">
        <v>24</v>
      </c>
      <c r="F89" s="189" t="s">
        <v>18</v>
      </c>
      <c r="G89" s="520">
        <v>45694</v>
      </c>
      <c r="H89" s="426" t="s">
        <v>125</v>
      </c>
      <c r="I89" s="150" t="str">
        <f t="shared" ca="1" si="3"/>
        <v>EJECUTADO</v>
      </c>
      <c r="J89" s="428" t="s">
        <v>2362</v>
      </c>
      <c r="K89" s="149" t="s">
        <v>54</v>
      </c>
      <c r="L89" s="428" t="s">
        <v>3331</v>
      </c>
      <c r="M89" s="514">
        <v>1012368161</v>
      </c>
      <c r="N89" s="216" t="s">
        <v>3332</v>
      </c>
      <c r="O89" s="429">
        <v>20000000</v>
      </c>
      <c r="P89" s="217">
        <v>5000000</v>
      </c>
      <c r="Q89" s="515">
        <v>20250089</v>
      </c>
      <c r="R89" s="516">
        <v>20000000</v>
      </c>
      <c r="S89" s="134">
        <v>45685</v>
      </c>
      <c r="T89" s="426">
        <v>45698</v>
      </c>
      <c r="U89" s="426">
        <v>45817</v>
      </c>
      <c r="V89" s="515">
        <v>20250125</v>
      </c>
      <c r="W89" s="517">
        <v>20000000</v>
      </c>
      <c r="X89" s="426">
        <v>45694</v>
      </c>
      <c r="Y89" s="205" t="s">
        <v>51</v>
      </c>
      <c r="Z89" s="150" t="s">
        <v>634</v>
      </c>
      <c r="AA89" s="150" t="s">
        <v>53</v>
      </c>
      <c r="AB89" s="176" t="s">
        <v>3333</v>
      </c>
      <c r="AC89" s="146" t="s">
        <v>2964</v>
      </c>
      <c r="AD89" s="134">
        <v>45698</v>
      </c>
      <c r="AE89" s="95" t="s">
        <v>3334</v>
      </c>
      <c r="AF89" s="155" t="e">
        <f>#REF!</f>
        <v>#REF!</v>
      </c>
      <c r="AG89" s="169"/>
      <c r="AH89" s="150">
        <v>45354</v>
      </c>
      <c r="AI89" s="150">
        <f t="shared" si="4"/>
        <v>45474</v>
      </c>
      <c r="AJ89" s="156">
        <f t="shared" si="5"/>
        <v>46204</v>
      </c>
      <c r="AW89" s="157"/>
      <c r="AX89" s="158"/>
      <c r="AY89" s="158"/>
      <c r="AZ89" s="158"/>
      <c r="BA89" s="158"/>
      <c r="BB89" s="158"/>
      <c r="BZ89" s="221">
        <v>45721</v>
      </c>
    </row>
    <row r="90" spans="1:78" ht="18" customHeight="1">
      <c r="B90" s="513" t="b">
        <v>1</v>
      </c>
      <c r="C90" s="322" t="s">
        <v>3335</v>
      </c>
      <c r="D90" s="331" t="s">
        <v>74</v>
      </c>
      <c r="E90" s="327" t="s">
        <v>24</v>
      </c>
      <c r="F90" s="189" t="s">
        <v>18</v>
      </c>
      <c r="G90" s="520">
        <v>45695</v>
      </c>
      <c r="H90" s="426" t="s">
        <v>125</v>
      </c>
      <c r="I90" s="150" t="str">
        <f t="shared" ca="1" si="3"/>
        <v>EJECUTADO</v>
      </c>
      <c r="J90" s="428" t="s">
        <v>3336</v>
      </c>
      <c r="K90" s="149" t="s">
        <v>54</v>
      </c>
      <c r="L90" s="428" t="s">
        <v>3337</v>
      </c>
      <c r="M90" s="514">
        <v>1095484644</v>
      </c>
      <c r="N90" s="216" t="s">
        <v>2722</v>
      </c>
      <c r="O90" s="429">
        <v>9000000</v>
      </c>
      <c r="P90" s="217">
        <v>3000000</v>
      </c>
      <c r="Q90" s="515" t="s">
        <v>3338</v>
      </c>
      <c r="R90" s="516">
        <v>44000000</v>
      </c>
      <c r="S90" s="134">
        <v>45681</v>
      </c>
      <c r="T90" s="426">
        <v>45701</v>
      </c>
      <c r="U90" s="426">
        <v>45789</v>
      </c>
      <c r="V90" s="515">
        <v>20250136</v>
      </c>
      <c r="W90" s="517">
        <v>9000000</v>
      </c>
      <c r="X90" s="426">
        <v>45695</v>
      </c>
      <c r="Y90" s="205" t="s">
        <v>51</v>
      </c>
      <c r="Z90" s="150" t="s">
        <v>634</v>
      </c>
      <c r="AA90" s="150" t="s">
        <v>53</v>
      </c>
      <c r="AB90" s="175" t="s">
        <v>3339</v>
      </c>
      <c r="AC90" s="175" t="s">
        <v>2927</v>
      </c>
      <c r="AD90" s="134">
        <v>45701</v>
      </c>
      <c r="AE90" s="50" t="s">
        <v>3340</v>
      </c>
      <c r="AF90" s="155" t="e">
        <f>#REF!</f>
        <v>#REF!</v>
      </c>
      <c r="AG90" s="169"/>
      <c r="AH90" s="150">
        <v>45369</v>
      </c>
      <c r="AI90" s="150">
        <f t="shared" si="4"/>
        <v>45489</v>
      </c>
      <c r="AJ90" s="156">
        <f t="shared" si="5"/>
        <v>46219</v>
      </c>
      <c r="AW90" s="157"/>
      <c r="AX90" s="158"/>
      <c r="AY90" s="158"/>
      <c r="AZ90" s="158"/>
      <c r="BA90" s="158"/>
      <c r="BB90" s="158"/>
      <c r="BZ90" s="221">
        <v>45721</v>
      </c>
    </row>
    <row r="91" spans="1:78" ht="18" customHeight="1">
      <c r="B91" s="513"/>
      <c r="C91" s="322" t="s">
        <v>3341</v>
      </c>
      <c r="D91" s="331" t="s">
        <v>74</v>
      </c>
      <c r="E91" s="327" t="s">
        <v>24</v>
      </c>
      <c r="F91" s="189" t="s">
        <v>18</v>
      </c>
      <c r="G91" s="520">
        <v>45695</v>
      </c>
      <c r="H91" s="426" t="s">
        <v>125</v>
      </c>
      <c r="I91" s="150" t="str">
        <f t="shared" ca="1" si="3"/>
        <v>EJECUTADO</v>
      </c>
      <c r="J91" s="428" t="s">
        <v>3342</v>
      </c>
      <c r="K91" s="149" t="s">
        <v>54</v>
      </c>
      <c r="L91" s="428" t="s">
        <v>3343</v>
      </c>
      <c r="M91" s="514">
        <v>23856186</v>
      </c>
      <c r="N91" s="216" t="s">
        <v>3344</v>
      </c>
      <c r="O91" s="429">
        <v>18000000</v>
      </c>
      <c r="P91" s="217">
        <v>6000000</v>
      </c>
      <c r="Q91" s="515">
        <v>20250079</v>
      </c>
      <c r="R91" s="516">
        <v>18000000</v>
      </c>
      <c r="S91" s="134">
        <v>45684</v>
      </c>
      <c r="T91" s="426">
        <v>45698</v>
      </c>
      <c r="U91" s="426">
        <v>45786</v>
      </c>
      <c r="V91" s="515">
        <v>20250138</v>
      </c>
      <c r="W91" s="517">
        <v>18000000</v>
      </c>
      <c r="X91" s="426">
        <v>45698</v>
      </c>
      <c r="Y91" s="205" t="s">
        <v>51</v>
      </c>
      <c r="Z91" s="150" t="s">
        <v>634</v>
      </c>
      <c r="AA91" s="150" t="s">
        <v>53</v>
      </c>
      <c r="AB91" s="150" t="s">
        <v>3345</v>
      </c>
      <c r="AC91" s="146" t="s">
        <v>2964</v>
      </c>
      <c r="AD91" s="266">
        <v>45698</v>
      </c>
      <c r="AE91" s="50" t="s">
        <v>3346</v>
      </c>
      <c r="AF91" s="155" t="e">
        <f>#REF!</f>
        <v>#REF!</v>
      </c>
      <c r="AG91" s="169"/>
      <c r="AH91" s="150">
        <v>45355</v>
      </c>
      <c r="AI91" s="150">
        <f t="shared" si="4"/>
        <v>45475</v>
      </c>
      <c r="AJ91" s="156">
        <f t="shared" si="5"/>
        <v>46205</v>
      </c>
      <c r="AW91" s="157"/>
      <c r="AX91" s="158"/>
      <c r="AY91" s="158"/>
      <c r="AZ91" s="158"/>
      <c r="BA91" s="158"/>
      <c r="BB91" s="158"/>
      <c r="BZ91" s="221">
        <v>45721</v>
      </c>
    </row>
    <row r="92" spans="1:78" ht="18" customHeight="1">
      <c r="B92" s="513" t="b">
        <v>0</v>
      </c>
      <c r="C92" s="325" t="s">
        <v>3347</v>
      </c>
      <c r="D92" s="183" t="s">
        <v>3348</v>
      </c>
      <c r="E92" s="327" t="s">
        <v>24</v>
      </c>
      <c r="F92" s="146" t="s">
        <v>72</v>
      </c>
      <c r="G92" s="520">
        <v>45692</v>
      </c>
      <c r="H92" s="426" t="s">
        <v>125</v>
      </c>
      <c r="I92" s="150" t="str">
        <f t="shared" ca="1" si="3"/>
        <v>EN EJECUCIÓN</v>
      </c>
      <c r="J92" s="528" t="s">
        <v>3349</v>
      </c>
      <c r="K92" s="149" t="s">
        <v>50</v>
      </c>
      <c r="L92" s="226" t="s">
        <v>3350</v>
      </c>
      <c r="M92" s="540" t="s">
        <v>3351</v>
      </c>
      <c r="N92" s="216" t="s">
        <v>1686</v>
      </c>
      <c r="O92" s="225">
        <v>5201728</v>
      </c>
      <c r="P92" s="225">
        <v>5201728</v>
      </c>
      <c r="Q92" s="515">
        <v>20250122</v>
      </c>
      <c r="R92" s="516">
        <v>5202000</v>
      </c>
      <c r="S92" s="134">
        <v>45691</v>
      </c>
      <c r="T92" s="541" t="s">
        <v>3352</v>
      </c>
      <c r="U92" s="542" t="s">
        <v>3353</v>
      </c>
      <c r="V92" s="515">
        <v>20250184</v>
      </c>
      <c r="W92" s="517">
        <v>5201728</v>
      </c>
      <c r="X92" s="426">
        <v>45709</v>
      </c>
      <c r="Y92" s="150" t="s">
        <v>51</v>
      </c>
      <c r="Z92" s="204" t="s">
        <v>130</v>
      </c>
      <c r="AA92" s="146" t="s">
        <v>218</v>
      </c>
      <c r="AB92" s="146" t="s">
        <v>218</v>
      </c>
      <c r="AC92" s="150" t="s">
        <v>2927</v>
      </c>
      <c r="AD92" s="313" t="s">
        <v>218</v>
      </c>
      <c r="AE92" s="210" t="s">
        <v>3354</v>
      </c>
      <c r="AF92" s="155"/>
      <c r="AG92" s="169"/>
      <c r="AH92" s="150"/>
      <c r="AI92" s="150"/>
      <c r="AJ92" s="156"/>
      <c r="AW92" s="157"/>
      <c r="AX92" s="158"/>
      <c r="AY92" s="158"/>
      <c r="AZ92" s="158"/>
      <c r="BA92" s="158"/>
      <c r="BB92" s="158"/>
      <c r="BZ92" s="223"/>
    </row>
    <row r="93" spans="1:78" ht="18" customHeight="1">
      <c r="A93" s="250" t="s">
        <v>3355</v>
      </c>
      <c r="B93" s="513" t="b">
        <v>0</v>
      </c>
      <c r="C93" s="334" t="s">
        <v>3347</v>
      </c>
      <c r="D93" s="430" t="s">
        <v>725</v>
      </c>
      <c r="E93" s="327" t="s">
        <v>24</v>
      </c>
      <c r="F93" s="191" t="s">
        <v>18</v>
      </c>
      <c r="G93" s="520">
        <v>45695</v>
      </c>
      <c r="H93" s="426" t="s">
        <v>125</v>
      </c>
      <c r="I93" s="150" t="str">
        <f t="shared" ca="1" si="3"/>
        <v>EJECUTADO</v>
      </c>
      <c r="J93" s="428" t="s">
        <v>3267</v>
      </c>
      <c r="K93" s="149" t="s">
        <v>54</v>
      </c>
      <c r="L93" s="428" t="s">
        <v>3356</v>
      </c>
      <c r="M93" s="514">
        <v>35198945</v>
      </c>
      <c r="N93" s="216" t="s">
        <v>3357</v>
      </c>
      <c r="O93" s="152">
        <v>5201728</v>
      </c>
      <c r="P93" s="152">
        <v>5201728</v>
      </c>
      <c r="Q93" s="515">
        <v>20250116</v>
      </c>
      <c r="R93" s="516">
        <v>9500000</v>
      </c>
      <c r="S93" s="134">
        <v>45691</v>
      </c>
      <c r="T93" s="426"/>
      <c r="U93" s="426"/>
      <c r="V93" s="515"/>
      <c r="W93" s="517"/>
      <c r="X93" s="426"/>
      <c r="Y93" s="205" t="s">
        <v>51</v>
      </c>
      <c r="Z93" s="150" t="s">
        <v>634</v>
      </c>
      <c r="AA93" s="150" t="s">
        <v>53</v>
      </c>
      <c r="AB93" s="150"/>
      <c r="AC93" s="150"/>
      <c r="AD93" s="266"/>
      <c r="AE93" s="241" t="s">
        <v>3354</v>
      </c>
      <c r="AF93" s="155" t="e">
        <f>#REF!</f>
        <v>#REF!</v>
      </c>
      <c r="AG93" s="150"/>
      <c r="AH93" s="150">
        <v>45534</v>
      </c>
      <c r="AI93" s="150">
        <f t="shared" si="4"/>
        <v>45654</v>
      </c>
      <c r="AJ93" s="156">
        <f t="shared" si="5"/>
        <v>46384</v>
      </c>
      <c r="AW93" s="157"/>
      <c r="AX93" s="158"/>
      <c r="AY93" s="158"/>
      <c r="AZ93" s="158"/>
      <c r="BA93" s="158"/>
      <c r="BB93" s="158"/>
      <c r="BZ93" s="140" t="s">
        <v>1686</v>
      </c>
    </row>
    <row r="94" spans="1:78" ht="18" customHeight="1">
      <c r="B94" s="513"/>
      <c r="C94" s="322" t="s">
        <v>3358</v>
      </c>
      <c r="D94" s="331" t="s">
        <v>74</v>
      </c>
      <c r="E94" s="327" t="s">
        <v>24</v>
      </c>
      <c r="F94" s="195" t="s">
        <v>18</v>
      </c>
      <c r="G94" s="520">
        <v>45695</v>
      </c>
      <c r="H94" s="426" t="s">
        <v>125</v>
      </c>
      <c r="I94" s="150" t="str">
        <f t="shared" ca="1" si="3"/>
        <v>EJECUTADO</v>
      </c>
      <c r="J94" s="428" t="s">
        <v>3149</v>
      </c>
      <c r="K94" s="149" t="s">
        <v>54</v>
      </c>
      <c r="L94" s="428" t="s">
        <v>2754</v>
      </c>
      <c r="M94" s="514">
        <v>1026288830</v>
      </c>
      <c r="N94" s="216" t="s">
        <v>2755</v>
      </c>
      <c r="O94" s="429">
        <v>12680000</v>
      </c>
      <c r="P94" s="217">
        <v>6340000</v>
      </c>
      <c r="Q94" s="515" t="s">
        <v>3359</v>
      </c>
      <c r="R94" s="516">
        <v>782183000</v>
      </c>
      <c r="S94" s="134">
        <v>45670</v>
      </c>
      <c r="T94" s="426">
        <v>45698</v>
      </c>
      <c r="U94" s="426">
        <v>45756</v>
      </c>
      <c r="V94" s="515">
        <v>20250140</v>
      </c>
      <c r="W94" s="517">
        <v>12680000</v>
      </c>
      <c r="X94" s="426">
        <v>45698</v>
      </c>
      <c r="Y94" s="205" t="s">
        <v>51</v>
      </c>
      <c r="Z94" s="150" t="s">
        <v>634</v>
      </c>
      <c r="AA94" s="150" t="s">
        <v>53</v>
      </c>
      <c r="AB94" s="150" t="s">
        <v>3360</v>
      </c>
      <c r="AC94" s="146" t="s">
        <v>2964</v>
      </c>
      <c r="AD94" s="266">
        <v>45932</v>
      </c>
      <c r="AE94" s="50" t="s">
        <v>3361</v>
      </c>
      <c r="AF94" s="155" t="e">
        <f>#REF!</f>
        <v>#REF!</v>
      </c>
      <c r="AG94" s="150"/>
      <c r="AH94" s="150">
        <v>45473</v>
      </c>
      <c r="AI94" s="150">
        <f t="shared" si="4"/>
        <v>45593</v>
      </c>
      <c r="AJ94" s="156">
        <f>+AI94+(2*365)</f>
        <v>46323</v>
      </c>
      <c r="AW94" s="157"/>
      <c r="AX94" s="158"/>
      <c r="AY94" s="158"/>
      <c r="AZ94" s="158"/>
      <c r="BA94" s="158"/>
      <c r="BB94" s="158"/>
      <c r="BZ94" s="221">
        <v>45721</v>
      </c>
    </row>
    <row r="95" spans="1:78" ht="18" customHeight="1">
      <c r="B95" s="513" t="b">
        <v>1</v>
      </c>
      <c r="C95" s="322" t="s">
        <v>3362</v>
      </c>
      <c r="D95" s="430" t="s">
        <v>2741</v>
      </c>
      <c r="E95" s="327" t="s">
        <v>24</v>
      </c>
      <c r="F95" s="195" t="s">
        <v>18</v>
      </c>
      <c r="G95" s="520">
        <v>45698</v>
      </c>
      <c r="H95" s="426" t="s">
        <v>125</v>
      </c>
      <c r="I95" s="150" t="str">
        <f t="shared" ca="1" si="3"/>
        <v>EJECUTADO</v>
      </c>
      <c r="J95" s="428" t="s">
        <v>3363</v>
      </c>
      <c r="K95" s="149" t="s">
        <v>54</v>
      </c>
      <c r="L95" s="428" t="s">
        <v>3364</v>
      </c>
      <c r="M95" s="514">
        <v>1144108119</v>
      </c>
      <c r="N95" s="216" t="s">
        <v>2801</v>
      </c>
      <c r="O95" s="429">
        <v>33660000</v>
      </c>
      <c r="P95" s="217">
        <v>5610000</v>
      </c>
      <c r="Q95" s="515" t="s">
        <v>3365</v>
      </c>
      <c r="R95" s="429">
        <v>33660000</v>
      </c>
      <c r="S95" s="134">
        <v>45693</v>
      </c>
      <c r="T95" s="426">
        <v>45700</v>
      </c>
      <c r="U95" s="530">
        <v>45880</v>
      </c>
      <c r="V95" s="515">
        <v>20250141</v>
      </c>
      <c r="W95" s="517">
        <v>33660000</v>
      </c>
      <c r="X95" s="426">
        <v>45698</v>
      </c>
      <c r="Y95" s="205" t="s">
        <v>51</v>
      </c>
      <c r="Z95" s="150" t="s">
        <v>3366</v>
      </c>
      <c r="AA95" s="150" t="s">
        <v>53</v>
      </c>
      <c r="AB95" s="150" t="s">
        <v>3367</v>
      </c>
      <c r="AC95" s="150" t="s">
        <v>2927</v>
      </c>
      <c r="AD95" s="266">
        <v>45963</v>
      </c>
      <c r="AE95" s="50" t="s">
        <v>3368</v>
      </c>
      <c r="AF95" s="155" t="e">
        <f>#REF!</f>
        <v>#REF!</v>
      </c>
      <c r="AG95" s="150"/>
      <c r="AH95" s="150">
        <v>45378</v>
      </c>
      <c r="AI95" s="150">
        <f t="shared" si="4"/>
        <v>45498</v>
      </c>
      <c r="AJ95" s="156">
        <f t="shared" si="5"/>
        <v>46228</v>
      </c>
      <c r="AW95" s="157"/>
      <c r="AX95" s="158"/>
      <c r="AY95" s="158"/>
      <c r="AZ95" s="158"/>
      <c r="BA95" s="158"/>
      <c r="BB95" s="158"/>
      <c r="BZ95" s="221">
        <v>45721</v>
      </c>
    </row>
    <row r="96" spans="1:78" ht="18" customHeight="1">
      <c r="B96" s="513" t="b">
        <v>1</v>
      </c>
      <c r="C96" s="322" t="s">
        <v>3369</v>
      </c>
      <c r="D96" s="331" t="s">
        <v>74</v>
      </c>
      <c r="E96" s="327" t="s">
        <v>24</v>
      </c>
      <c r="F96" s="195" t="s">
        <v>18</v>
      </c>
      <c r="G96" s="520">
        <v>45699</v>
      </c>
      <c r="H96" s="426" t="s">
        <v>125</v>
      </c>
      <c r="I96" s="150" t="str">
        <f t="shared" ca="1" si="3"/>
        <v>EJECUTADO</v>
      </c>
      <c r="J96" s="428" t="s">
        <v>3370</v>
      </c>
      <c r="K96" s="149" t="s">
        <v>50</v>
      </c>
      <c r="L96" s="428" t="s">
        <v>2810</v>
      </c>
      <c r="M96" s="514" t="s">
        <v>2811</v>
      </c>
      <c r="N96" s="216" t="s">
        <v>1686</v>
      </c>
      <c r="O96" s="152">
        <v>90000000</v>
      </c>
      <c r="P96" s="217">
        <v>30000000</v>
      </c>
      <c r="Q96" s="515">
        <v>20250138</v>
      </c>
      <c r="R96" s="152">
        <v>90000000</v>
      </c>
      <c r="S96" s="134">
        <v>45695</v>
      </c>
      <c r="T96" s="426">
        <v>45701</v>
      </c>
      <c r="U96" s="426">
        <v>45790</v>
      </c>
      <c r="V96" s="515">
        <v>20250143</v>
      </c>
      <c r="W96" s="517">
        <v>90000000</v>
      </c>
      <c r="X96" s="426">
        <v>45700</v>
      </c>
      <c r="Y96" s="168" t="s">
        <v>75</v>
      </c>
      <c r="Z96" s="150" t="s">
        <v>714</v>
      </c>
      <c r="AA96" s="150" t="s">
        <v>53</v>
      </c>
      <c r="AB96" s="150" t="s">
        <v>3371</v>
      </c>
      <c r="AC96" s="146" t="s">
        <v>2964</v>
      </c>
      <c r="AD96" s="266">
        <v>45714</v>
      </c>
      <c r="AE96" s="50" t="s">
        <v>3372</v>
      </c>
      <c r="AF96" s="155" t="e">
        <f>#REF!</f>
        <v>#REF!</v>
      </c>
      <c r="AG96" s="150"/>
      <c r="AH96" s="150">
        <v>45473</v>
      </c>
      <c r="AI96" s="150">
        <f t="shared" si="4"/>
        <v>45593</v>
      </c>
      <c r="AJ96" s="156">
        <f t="shared" si="5"/>
        <v>46323</v>
      </c>
      <c r="AW96" s="157"/>
      <c r="AX96" s="158"/>
      <c r="AY96" s="158"/>
      <c r="AZ96" s="158"/>
      <c r="BA96" s="158"/>
      <c r="BB96" s="158"/>
      <c r="BZ96" s="221">
        <v>45721</v>
      </c>
    </row>
    <row r="97" spans="1:78" ht="18" customHeight="1">
      <c r="B97" s="513" t="b">
        <v>1</v>
      </c>
      <c r="C97" s="322" t="s">
        <v>3373</v>
      </c>
      <c r="D97" s="430" t="s">
        <v>3374</v>
      </c>
      <c r="E97" s="327" t="s">
        <v>24</v>
      </c>
      <c r="F97" s="195" t="s">
        <v>13</v>
      </c>
      <c r="G97" s="520">
        <v>45699</v>
      </c>
      <c r="H97" s="426" t="s">
        <v>125</v>
      </c>
      <c r="I97" s="150" t="str">
        <f t="shared" ca="1" si="3"/>
        <v>EJECUTADO</v>
      </c>
      <c r="J97" s="543" t="s">
        <v>3375</v>
      </c>
      <c r="K97" s="149" t="s">
        <v>50</v>
      </c>
      <c r="L97" s="428" t="s">
        <v>3103</v>
      </c>
      <c r="M97" s="514" t="s">
        <v>3238</v>
      </c>
      <c r="N97" s="216" t="s">
        <v>1686</v>
      </c>
      <c r="O97" s="429">
        <v>854100000</v>
      </c>
      <c r="P97" s="217">
        <v>256230000</v>
      </c>
      <c r="Q97" s="515">
        <v>20250088</v>
      </c>
      <c r="R97" s="516">
        <v>911354000</v>
      </c>
      <c r="S97" s="134">
        <v>45685</v>
      </c>
      <c r="T97" s="426">
        <v>45706</v>
      </c>
      <c r="U97" s="426">
        <v>45807</v>
      </c>
      <c r="V97" s="515">
        <v>20250150</v>
      </c>
      <c r="W97" s="517">
        <v>854100000</v>
      </c>
      <c r="X97" s="426">
        <v>45701</v>
      </c>
      <c r="Y97" s="205" t="s">
        <v>51</v>
      </c>
      <c r="Z97" s="150" t="s">
        <v>3366</v>
      </c>
      <c r="AA97" s="150" t="s">
        <v>53</v>
      </c>
      <c r="AB97" s="150" t="s">
        <v>3376</v>
      </c>
      <c r="AC97" s="146" t="s">
        <v>2964</v>
      </c>
      <c r="AD97" s="266">
        <v>45706</v>
      </c>
      <c r="AE97" s="50" t="s">
        <v>3377</v>
      </c>
      <c r="AF97" s="155" t="e">
        <f>#REF!</f>
        <v>#REF!</v>
      </c>
      <c r="AG97" s="150"/>
      <c r="AH97" s="150">
        <v>45443</v>
      </c>
      <c r="AI97" s="150">
        <f t="shared" si="4"/>
        <v>45563</v>
      </c>
      <c r="AJ97" s="156">
        <f t="shared" si="5"/>
        <v>46293</v>
      </c>
      <c r="AW97" s="157"/>
      <c r="AX97" s="158"/>
      <c r="AY97" s="158"/>
      <c r="AZ97" s="158"/>
      <c r="BA97" s="158"/>
      <c r="BB97" s="158"/>
      <c r="BZ97" s="221">
        <v>45721</v>
      </c>
    </row>
    <row r="98" spans="1:78" ht="18" customHeight="1">
      <c r="B98" s="513" t="b">
        <v>0</v>
      </c>
      <c r="C98" s="322" t="s">
        <v>3378</v>
      </c>
      <c r="D98" s="331" t="s">
        <v>74</v>
      </c>
      <c r="E98" s="327" t="s">
        <v>24</v>
      </c>
      <c r="F98" s="195" t="s">
        <v>18</v>
      </c>
      <c r="G98" s="426">
        <v>45700</v>
      </c>
      <c r="H98" s="426" t="s">
        <v>125</v>
      </c>
      <c r="I98" s="150" t="str">
        <f t="shared" ca="1" si="3"/>
        <v>EJECUTADO</v>
      </c>
      <c r="J98" s="428" t="s">
        <v>3379</v>
      </c>
      <c r="K98" s="149" t="s">
        <v>54</v>
      </c>
      <c r="L98" s="428" t="s">
        <v>2881</v>
      </c>
      <c r="M98" s="514">
        <v>52952525</v>
      </c>
      <c r="N98" s="216" t="s">
        <v>3380</v>
      </c>
      <c r="O98" s="429">
        <v>19671000</v>
      </c>
      <c r="P98" s="217">
        <v>6557000</v>
      </c>
      <c r="Q98" s="515">
        <v>20250077</v>
      </c>
      <c r="R98" s="516">
        <v>20754000</v>
      </c>
      <c r="S98" s="134">
        <v>45684</v>
      </c>
      <c r="T98" s="426">
        <v>45701</v>
      </c>
      <c r="U98" s="426">
        <v>45789</v>
      </c>
      <c r="V98" s="515">
        <v>20250144</v>
      </c>
      <c r="W98" s="517">
        <v>19671000</v>
      </c>
      <c r="X98" s="426">
        <v>45700</v>
      </c>
      <c r="Y98" s="205" t="s">
        <v>51</v>
      </c>
      <c r="Z98" s="150" t="s">
        <v>634</v>
      </c>
      <c r="AA98" s="150" t="s">
        <v>53</v>
      </c>
      <c r="AB98" s="150" t="s">
        <v>3381</v>
      </c>
      <c r="AC98" s="146" t="s">
        <v>2940</v>
      </c>
      <c r="AD98" s="266">
        <v>45701</v>
      </c>
      <c r="AE98" s="50" t="s">
        <v>3382</v>
      </c>
      <c r="AF98" s="155" t="e">
        <f>#REF!</f>
        <v>#REF!</v>
      </c>
      <c r="AG98" s="169"/>
      <c r="AH98" s="150">
        <v>45449</v>
      </c>
      <c r="AI98" s="150">
        <f t="shared" si="4"/>
        <v>45569</v>
      </c>
      <c r="AJ98" s="156">
        <f t="shared" si="5"/>
        <v>46299</v>
      </c>
      <c r="AW98" s="157"/>
      <c r="AX98" s="158"/>
      <c r="AY98" s="158"/>
      <c r="AZ98" s="158"/>
      <c r="BA98" s="158"/>
      <c r="BB98" s="158"/>
      <c r="BZ98" s="221">
        <v>45721</v>
      </c>
    </row>
    <row r="99" spans="1:78" ht="18" customHeight="1">
      <c r="B99" s="513" t="b">
        <v>1</v>
      </c>
      <c r="C99" s="322" t="s">
        <v>3383</v>
      </c>
      <c r="D99" s="331" t="s">
        <v>74</v>
      </c>
      <c r="E99" s="327" t="s">
        <v>24</v>
      </c>
      <c r="F99" s="195" t="s">
        <v>18</v>
      </c>
      <c r="G99" s="426">
        <v>45700</v>
      </c>
      <c r="H99" s="426" t="s">
        <v>125</v>
      </c>
      <c r="I99" s="150" t="str">
        <f t="shared" ca="1" si="3"/>
        <v>EJECUTADO</v>
      </c>
      <c r="J99" s="428" t="s">
        <v>2814</v>
      </c>
      <c r="K99" s="149" t="s">
        <v>54</v>
      </c>
      <c r="L99" s="428" t="s">
        <v>2020</v>
      </c>
      <c r="M99" s="514">
        <v>1022985980</v>
      </c>
      <c r="N99" s="216" t="s">
        <v>2837</v>
      </c>
      <c r="O99" s="429">
        <v>26226000</v>
      </c>
      <c r="P99" s="217">
        <v>4371000</v>
      </c>
      <c r="Q99" s="515">
        <v>20250023</v>
      </c>
      <c r="R99" s="516">
        <v>128255000</v>
      </c>
      <c r="S99" s="134">
        <v>45670</v>
      </c>
      <c r="T99" s="426">
        <v>45701</v>
      </c>
      <c r="U99" s="426">
        <v>45881</v>
      </c>
      <c r="V99" s="515">
        <v>20250145</v>
      </c>
      <c r="W99" s="517">
        <v>26226000</v>
      </c>
      <c r="X99" s="426">
        <v>45700</v>
      </c>
      <c r="Y99" s="205" t="s">
        <v>51</v>
      </c>
      <c r="Z99" s="150" t="s">
        <v>634</v>
      </c>
      <c r="AA99" s="150" t="s">
        <v>53</v>
      </c>
      <c r="AB99" s="150" t="s">
        <v>3384</v>
      </c>
      <c r="AC99" s="150" t="s">
        <v>2992</v>
      </c>
      <c r="AD99" s="266">
        <v>45701</v>
      </c>
      <c r="AE99" s="50" t="s">
        <v>3385</v>
      </c>
      <c r="AF99" s="155" t="e">
        <f>#REF!</f>
        <v>#REF!</v>
      </c>
      <c r="AG99" s="169"/>
      <c r="AH99" s="150">
        <v>45468</v>
      </c>
      <c r="AI99" s="150">
        <f t="shared" si="4"/>
        <v>45588</v>
      </c>
      <c r="AJ99" s="156">
        <f t="shared" si="5"/>
        <v>46318</v>
      </c>
      <c r="AW99" s="157"/>
      <c r="AX99" s="158"/>
      <c r="AY99" s="158"/>
      <c r="AZ99" s="158"/>
      <c r="BA99" s="158"/>
      <c r="BB99" s="158"/>
      <c r="BZ99" s="221">
        <v>45721</v>
      </c>
    </row>
    <row r="100" spans="1:78" ht="18" customHeight="1">
      <c r="B100" s="513" t="b">
        <v>1</v>
      </c>
      <c r="C100" s="322" t="s">
        <v>3386</v>
      </c>
      <c r="D100" s="331" t="s">
        <v>74</v>
      </c>
      <c r="E100" s="327" t="s">
        <v>24</v>
      </c>
      <c r="F100" s="195" t="s">
        <v>18</v>
      </c>
      <c r="G100" s="426">
        <v>45700</v>
      </c>
      <c r="H100" s="426" t="s">
        <v>125</v>
      </c>
      <c r="I100" s="150" t="str">
        <f t="shared" ca="1" si="3"/>
        <v>EJECUTADO</v>
      </c>
      <c r="J100" s="428" t="s">
        <v>3387</v>
      </c>
      <c r="K100" s="149" t="s">
        <v>54</v>
      </c>
      <c r="L100" s="428" t="s">
        <v>3388</v>
      </c>
      <c r="M100" s="514">
        <v>79947957</v>
      </c>
      <c r="N100" s="216" t="s">
        <v>3276</v>
      </c>
      <c r="O100" s="429">
        <v>24000000</v>
      </c>
      <c r="P100" s="217">
        <v>8000000</v>
      </c>
      <c r="Q100" s="515">
        <v>20250124</v>
      </c>
      <c r="R100" s="516">
        <v>24000000</v>
      </c>
      <c r="S100" s="134">
        <v>45692</v>
      </c>
      <c r="T100" s="426">
        <v>45701</v>
      </c>
      <c r="U100" s="426">
        <v>45789</v>
      </c>
      <c r="V100" s="515">
        <v>20250146</v>
      </c>
      <c r="W100" s="517">
        <v>24000000</v>
      </c>
      <c r="X100" s="426">
        <v>45700</v>
      </c>
      <c r="Y100" s="205" t="s">
        <v>51</v>
      </c>
      <c r="Z100" s="150" t="s">
        <v>634</v>
      </c>
      <c r="AA100" s="150" t="s">
        <v>53</v>
      </c>
      <c r="AB100" s="150" t="s">
        <v>3389</v>
      </c>
      <c r="AC100" s="150" t="s">
        <v>2940</v>
      </c>
      <c r="AD100" s="266">
        <v>45701</v>
      </c>
      <c r="AE100" s="50" t="s">
        <v>3390</v>
      </c>
      <c r="AF100" s="155" t="e">
        <f>#REF!</f>
        <v>#REF!</v>
      </c>
      <c r="AG100" s="160"/>
      <c r="AH100" s="150">
        <v>45418</v>
      </c>
      <c r="AI100" s="150">
        <f t="shared" si="4"/>
        <v>45538</v>
      </c>
      <c r="AJ100" s="156">
        <f t="shared" si="5"/>
        <v>46268</v>
      </c>
      <c r="AW100" s="157"/>
      <c r="AX100" s="158"/>
      <c r="AY100" s="158"/>
      <c r="AZ100" s="158"/>
      <c r="BA100" s="158"/>
      <c r="BB100" s="158"/>
      <c r="BZ100" s="221">
        <v>45721</v>
      </c>
    </row>
    <row r="101" spans="1:78" ht="18" customHeight="1">
      <c r="B101" s="513" t="b">
        <v>1</v>
      </c>
      <c r="C101" s="322" t="s">
        <v>3391</v>
      </c>
      <c r="D101" s="430" t="s">
        <v>3392</v>
      </c>
      <c r="E101" s="327" t="s">
        <v>24</v>
      </c>
      <c r="F101" s="195" t="s">
        <v>18</v>
      </c>
      <c r="G101" s="426">
        <v>45700</v>
      </c>
      <c r="H101" s="426" t="s">
        <v>125</v>
      </c>
      <c r="I101" s="150" t="str">
        <f t="shared" ca="1" si="3"/>
        <v>EJECUTADO</v>
      </c>
      <c r="J101" s="428" t="s">
        <v>3393</v>
      </c>
      <c r="K101" s="149" t="s">
        <v>54</v>
      </c>
      <c r="L101" s="428" t="s">
        <v>3394</v>
      </c>
      <c r="M101" s="514">
        <v>80063670</v>
      </c>
      <c r="N101" s="216" t="s">
        <v>1686</v>
      </c>
      <c r="O101" s="152">
        <v>17400000</v>
      </c>
      <c r="P101" s="217">
        <v>17400000</v>
      </c>
      <c r="Q101" s="515">
        <v>20250132</v>
      </c>
      <c r="R101" s="516">
        <v>17400000</v>
      </c>
      <c r="S101" s="134">
        <v>45693</v>
      </c>
      <c r="T101" s="426">
        <v>45700</v>
      </c>
      <c r="U101" s="426">
        <v>45716</v>
      </c>
      <c r="V101" s="515">
        <v>20250147</v>
      </c>
      <c r="W101" s="517">
        <v>17400000</v>
      </c>
      <c r="X101" s="426">
        <v>45700</v>
      </c>
      <c r="Y101" s="205" t="s">
        <v>51</v>
      </c>
      <c r="Z101" s="150" t="s">
        <v>634</v>
      </c>
      <c r="AA101" s="150" t="s">
        <v>53</v>
      </c>
      <c r="AB101" s="150" t="s">
        <v>3395</v>
      </c>
      <c r="AC101" s="150" t="s">
        <v>2927</v>
      </c>
      <c r="AD101" s="266">
        <v>45701</v>
      </c>
      <c r="AE101" s="50" t="s">
        <v>3396</v>
      </c>
      <c r="AF101" s="155" t="e">
        <f>#REF!</f>
        <v>#REF!</v>
      </c>
      <c r="AG101" s="169"/>
      <c r="AH101" s="150">
        <v>45449</v>
      </c>
      <c r="AI101" s="150">
        <f t="shared" si="4"/>
        <v>45569</v>
      </c>
      <c r="AJ101" s="156">
        <f t="shared" si="5"/>
        <v>46299</v>
      </c>
      <c r="AW101" s="157"/>
      <c r="AX101" s="158"/>
      <c r="AY101" s="158"/>
      <c r="AZ101" s="158"/>
      <c r="BA101" s="158"/>
      <c r="BB101" s="158"/>
      <c r="BZ101" s="221">
        <v>45721</v>
      </c>
    </row>
    <row r="102" spans="1:78" ht="18" customHeight="1">
      <c r="B102" s="513" t="b">
        <v>1</v>
      </c>
      <c r="C102" s="322" t="s">
        <v>3397</v>
      </c>
      <c r="D102" s="430" t="s">
        <v>3392</v>
      </c>
      <c r="E102" s="327" t="s">
        <v>24</v>
      </c>
      <c r="F102" s="195" t="s">
        <v>18</v>
      </c>
      <c r="G102" s="426">
        <v>45700</v>
      </c>
      <c r="H102" s="426" t="s">
        <v>125</v>
      </c>
      <c r="I102" s="150" t="str">
        <f t="shared" ca="1" si="3"/>
        <v>EJECUTADO</v>
      </c>
      <c r="J102" s="428" t="s">
        <v>3398</v>
      </c>
      <c r="K102" s="149" t="s">
        <v>54</v>
      </c>
      <c r="L102" s="428" t="s">
        <v>3399</v>
      </c>
      <c r="M102" s="514">
        <v>53055509</v>
      </c>
      <c r="N102" s="216" t="s">
        <v>1686</v>
      </c>
      <c r="O102" s="429">
        <v>15000000</v>
      </c>
      <c r="P102" s="538">
        <v>15000000</v>
      </c>
      <c r="Q102" s="515">
        <v>20250130</v>
      </c>
      <c r="R102" s="516">
        <v>15000000</v>
      </c>
      <c r="S102" s="134">
        <v>45693</v>
      </c>
      <c r="T102" s="426">
        <v>45705</v>
      </c>
      <c r="U102" s="426">
        <v>45716</v>
      </c>
      <c r="V102" s="515">
        <v>20250148</v>
      </c>
      <c r="W102" s="517">
        <v>15000000</v>
      </c>
      <c r="X102" s="426">
        <v>45700</v>
      </c>
      <c r="Y102" s="205" t="s">
        <v>51</v>
      </c>
      <c r="Z102" s="150" t="s">
        <v>634</v>
      </c>
      <c r="AA102" s="150" t="s">
        <v>53</v>
      </c>
      <c r="AB102" s="150" t="s">
        <v>3400</v>
      </c>
      <c r="AC102" s="150" t="s">
        <v>2927</v>
      </c>
      <c r="AD102" s="266">
        <v>45702</v>
      </c>
      <c r="AE102" s="50" t="s">
        <v>3401</v>
      </c>
      <c r="AF102" s="155" t="e">
        <f>#REF!</f>
        <v>#REF!</v>
      </c>
      <c r="AG102" s="150"/>
      <c r="AH102" s="150">
        <v>45660</v>
      </c>
      <c r="AI102" s="150">
        <f t="shared" si="4"/>
        <v>45780</v>
      </c>
      <c r="AJ102" s="156">
        <f t="shared" si="5"/>
        <v>46510</v>
      </c>
      <c r="AW102" s="157"/>
      <c r="AX102" s="158"/>
      <c r="AY102" s="158"/>
      <c r="AZ102" s="158"/>
      <c r="BA102" s="158"/>
      <c r="BB102" s="158"/>
      <c r="BZ102" s="221">
        <v>45721</v>
      </c>
    </row>
    <row r="103" spans="1:78" ht="18" customHeight="1">
      <c r="B103" s="513" t="b">
        <v>1</v>
      </c>
      <c r="C103" s="322" t="s">
        <v>3402</v>
      </c>
      <c r="D103" s="331" t="s">
        <v>74</v>
      </c>
      <c r="E103" s="327" t="s">
        <v>24</v>
      </c>
      <c r="F103" s="195" t="s">
        <v>18</v>
      </c>
      <c r="G103" s="426">
        <v>45701</v>
      </c>
      <c r="H103" s="426" t="s">
        <v>125</v>
      </c>
      <c r="I103" s="150" t="str">
        <f t="shared" ca="1" si="3"/>
        <v>EJECUTADO</v>
      </c>
      <c r="J103" s="428" t="s">
        <v>3403</v>
      </c>
      <c r="K103" s="149" t="s">
        <v>54</v>
      </c>
      <c r="L103" s="428" t="s">
        <v>2846</v>
      </c>
      <c r="M103" s="514">
        <v>1018447576</v>
      </c>
      <c r="N103" s="216" t="s">
        <v>2847</v>
      </c>
      <c r="O103" s="152">
        <v>6818182</v>
      </c>
      <c r="P103" s="217">
        <v>6818182</v>
      </c>
      <c r="Q103" s="515">
        <v>20250030</v>
      </c>
      <c r="R103" s="516">
        <v>782183000</v>
      </c>
      <c r="S103" s="134">
        <v>45701</v>
      </c>
      <c r="T103" s="426">
        <v>45706</v>
      </c>
      <c r="U103" s="426">
        <v>45735</v>
      </c>
      <c r="V103" s="515">
        <v>20250152</v>
      </c>
      <c r="W103" s="517">
        <v>6818182</v>
      </c>
      <c r="X103" s="426">
        <v>45701</v>
      </c>
      <c r="Y103" s="205" t="s">
        <v>51</v>
      </c>
      <c r="Z103" s="150" t="s">
        <v>634</v>
      </c>
      <c r="AA103" s="150" t="s">
        <v>53</v>
      </c>
      <c r="AB103" s="150" t="s">
        <v>3404</v>
      </c>
      <c r="AC103" s="146" t="s">
        <v>3405</v>
      </c>
      <c r="AD103" s="266">
        <v>45706</v>
      </c>
      <c r="AE103" s="50" t="s">
        <v>3406</v>
      </c>
      <c r="AF103" s="155" t="e">
        <f>#REF!</f>
        <v>#REF!</v>
      </c>
      <c r="AG103" s="150"/>
      <c r="AH103" s="150">
        <v>45464</v>
      </c>
      <c r="AI103" s="150">
        <f t="shared" si="4"/>
        <v>45584</v>
      </c>
      <c r="AJ103" s="156">
        <f t="shared" si="5"/>
        <v>46314</v>
      </c>
      <c r="AW103" s="157"/>
      <c r="AX103" s="158"/>
      <c r="AY103" s="158"/>
      <c r="AZ103" s="158"/>
      <c r="BA103" s="158"/>
      <c r="BB103" s="158"/>
      <c r="BZ103" s="221">
        <v>45721</v>
      </c>
    </row>
    <row r="104" spans="1:78" ht="18" customHeight="1">
      <c r="B104" s="513" t="b">
        <v>1</v>
      </c>
      <c r="C104" s="322" t="s">
        <v>3407</v>
      </c>
      <c r="D104" s="430" t="s">
        <v>3392</v>
      </c>
      <c r="E104" s="327" t="s">
        <v>24</v>
      </c>
      <c r="F104" s="195" t="s">
        <v>18</v>
      </c>
      <c r="G104" s="426">
        <v>45701</v>
      </c>
      <c r="H104" s="426" t="s">
        <v>125</v>
      </c>
      <c r="I104" s="150" t="str">
        <f t="shared" ca="1" si="3"/>
        <v>EJECUTADO</v>
      </c>
      <c r="J104" s="428" t="s">
        <v>3408</v>
      </c>
      <c r="K104" s="149" t="s">
        <v>54</v>
      </c>
      <c r="L104" s="428" t="s">
        <v>3409</v>
      </c>
      <c r="M104" s="514">
        <v>52804497</v>
      </c>
      <c r="N104" s="216" t="s">
        <v>1686</v>
      </c>
      <c r="O104" s="152">
        <v>15000000</v>
      </c>
      <c r="P104" s="217">
        <v>15000000</v>
      </c>
      <c r="Q104" s="515">
        <v>20250131</v>
      </c>
      <c r="R104" s="516">
        <v>15000000</v>
      </c>
      <c r="S104" s="134">
        <v>45693</v>
      </c>
      <c r="T104" s="426">
        <v>45702</v>
      </c>
      <c r="U104" s="426">
        <v>45716</v>
      </c>
      <c r="V104" s="515">
        <v>20250153</v>
      </c>
      <c r="W104" s="517">
        <v>15000000</v>
      </c>
      <c r="X104" s="426">
        <v>45701</v>
      </c>
      <c r="Y104" s="205" t="s">
        <v>51</v>
      </c>
      <c r="Z104" s="150" t="s">
        <v>634</v>
      </c>
      <c r="AA104" s="150" t="s">
        <v>53</v>
      </c>
      <c r="AB104" s="150" t="s">
        <v>3410</v>
      </c>
      <c r="AC104" s="150" t="s">
        <v>2992</v>
      </c>
      <c r="AD104" s="266">
        <v>45702</v>
      </c>
      <c r="AE104" s="50" t="s">
        <v>3411</v>
      </c>
      <c r="AF104" s="155" t="e">
        <f>#REF!</f>
        <v>#REF!</v>
      </c>
      <c r="AG104" s="150"/>
      <c r="AH104" s="150">
        <v>45359</v>
      </c>
      <c r="AI104" s="150">
        <f t="shared" si="4"/>
        <v>45479</v>
      </c>
      <c r="AJ104" s="156">
        <f t="shared" si="5"/>
        <v>46209</v>
      </c>
      <c r="AW104" s="157"/>
      <c r="AX104" s="158"/>
      <c r="AY104" s="158"/>
      <c r="AZ104" s="158"/>
      <c r="BA104" s="158"/>
      <c r="BB104" s="158"/>
      <c r="BZ104" s="221">
        <v>45721</v>
      </c>
    </row>
    <row r="105" spans="1:78" ht="18" customHeight="1">
      <c r="B105" s="513"/>
      <c r="C105" s="322" t="s">
        <v>3412</v>
      </c>
      <c r="D105" s="331" t="s">
        <v>74</v>
      </c>
      <c r="E105" s="327" t="s">
        <v>24</v>
      </c>
      <c r="F105" s="195" t="s">
        <v>18</v>
      </c>
      <c r="G105" s="426">
        <v>45701</v>
      </c>
      <c r="H105" s="426" t="s">
        <v>125</v>
      </c>
      <c r="I105" s="150" t="str">
        <f t="shared" ca="1" si="3"/>
        <v>EJECUTADO</v>
      </c>
      <c r="J105" s="543" t="s">
        <v>3126</v>
      </c>
      <c r="K105" s="149" t="s">
        <v>54</v>
      </c>
      <c r="L105" s="428" t="s">
        <v>3413</v>
      </c>
      <c r="M105" s="514">
        <v>79720494</v>
      </c>
      <c r="N105" s="216" t="s">
        <v>2844</v>
      </c>
      <c r="O105" s="429">
        <v>22500000</v>
      </c>
      <c r="P105" s="217">
        <v>7500000</v>
      </c>
      <c r="Q105" s="515">
        <v>20250030</v>
      </c>
      <c r="R105" s="516">
        <v>782183000</v>
      </c>
      <c r="S105" s="134">
        <v>45701</v>
      </c>
      <c r="T105" s="426">
        <v>45705</v>
      </c>
      <c r="U105" s="426">
        <v>45793</v>
      </c>
      <c r="V105" s="515">
        <v>20250154</v>
      </c>
      <c r="W105" s="517">
        <v>22500000</v>
      </c>
      <c r="X105" s="426">
        <v>45701</v>
      </c>
      <c r="Y105" s="205" t="s">
        <v>51</v>
      </c>
      <c r="Z105" s="150" t="s">
        <v>634</v>
      </c>
      <c r="AA105" s="150" t="s">
        <v>53</v>
      </c>
      <c r="AB105" s="150" t="s">
        <v>3414</v>
      </c>
      <c r="AC105" s="150" t="s">
        <v>2969</v>
      </c>
      <c r="AD105" s="266">
        <v>45702</v>
      </c>
      <c r="AE105" s="50" t="s">
        <v>3415</v>
      </c>
      <c r="AF105" s="155" t="e">
        <f>#REF!</f>
        <v>#REF!</v>
      </c>
      <c r="AG105" s="150"/>
      <c r="AH105" s="150">
        <v>45359</v>
      </c>
      <c r="AI105" s="150">
        <f t="shared" si="4"/>
        <v>45479</v>
      </c>
      <c r="AJ105" s="156">
        <f t="shared" si="5"/>
        <v>46209</v>
      </c>
      <c r="AW105" s="157"/>
      <c r="AX105" s="158"/>
      <c r="AY105" s="158"/>
      <c r="AZ105" s="158"/>
      <c r="BA105" s="158"/>
      <c r="BB105" s="158"/>
      <c r="BZ105" s="221">
        <v>45721</v>
      </c>
    </row>
    <row r="106" spans="1:78" ht="18" customHeight="1">
      <c r="B106" s="513" t="b">
        <v>1</v>
      </c>
      <c r="C106" s="322" t="s">
        <v>3416</v>
      </c>
      <c r="D106" s="331" t="s">
        <v>74</v>
      </c>
      <c r="E106" s="327" t="s">
        <v>24</v>
      </c>
      <c r="F106" s="195" t="s">
        <v>18</v>
      </c>
      <c r="G106" s="520">
        <v>45706</v>
      </c>
      <c r="H106" s="426" t="s">
        <v>125</v>
      </c>
      <c r="I106" s="150" t="str">
        <f t="shared" ca="1" si="3"/>
        <v>EJECUTADO</v>
      </c>
      <c r="J106" s="428" t="s">
        <v>3417</v>
      </c>
      <c r="K106" s="149" t="s">
        <v>54</v>
      </c>
      <c r="L106" s="428" t="s">
        <v>3418</v>
      </c>
      <c r="M106" s="514">
        <v>1010245657</v>
      </c>
      <c r="N106" s="216" t="s">
        <v>2860</v>
      </c>
      <c r="O106" s="429">
        <v>8000000</v>
      </c>
      <c r="P106" s="217">
        <v>4000000</v>
      </c>
      <c r="Q106" s="515">
        <v>20250159</v>
      </c>
      <c r="R106" s="516">
        <v>8000000</v>
      </c>
      <c r="S106" s="134">
        <v>45701</v>
      </c>
      <c r="T106" s="426">
        <v>45706</v>
      </c>
      <c r="U106" s="426">
        <v>45764</v>
      </c>
      <c r="V106" s="515">
        <v>20250155</v>
      </c>
      <c r="W106" s="517">
        <v>8000000</v>
      </c>
      <c r="X106" s="426">
        <v>45702</v>
      </c>
      <c r="Y106" s="168" t="s">
        <v>106</v>
      </c>
      <c r="Z106" s="150" t="s">
        <v>283</v>
      </c>
      <c r="AA106" s="150" t="s">
        <v>53</v>
      </c>
      <c r="AB106" s="150" t="s">
        <v>3419</v>
      </c>
      <c r="AC106" s="150" t="s">
        <v>2969</v>
      </c>
      <c r="AD106" s="266">
        <v>45705</v>
      </c>
      <c r="AE106" s="50" t="s">
        <v>3420</v>
      </c>
      <c r="AF106" s="155" t="e">
        <f>#REF!</f>
        <v>#REF!</v>
      </c>
      <c r="AG106" s="150"/>
      <c r="AH106" s="150">
        <v>45359</v>
      </c>
      <c r="AI106" s="150">
        <f t="shared" si="4"/>
        <v>45479</v>
      </c>
      <c r="AJ106" s="156">
        <f t="shared" si="5"/>
        <v>46209</v>
      </c>
      <c r="AW106" s="157"/>
      <c r="AX106" s="158"/>
      <c r="AY106" s="158"/>
      <c r="AZ106" s="158"/>
      <c r="BA106" s="158"/>
      <c r="BB106" s="158"/>
      <c r="BZ106" s="221">
        <v>45721</v>
      </c>
    </row>
    <row r="107" spans="1:78" ht="18" customHeight="1">
      <c r="B107" s="513" t="b">
        <v>0</v>
      </c>
      <c r="C107" s="430" t="s">
        <v>3421</v>
      </c>
      <c r="D107" s="331" t="s">
        <v>74</v>
      </c>
      <c r="E107" s="327" t="s">
        <v>24</v>
      </c>
      <c r="F107" s="195" t="s">
        <v>18</v>
      </c>
      <c r="G107" s="520">
        <v>45702</v>
      </c>
      <c r="H107" s="426" t="s">
        <v>125</v>
      </c>
      <c r="I107" s="150" t="str">
        <f t="shared" ca="1" si="3"/>
        <v>EJECUTADO</v>
      </c>
      <c r="J107" s="428" t="s">
        <v>3422</v>
      </c>
      <c r="K107" s="428" t="s">
        <v>54</v>
      </c>
      <c r="L107" s="511" t="s">
        <v>3423</v>
      </c>
      <c r="M107" s="514">
        <v>24336016</v>
      </c>
      <c r="N107" s="216" t="s">
        <v>2847</v>
      </c>
      <c r="O107" s="438">
        <v>36000000</v>
      </c>
      <c r="P107" s="544">
        <v>12000000</v>
      </c>
      <c r="Q107" s="545">
        <v>20250104</v>
      </c>
      <c r="R107" s="516">
        <v>36000000</v>
      </c>
      <c r="S107" s="134">
        <v>45686</v>
      </c>
      <c r="T107" s="426">
        <v>45706</v>
      </c>
      <c r="U107" s="426">
        <v>45794</v>
      </c>
      <c r="V107" s="515">
        <v>20250156</v>
      </c>
      <c r="W107" s="517">
        <v>36000000</v>
      </c>
      <c r="X107" s="426">
        <v>45702</v>
      </c>
      <c r="Y107" s="205" t="s">
        <v>51</v>
      </c>
      <c r="Z107" s="150" t="s">
        <v>634</v>
      </c>
      <c r="AA107" s="150" t="s">
        <v>53</v>
      </c>
      <c r="AB107" s="150" t="s">
        <v>3424</v>
      </c>
      <c r="AC107" s="150" t="s">
        <v>2992</v>
      </c>
      <c r="AD107" s="266">
        <v>45705</v>
      </c>
      <c r="AE107" s="50" t="s">
        <v>3425</v>
      </c>
      <c r="AF107" s="155" t="e">
        <f>#REF!</f>
        <v>#REF!</v>
      </c>
      <c r="AG107" s="160"/>
      <c r="AH107" s="150">
        <v>45575</v>
      </c>
      <c r="AI107" s="150">
        <f t="shared" si="4"/>
        <v>45695</v>
      </c>
      <c r="AJ107" s="156">
        <f t="shared" si="5"/>
        <v>46425</v>
      </c>
      <c r="AW107" s="157"/>
      <c r="AX107" s="158"/>
      <c r="AY107" s="158"/>
      <c r="AZ107" s="158"/>
      <c r="BA107" s="158"/>
      <c r="BB107" s="158"/>
      <c r="BZ107" s="221">
        <v>45721</v>
      </c>
    </row>
    <row r="108" spans="1:78" ht="18" customHeight="1">
      <c r="A108" s="280"/>
      <c r="B108" s="513" t="b">
        <v>1</v>
      </c>
      <c r="C108" s="430" t="s">
        <v>3426</v>
      </c>
      <c r="D108" s="430" t="s">
        <v>546</v>
      </c>
      <c r="E108" s="327" t="s">
        <v>24</v>
      </c>
      <c r="F108" s="195" t="s">
        <v>11</v>
      </c>
      <c r="G108" s="520">
        <v>45705</v>
      </c>
      <c r="H108" s="426" t="s">
        <v>207</v>
      </c>
      <c r="I108" s="150" t="str">
        <f t="shared" ca="1" si="3"/>
        <v>EJECUTADO</v>
      </c>
      <c r="J108" s="528" t="s">
        <v>3427</v>
      </c>
      <c r="K108" s="428" t="s">
        <v>50</v>
      </c>
      <c r="L108" s="428" t="s">
        <v>3428</v>
      </c>
      <c r="M108" s="514" t="s">
        <v>3429</v>
      </c>
      <c r="N108" s="216" t="s">
        <v>1686</v>
      </c>
      <c r="O108" s="438">
        <v>850644000</v>
      </c>
      <c r="P108" s="546">
        <v>850644000</v>
      </c>
      <c r="Q108" s="545">
        <v>20250137</v>
      </c>
      <c r="R108" s="516">
        <v>850644000</v>
      </c>
      <c r="S108" s="134">
        <v>45695</v>
      </c>
      <c r="T108" s="426">
        <v>45727</v>
      </c>
      <c r="U108" s="537">
        <v>45911</v>
      </c>
      <c r="V108" s="515">
        <v>20250166</v>
      </c>
      <c r="W108" s="517">
        <v>850644000</v>
      </c>
      <c r="X108" s="426">
        <v>45705</v>
      </c>
      <c r="Y108" s="150" t="s">
        <v>51</v>
      </c>
      <c r="Z108" s="204" t="s">
        <v>130</v>
      </c>
      <c r="AA108" s="150" t="s">
        <v>53</v>
      </c>
      <c r="AB108" s="150" t="s">
        <v>3430</v>
      </c>
      <c r="AC108" s="150" t="s">
        <v>3037</v>
      </c>
      <c r="AD108" s="266">
        <v>45716</v>
      </c>
      <c r="AE108" s="50" t="s">
        <v>3431</v>
      </c>
      <c r="AF108" s="155" t="e">
        <f>#REF!</f>
        <v>#REF!</v>
      </c>
      <c r="AG108" s="163"/>
      <c r="AH108" s="150">
        <v>45668</v>
      </c>
      <c r="AI108" s="150">
        <f t="shared" si="4"/>
        <v>45788</v>
      </c>
      <c r="AJ108" s="156">
        <f t="shared" si="5"/>
        <v>46518</v>
      </c>
      <c r="AW108" s="157"/>
      <c r="AX108" s="158"/>
      <c r="AY108" s="158"/>
      <c r="AZ108" s="158"/>
      <c r="BA108" s="158"/>
      <c r="BB108" s="158"/>
      <c r="BZ108" s="238">
        <v>45751</v>
      </c>
    </row>
    <row r="109" spans="1:78" ht="18" customHeight="1">
      <c r="B109" s="513" t="b">
        <v>1</v>
      </c>
      <c r="C109" s="547" t="s">
        <v>3432</v>
      </c>
      <c r="D109" s="430" t="s">
        <v>3433</v>
      </c>
      <c r="E109" s="327" t="s">
        <v>24</v>
      </c>
      <c r="F109" s="195" t="s">
        <v>10</v>
      </c>
      <c r="G109" s="426">
        <v>45706</v>
      </c>
      <c r="H109" s="426" t="s">
        <v>125</v>
      </c>
      <c r="I109" s="150" t="str">
        <f t="shared" ca="1" si="3"/>
        <v>EJECUTADO</v>
      </c>
      <c r="J109" s="528" t="s">
        <v>3434</v>
      </c>
      <c r="K109" s="428" t="s">
        <v>50</v>
      </c>
      <c r="L109" s="528" t="s">
        <v>3435</v>
      </c>
      <c r="M109" s="514" t="s">
        <v>2858</v>
      </c>
      <c r="N109" s="216" t="s">
        <v>1686</v>
      </c>
      <c r="O109" s="438">
        <v>57836729</v>
      </c>
      <c r="P109" s="546">
        <v>57836729</v>
      </c>
      <c r="Q109" s="545">
        <v>20250166</v>
      </c>
      <c r="R109" s="516">
        <v>60000000</v>
      </c>
      <c r="S109" s="134">
        <v>45705</v>
      </c>
      <c r="T109" s="426">
        <v>45706</v>
      </c>
      <c r="U109" s="426">
        <v>45709</v>
      </c>
      <c r="V109" s="515">
        <v>20250167</v>
      </c>
      <c r="W109" s="517">
        <v>57836729</v>
      </c>
      <c r="X109" s="426">
        <v>45706</v>
      </c>
      <c r="Y109" s="205" t="s">
        <v>51</v>
      </c>
      <c r="Z109" s="150" t="s">
        <v>634</v>
      </c>
      <c r="AA109" s="150" t="s">
        <v>53</v>
      </c>
      <c r="AB109" s="213" t="s">
        <v>3436</v>
      </c>
      <c r="AC109" s="146" t="s">
        <v>2964</v>
      </c>
      <c r="AD109" s="266">
        <v>45706</v>
      </c>
      <c r="AE109" s="50" t="s">
        <v>3437</v>
      </c>
      <c r="AF109" s="155" t="e">
        <f>#REF!</f>
        <v>#REF!</v>
      </c>
      <c r="AG109" s="160"/>
      <c r="AH109" s="150">
        <v>45488</v>
      </c>
      <c r="AI109" s="150">
        <f t="shared" si="4"/>
        <v>45608</v>
      </c>
      <c r="AJ109" s="156">
        <f t="shared" si="5"/>
        <v>46338</v>
      </c>
      <c r="AW109" s="157"/>
      <c r="AX109" s="158"/>
      <c r="AY109" s="158"/>
      <c r="AZ109" s="158"/>
      <c r="BA109" s="158"/>
      <c r="BB109" s="158"/>
      <c r="BZ109" s="221">
        <v>45721</v>
      </c>
    </row>
    <row r="110" spans="1:78" ht="18" customHeight="1">
      <c r="B110" s="513" t="b">
        <v>1</v>
      </c>
      <c r="C110" s="430" t="s">
        <v>3438</v>
      </c>
      <c r="D110" s="331" t="s">
        <v>74</v>
      </c>
      <c r="E110" s="327" t="s">
        <v>24</v>
      </c>
      <c r="F110" s="195" t="s">
        <v>18</v>
      </c>
      <c r="G110" s="426">
        <v>45706</v>
      </c>
      <c r="H110" s="426" t="s">
        <v>125</v>
      </c>
      <c r="I110" s="150" t="str">
        <f t="shared" ca="1" si="3"/>
        <v>EJECUTADO</v>
      </c>
      <c r="J110" s="428" t="s">
        <v>2510</v>
      </c>
      <c r="K110" s="428" t="s">
        <v>54</v>
      </c>
      <c r="L110" s="428" t="s">
        <v>3439</v>
      </c>
      <c r="M110" s="514">
        <v>80089098</v>
      </c>
      <c r="N110" s="216" t="s">
        <v>2865</v>
      </c>
      <c r="O110" s="438">
        <v>48000000</v>
      </c>
      <c r="P110" s="546">
        <v>12000000</v>
      </c>
      <c r="Q110" s="545">
        <v>20250034</v>
      </c>
      <c r="R110" s="516">
        <v>250000000</v>
      </c>
      <c r="S110" s="134">
        <v>45670</v>
      </c>
      <c r="T110" s="426">
        <v>45707</v>
      </c>
      <c r="U110" s="426">
        <v>45826</v>
      </c>
      <c r="V110" s="515">
        <v>20250168</v>
      </c>
      <c r="W110" s="517">
        <v>48000000</v>
      </c>
      <c r="X110" s="426">
        <v>45706</v>
      </c>
      <c r="Y110" s="205" t="s">
        <v>51</v>
      </c>
      <c r="Z110" s="150" t="s">
        <v>634</v>
      </c>
      <c r="AA110" s="150" t="s">
        <v>53</v>
      </c>
      <c r="AB110" s="150" t="s">
        <v>3440</v>
      </c>
      <c r="AC110" s="150" t="s">
        <v>2969</v>
      </c>
      <c r="AD110" s="266">
        <v>45707</v>
      </c>
      <c r="AE110" s="50" t="s">
        <v>3441</v>
      </c>
      <c r="AF110" s="155" t="e">
        <f>#REF!</f>
        <v>#REF!</v>
      </c>
      <c r="AG110" s="169"/>
      <c r="AH110" s="150">
        <v>45576</v>
      </c>
      <c r="AI110" s="150">
        <f t="shared" si="4"/>
        <v>45696</v>
      </c>
      <c r="AJ110" s="156">
        <f t="shared" si="5"/>
        <v>46426</v>
      </c>
      <c r="AW110" s="157"/>
      <c r="AX110" s="158"/>
      <c r="AY110" s="158"/>
      <c r="AZ110" s="158"/>
      <c r="BA110" s="158"/>
      <c r="BB110" s="158"/>
      <c r="BZ110" s="221">
        <v>45721</v>
      </c>
    </row>
    <row r="111" spans="1:78" ht="18" customHeight="1">
      <c r="A111" s="279"/>
      <c r="B111" s="513" t="b">
        <v>1</v>
      </c>
      <c r="C111" s="430" t="s">
        <v>3442</v>
      </c>
      <c r="D111" s="331" t="s">
        <v>74</v>
      </c>
      <c r="E111" s="327" t="s">
        <v>24</v>
      </c>
      <c r="F111" s="189" t="s">
        <v>13</v>
      </c>
      <c r="G111" s="426">
        <v>45706</v>
      </c>
      <c r="H111" s="426" t="s">
        <v>125</v>
      </c>
      <c r="I111" s="150" t="str">
        <f t="shared" ca="1" si="3"/>
        <v>EJECUTADO</v>
      </c>
      <c r="J111" s="428" t="s">
        <v>3443</v>
      </c>
      <c r="K111" s="428" t="s">
        <v>50</v>
      </c>
      <c r="L111" s="428" t="s">
        <v>3444</v>
      </c>
      <c r="M111" s="514" t="s">
        <v>2858</v>
      </c>
      <c r="N111" s="216" t="s">
        <v>1686</v>
      </c>
      <c r="O111" s="438">
        <v>25000000</v>
      </c>
      <c r="P111" s="546">
        <v>25000000</v>
      </c>
      <c r="Q111" s="545">
        <v>20250101</v>
      </c>
      <c r="R111" s="516">
        <v>25000000</v>
      </c>
      <c r="S111" s="134">
        <v>45686</v>
      </c>
      <c r="T111" s="426">
        <v>45714</v>
      </c>
      <c r="U111" s="426">
        <v>46022</v>
      </c>
      <c r="V111" s="515">
        <v>20250180</v>
      </c>
      <c r="W111" s="517">
        <v>25000000</v>
      </c>
      <c r="X111" s="426">
        <v>45709</v>
      </c>
      <c r="Y111" s="168" t="s">
        <v>106</v>
      </c>
      <c r="Z111" s="150" t="s">
        <v>283</v>
      </c>
      <c r="AA111" s="150" t="s">
        <v>53</v>
      </c>
      <c r="AB111" s="150" t="s">
        <v>3445</v>
      </c>
      <c r="AC111" s="150" t="s">
        <v>2969</v>
      </c>
      <c r="AD111" s="266">
        <v>45714</v>
      </c>
      <c r="AE111" s="50" t="s">
        <v>3446</v>
      </c>
      <c r="AF111" s="155" t="e">
        <f>#REF!</f>
        <v>#REF!</v>
      </c>
      <c r="AG111" s="150"/>
      <c r="AH111" s="150">
        <v>45454</v>
      </c>
      <c r="AI111" s="150">
        <f t="shared" si="4"/>
        <v>45574</v>
      </c>
      <c r="AJ111" s="156">
        <f t="shared" si="5"/>
        <v>46304</v>
      </c>
      <c r="AW111" s="157"/>
      <c r="AX111" s="158"/>
      <c r="AY111" s="158"/>
      <c r="AZ111" s="158"/>
      <c r="BA111" s="158"/>
      <c r="BB111" s="158"/>
      <c r="BZ111" s="221">
        <v>45721</v>
      </c>
    </row>
    <row r="112" spans="1:78" ht="18" customHeight="1">
      <c r="A112" s="270" t="s">
        <v>3447</v>
      </c>
      <c r="B112" s="513" t="b">
        <v>0</v>
      </c>
      <c r="C112" s="548" t="s">
        <v>3448</v>
      </c>
      <c r="D112" s="430" t="s">
        <v>2894</v>
      </c>
      <c r="E112" s="327" t="s">
        <v>24</v>
      </c>
      <c r="F112" s="146" t="s">
        <v>8</v>
      </c>
      <c r="G112" s="549">
        <v>45721</v>
      </c>
      <c r="H112" s="426" t="s">
        <v>207</v>
      </c>
      <c r="I112" s="150" t="str">
        <f t="shared" ca="1" si="3"/>
        <v>EJECUTADO</v>
      </c>
      <c r="J112" s="528" t="s">
        <v>3449</v>
      </c>
      <c r="K112" s="428" t="s">
        <v>50</v>
      </c>
      <c r="L112" s="428" t="s">
        <v>3450</v>
      </c>
      <c r="M112" s="514" t="s">
        <v>3451</v>
      </c>
      <c r="N112" s="216" t="s">
        <v>1686</v>
      </c>
      <c r="O112" s="536">
        <v>1160667299</v>
      </c>
      <c r="P112" s="438">
        <v>1160667299</v>
      </c>
      <c r="Q112" s="515">
        <v>20240792</v>
      </c>
      <c r="R112" s="517">
        <v>1160667299</v>
      </c>
      <c r="S112" s="134">
        <v>45618</v>
      </c>
      <c r="T112" s="426">
        <v>45721</v>
      </c>
      <c r="U112" s="426">
        <v>45917</v>
      </c>
      <c r="V112" s="515">
        <v>20250177</v>
      </c>
      <c r="W112" s="517">
        <v>1160667299</v>
      </c>
      <c r="X112" s="426">
        <v>45708</v>
      </c>
      <c r="Y112" s="150" t="s">
        <v>51</v>
      </c>
      <c r="Z112" s="239" t="s">
        <v>3263</v>
      </c>
      <c r="AA112" s="150" t="s">
        <v>53</v>
      </c>
      <c r="AB112" s="150" t="s">
        <v>3452</v>
      </c>
      <c r="AC112" s="150" t="s">
        <v>2992</v>
      </c>
      <c r="AD112" s="247">
        <v>45721</v>
      </c>
      <c r="AE112" s="210" t="s">
        <v>3453</v>
      </c>
      <c r="AF112" s="155" t="e">
        <f>#REF!</f>
        <v>#REF!</v>
      </c>
      <c r="AG112" s="169"/>
      <c r="AH112" s="150">
        <v>45454</v>
      </c>
      <c r="AI112" s="150">
        <f t="shared" si="4"/>
        <v>45574</v>
      </c>
      <c r="AJ112" s="156">
        <f t="shared" si="5"/>
        <v>46304</v>
      </c>
      <c r="AW112" s="157"/>
      <c r="AX112" s="158"/>
      <c r="AY112" s="158"/>
      <c r="AZ112" s="158"/>
      <c r="BA112" s="158"/>
      <c r="BB112" s="158"/>
      <c r="BZ112" s="238">
        <v>45751</v>
      </c>
    </row>
    <row r="113" spans="1:78" ht="18" customHeight="1">
      <c r="A113" s="279"/>
      <c r="B113" s="513" t="b">
        <v>1</v>
      </c>
      <c r="C113" s="430" t="s">
        <v>3454</v>
      </c>
      <c r="D113" s="430" t="s">
        <v>3455</v>
      </c>
      <c r="E113" s="327" t="s">
        <v>24</v>
      </c>
      <c r="F113" s="192" t="s">
        <v>18</v>
      </c>
      <c r="G113" s="520">
        <v>45707</v>
      </c>
      <c r="H113" s="426" t="s">
        <v>125</v>
      </c>
      <c r="I113" s="150" t="str">
        <f t="shared" ca="1" si="3"/>
        <v>EJECUTADO</v>
      </c>
      <c r="J113" s="428" t="s">
        <v>3456</v>
      </c>
      <c r="K113" s="428" t="s">
        <v>54</v>
      </c>
      <c r="L113" s="428" t="s">
        <v>3457</v>
      </c>
      <c r="M113" s="514">
        <v>73136714</v>
      </c>
      <c r="N113" s="216" t="s">
        <v>3458</v>
      </c>
      <c r="O113" s="438">
        <v>7200000</v>
      </c>
      <c r="P113" s="546">
        <v>4000000</v>
      </c>
      <c r="Q113" s="545">
        <v>20250117</v>
      </c>
      <c r="R113" s="516">
        <v>10000000</v>
      </c>
      <c r="S113" s="134">
        <v>45691</v>
      </c>
      <c r="T113" s="426">
        <v>45709</v>
      </c>
      <c r="U113" s="426">
        <v>45744</v>
      </c>
      <c r="V113" s="515">
        <v>20250171</v>
      </c>
      <c r="W113" s="517">
        <v>7200000</v>
      </c>
      <c r="X113" s="426">
        <v>45707</v>
      </c>
      <c r="Y113" s="205" t="s">
        <v>51</v>
      </c>
      <c r="Z113" s="150" t="s">
        <v>634</v>
      </c>
      <c r="AA113" s="150" t="s">
        <v>53</v>
      </c>
      <c r="AB113" s="150" t="s">
        <v>3459</v>
      </c>
      <c r="AC113" s="146" t="s">
        <v>2964</v>
      </c>
      <c r="AD113" s="266">
        <v>45708</v>
      </c>
      <c r="AE113" s="50" t="s">
        <v>3460</v>
      </c>
      <c r="AF113" s="155" t="e">
        <f>#REF!</f>
        <v>#REF!</v>
      </c>
      <c r="AG113" s="169"/>
      <c r="AH113" s="150">
        <v>45454</v>
      </c>
      <c r="AI113" s="150">
        <f t="shared" si="4"/>
        <v>45574</v>
      </c>
      <c r="AJ113" s="156">
        <f t="shared" si="5"/>
        <v>46304</v>
      </c>
      <c r="AW113" s="157"/>
      <c r="AX113" s="158"/>
      <c r="AY113" s="158"/>
      <c r="AZ113" s="158"/>
      <c r="BA113" s="158"/>
      <c r="BB113" s="158"/>
      <c r="BZ113" s="221">
        <v>45721</v>
      </c>
    </row>
    <row r="114" spans="1:78" ht="18" customHeight="1">
      <c r="B114" s="513" t="b">
        <v>1</v>
      </c>
      <c r="C114" s="430" t="s">
        <v>3461</v>
      </c>
      <c r="D114" s="430" t="s">
        <v>3455</v>
      </c>
      <c r="E114" s="327" t="s">
        <v>24</v>
      </c>
      <c r="F114" s="192" t="s">
        <v>3</v>
      </c>
      <c r="G114" s="520">
        <v>45707</v>
      </c>
      <c r="H114" s="426" t="s">
        <v>125</v>
      </c>
      <c r="I114" s="150" t="str">
        <f t="shared" ca="1" si="3"/>
        <v>EJECUTADO</v>
      </c>
      <c r="J114" s="428" t="s">
        <v>3462</v>
      </c>
      <c r="K114" s="428" t="s">
        <v>54</v>
      </c>
      <c r="L114" s="428" t="s">
        <v>3463</v>
      </c>
      <c r="M114" s="514">
        <v>79792050</v>
      </c>
      <c r="N114" s="216" t="s">
        <v>2837</v>
      </c>
      <c r="O114" s="546">
        <v>4940000</v>
      </c>
      <c r="P114" s="546">
        <v>3800000</v>
      </c>
      <c r="Q114" s="545">
        <v>20250109</v>
      </c>
      <c r="R114" s="516">
        <v>7600000</v>
      </c>
      <c r="S114" s="134">
        <v>45687</v>
      </c>
      <c r="T114" s="426">
        <v>45709</v>
      </c>
      <c r="U114" s="426">
        <v>45744</v>
      </c>
      <c r="V114" s="515">
        <v>20250172</v>
      </c>
      <c r="W114" s="517">
        <v>4940000</v>
      </c>
      <c r="X114" s="426">
        <v>45707</v>
      </c>
      <c r="Y114" s="205" t="s">
        <v>51</v>
      </c>
      <c r="Z114" s="150" t="s">
        <v>634</v>
      </c>
      <c r="AA114" s="150" t="s">
        <v>53</v>
      </c>
      <c r="AB114" s="150" t="s">
        <v>3464</v>
      </c>
      <c r="AC114" s="146" t="s">
        <v>2964</v>
      </c>
      <c r="AD114" s="266">
        <v>45708</v>
      </c>
      <c r="AE114" s="50" t="s">
        <v>3465</v>
      </c>
      <c r="AF114" s="155" t="e">
        <f>#REF!</f>
        <v>#REF!</v>
      </c>
      <c r="AG114" s="169"/>
      <c r="AH114" s="150">
        <v>45454</v>
      </c>
      <c r="AI114" s="150">
        <f t="shared" si="4"/>
        <v>45574</v>
      </c>
      <c r="AJ114" s="156">
        <f t="shared" si="5"/>
        <v>46304</v>
      </c>
      <c r="AW114" s="157"/>
      <c r="AX114" s="158"/>
      <c r="AY114" s="158"/>
      <c r="AZ114" s="158"/>
      <c r="BA114" s="158"/>
      <c r="BB114" s="158"/>
      <c r="BZ114" s="221">
        <v>45721</v>
      </c>
    </row>
    <row r="115" spans="1:78" ht="18" customHeight="1">
      <c r="B115" s="513" t="b">
        <v>1</v>
      </c>
      <c r="C115" s="430" t="s">
        <v>3466</v>
      </c>
      <c r="D115" s="430" t="s">
        <v>3455</v>
      </c>
      <c r="E115" s="327" t="s">
        <v>24</v>
      </c>
      <c r="F115" s="192" t="s">
        <v>18</v>
      </c>
      <c r="G115" s="520">
        <v>45707</v>
      </c>
      <c r="H115" s="426" t="s">
        <v>125</v>
      </c>
      <c r="I115" s="150" t="str">
        <f t="shared" ca="1" si="3"/>
        <v>EJECUTADO</v>
      </c>
      <c r="J115" s="428" t="s">
        <v>3467</v>
      </c>
      <c r="K115" s="428" t="s">
        <v>54</v>
      </c>
      <c r="L115" s="428" t="s">
        <v>3468</v>
      </c>
      <c r="M115" s="514">
        <v>1015469509</v>
      </c>
      <c r="N115" s="216" t="s">
        <v>3469</v>
      </c>
      <c r="O115" s="438">
        <v>7200000</v>
      </c>
      <c r="P115" s="546">
        <v>4000000</v>
      </c>
      <c r="Q115" s="545">
        <v>20250111</v>
      </c>
      <c r="R115" s="516">
        <v>10000000</v>
      </c>
      <c r="S115" s="134">
        <v>45687</v>
      </c>
      <c r="T115" s="426">
        <v>45709</v>
      </c>
      <c r="U115" s="426">
        <v>45744</v>
      </c>
      <c r="V115" s="515">
        <v>20250179</v>
      </c>
      <c r="W115" s="517">
        <v>7200000</v>
      </c>
      <c r="X115" s="426">
        <v>45709</v>
      </c>
      <c r="Y115" s="205" t="s">
        <v>51</v>
      </c>
      <c r="Z115" s="150" t="s">
        <v>634</v>
      </c>
      <c r="AA115" s="150" t="s">
        <v>53</v>
      </c>
      <c r="AB115" s="150" t="s">
        <v>3470</v>
      </c>
      <c r="AC115" s="146" t="s">
        <v>2964</v>
      </c>
      <c r="AD115" s="266">
        <v>45709</v>
      </c>
      <c r="AE115" s="50" t="s">
        <v>3471</v>
      </c>
      <c r="AF115" s="155" t="e">
        <f>#REF!</f>
        <v>#REF!</v>
      </c>
      <c r="AG115" s="169"/>
      <c r="AH115" s="150">
        <v>45454</v>
      </c>
      <c r="AI115" s="150">
        <f t="shared" si="4"/>
        <v>45574</v>
      </c>
      <c r="AJ115" s="156">
        <f t="shared" si="5"/>
        <v>46304</v>
      </c>
      <c r="AW115" s="157"/>
      <c r="AX115" s="158"/>
      <c r="AY115" s="158"/>
      <c r="AZ115" s="158"/>
      <c r="BA115" s="158"/>
      <c r="BB115" s="158"/>
      <c r="BZ115" s="221">
        <v>45721</v>
      </c>
    </row>
    <row r="116" spans="1:78" ht="18" customHeight="1">
      <c r="B116" s="513" t="b">
        <v>1</v>
      </c>
      <c r="C116" s="430" t="s">
        <v>3472</v>
      </c>
      <c r="D116" s="430" t="s">
        <v>3455</v>
      </c>
      <c r="E116" s="327" t="s">
        <v>24</v>
      </c>
      <c r="F116" s="192" t="s">
        <v>18</v>
      </c>
      <c r="G116" s="520">
        <v>45707</v>
      </c>
      <c r="H116" s="426" t="s">
        <v>125</v>
      </c>
      <c r="I116" s="150" t="str">
        <f t="shared" ca="1" si="3"/>
        <v>EJECUTADO</v>
      </c>
      <c r="J116" s="428" t="s">
        <v>3473</v>
      </c>
      <c r="K116" s="428" t="s">
        <v>54</v>
      </c>
      <c r="L116" s="428" t="s">
        <v>3474</v>
      </c>
      <c r="M116" s="514">
        <v>53090344</v>
      </c>
      <c r="N116" s="216" t="s">
        <v>2738</v>
      </c>
      <c r="O116" s="438">
        <v>6500000</v>
      </c>
      <c r="P116" s="546">
        <v>5000000</v>
      </c>
      <c r="Q116" s="545">
        <v>20250108</v>
      </c>
      <c r="R116" s="516">
        <v>11400000</v>
      </c>
      <c r="S116" s="134">
        <v>45686</v>
      </c>
      <c r="T116" s="426">
        <v>45709</v>
      </c>
      <c r="U116" s="426">
        <v>45744</v>
      </c>
      <c r="V116" s="515">
        <v>20250173</v>
      </c>
      <c r="W116" s="517">
        <v>6500000</v>
      </c>
      <c r="X116" s="426">
        <v>45707</v>
      </c>
      <c r="Y116" s="205" t="s">
        <v>51</v>
      </c>
      <c r="Z116" s="150" t="s">
        <v>634</v>
      </c>
      <c r="AA116" s="150" t="s">
        <v>53</v>
      </c>
      <c r="AB116" s="150" t="s">
        <v>3475</v>
      </c>
      <c r="AC116" s="146" t="s">
        <v>2964</v>
      </c>
      <c r="AD116" s="266">
        <v>45708</v>
      </c>
      <c r="AE116" s="50" t="s">
        <v>3476</v>
      </c>
      <c r="AF116" s="155" t="e">
        <f>#REF!</f>
        <v>#REF!</v>
      </c>
      <c r="AG116" s="169"/>
      <c r="AH116" s="150">
        <v>45454</v>
      </c>
      <c r="AI116" s="150">
        <f t="shared" si="4"/>
        <v>45574</v>
      </c>
      <c r="AJ116" s="156">
        <f t="shared" si="5"/>
        <v>46304</v>
      </c>
      <c r="AW116" s="157"/>
      <c r="AX116" s="158"/>
      <c r="AY116" s="158"/>
      <c r="AZ116" s="158"/>
      <c r="BA116" s="158"/>
      <c r="BB116" s="158"/>
      <c r="BZ116" s="221">
        <v>45721</v>
      </c>
    </row>
    <row r="117" spans="1:78" ht="18" customHeight="1">
      <c r="B117" s="513" t="b">
        <v>1</v>
      </c>
      <c r="C117" s="430" t="s">
        <v>3477</v>
      </c>
      <c r="D117" s="331" t="s">
        <v>74</v>
      </c>
      <c r="E117" s="327" t="s">
        <v>24</v>
      </c>
      <c r="F117" s="192" t="s">
        <v>18</v>
      </c>
      <c r="G117" s="520">
        <v>45707</v>
      </c>
      <c r="H117" s="426" t="s">
        <v>125</v>
      </c>
      <c r="I117" s="150" t="str">
        <f t="shared" ca="1" si="3"/>
        <v>EJECUTADO</v>
      </c>
      <c r="J117" s="528" t="s">
        <v>3478</v>
      </c>
      <c r="K117" s="428" t="s">
        <v>54</v>
      </c>
      <c r="L117" s="428" t="s">
        <v>3479</v>
      </c>
      <c r="M117" s="514">
        <v>79623886</v>
      </c>
      <c r="N117" s="216" t="s">
        <v>2721</v>
      </c>
      <c r="O117" s="438">
        <v>18000000</v>
      </c>
      <c r="P117" s="546">
        <v>6000000</v>
      </c>
      <c r="Q117" s="545">
        <v>20250125</v>
      </c>
      <c r="R117" s="516">
        <v>18000000</v>
      </c>
      <c r="S117" s="134">
        <v>45692</v>
      </c>
      <c r="T117" s="426">
        <v>45710</v>
      </c>
      <c r="U117" s="426">
        <v>45798</v>
      </c>
      <c r="V117">
        <v>20250178</v>
      </c>
      <c r="W117" s="517">
        <v>18000000</v>
      </c>
      <c r="X117" s="426">
        <v>45708</v>
      </c>
      <c r="Y117" s="205" t="s">
        <v>51</v>
      </c>
      <c r="Z117" s="150" t="s">
        <v>634</v>
      </c>
      <c r="AA117" s="150" t="s">
        <v>53</v>
      </c>
      <c r="AB117" s="150" t="s">
        <v>3480</v>
      </c>
      <c r="AC117" s="150" t="s">
        <v>2969</v>
      </c>
      <c r="AD117" s="266">
        <v>45708</v>
      </c>
      <c r="AE117" s="50" t="s">
        <v>3481</v>
      </c>
      <c r="AF117" s="155" t="e">
        <f>#REF!</f>
        <v>#REF!</v>
      </c>
      <c r="AG117" s="169"/>
      <c r="AH117" s="150">
        <v>45454</v>
      </c>
      <c r="AI117" s="150">
        <f t="shared" si="4"/>
        <v>45574</v>
      </c>
      <c r="AJ117" s="156">
        <f t="shared" si="5"/>
        <v>46304</v>
      </c>
      <c r="AW117" s="157"/>
      <c r="AX117" s="158"/>
      <c r="AY117" s="158"/>
      <c r="AZ117" s="158"/>
      <c r="BA117" s="158"/>
      <c r="BB117" s="158"/>
      <c r="BZ117" s="221">
        <v>45721</v>
      </c>
    </row>
    <row r="118" spans="1:78" ht="18" customHeight="1">
      <c r="B118" s="513" t="b">
        <v>1</v>
      </c>
      <c r="C118" s="430" t="s">
        <v>3482</v>
      </c>
      <c r="D118" s="331" t="s">
        <v>74</v>
      </c>
      <c r="E118" s="327" t="s">
        <v>24</v>
      </c>
      <c r="F118" s="192" t="s">
        <v>18</v>
      </c>
      <c r="G118" s="520">
        <v>45707</v>
      </c>
      <c r="H118" s="426" t="s">
        <v>125</v>
      </c>
      <c r="I118" s="150" t="str">
        <f t="shared" ca="1" si="3"/>
        <v>EJECUTADO</v>
      </c>
      <c r="J118" s="528" t="s">
        <v>3483</v>
      </c>
      <c r="K118" s="428" t="s">
        <v>54</v>
      </c>
      <c r="L118" s="428" t="s">
        <v>2848</v>
      </c>
      <c r="M118" s="514">
        <v>1000592749</v>
      </c>
      <c r="N118" s="216" t="s">
        <v>2849</v>
      </c>
      <c r="O118" s="438">
        <v>9000000</v>
      </c>
      <c r="P118" s="546">
        <v>3000000</v>
      </c>
      <c r="Q118" s="545">
        <v>20250023</v>
      </c>
      <c r="R118" s="516">
        <v>128255000</v>
      </c>
      <c r="S118" s="134">
        <v>45670</v>
      </c>
      <c r="T118" s="426">
        <v>45708</v>
      </c>
      <c r="U118" s="426">
        <v>45796</v>
      </c>
      <c r="V118" s="515">
        <v>20250174</v>
      </c>
      <c r="W118" s="517">
        <v>9000000</v>
      </c>
      <c r="X118" s="426">
        <v>45707</v>
      </c>
      <c r="Y118" s="205" t="s">
        <v>51</v>
      </c>
      <c r="Z118" s="150" t="s">
        <v>634</v>
      </c>
      <c r="AA118" s="150" t="s">
        <v>53</v>
      </c>
      <c r="AB118" s="150" t="s">
        <v>3484</v>
      </c>
      <c r="AC118" s="150" t="s">
        <v>2992</v>
      </c>
      <c r="AD118" s="266">
        <v>45708</v>
      </c>
      <c r="AE118" s="50" t="s">
        <v>3485</v>
      </c>
      <c r="AF118" s="155" t="e">
        <f>#REF!</f>
        <v>#REF!</v>
      </c>
      <c r="AG118" s="169"/>
      <c r="AH118" s="150">
        <v>45454</v>
      </c>
      <c r="AI118" s="150">
        <f t="shared" si="4"/>
        <v>45574</v>
      </c>
      <c r="AJ118" s="156">
        <f t="shared" si="5"/>
        <v>46304</v>
      </c>
      <c r="AW118" s="157"/>
      <c r="AX118" s="158"/>
      <c r="AY118" s="158"/>
      <c r="AZ118" s="158"/>
      <c r="BA118" s="158"/>
      <c r="BB118" s="158"/>
      <c r="BZ118" s="221">
        <v>45721</v>
      </c>
    </row>
    <row r="119" spans="1:78" ht="18" customHeight="1">
      <c r="B119" s="513" t="b">
        <v>1</v>
      </c>
      <c r="C119" s="548" t="s">
        <v>3486</v>
      </c>
      <c r="D119" s="430" t="s">
        <v>3487</v>
      </c>
      <c r="E119" s="327" t="s">
        <v>24</v>
      </c>
      <c r="F119" s="192" t="s">
        <v>10</v>
      </c>
      <c r="G119" s="520">
        <v>45708</v>
      </c>
      <c r="H119" s="426" t="s">
        <v>125</v>
      </c>
      <c r="I119" s="150" t="str">
        <f t="shared" ca="1" si="3"/>
        <v>EJECUTADO</v>
      </c>
      <c r="J119" s="428" t="s">
        <v>3488</v>
      </c>
      <c r="K119" s="428" t="s">
        <v>50</v>
      </c>
      <c r="L119" s="428" t="s">
        <v>1607</v>
      </c>
      <c r="M119" s="514" t="s">
        <v>3489</v>
      </c>
      <c r="N119" s="216" t="s">
        <v>1686</v>
      </c>
      <c r="O119" s="536">
        <v>5611984800</v>
      </c>
      <c r="P119" s="546">
        <v>163984800</v>
      </c>
      <c r="Q119" s="545">
        <v>20250167</v>
      </c>
      <c r="R119" s="516">
        <v>5611985000</v>
      </c>
      <c r="S119" s="134">
        <v>45705</v>
      </c>
      <c r="T119" s="426">
        <v>45709</v>
      </c>
      <c r="U119" s="426">
        <v>45858</v>
      </c>
      <c r="V119" s="515">
        <v>20250175</v>
      </c>
      <c r="W119" s="517">
        <v>5611984800</v>
      </c>
      <c r="X119" s="426">
        <v>45708</v>
      </c>
      <c r="Y119" s="205" t="s">
        <v>51</v>
      </c>
      <c r="Z119" s="150" t="s">
        <v>634</v>
      </c>
      <c r="AA119" s="150" t="s">
        <v>53</v>
      </c>
      <c r="AB119" s="213">
        <v>4217525</v>
      </c>
      <c r="AC119" s="146" t="s">
        <v>3405</v>
      </c>
      <c r="AD119" s="266">
        <v>45709</v>
      </c>
      <c r="AE119" s="50" t="s">
        <v>3490</v>
      </c>
      <c r="AF119" s="155" t="e">
        <f>#REF!</f>
        <v>#REF!</v>
      </c>
      <c r="AG119" s="169"/>
      <c r="AH119" s="150">
        <v>45454</v>
      </c>
      <c r="AI119" s="150">
        <f t="shared" si="4"/>
        <v>45574</v>
      </c>
      <c r="AJ119" s="156">
        <f t="shared" si="5"/>
        <v>46304</v>
      </c>
      <c r="AW119" s="157"/>
      <c r="AX119" s="158"/>
      <c r="AY119" s="158"/>
      <c r="AZ119" s="158"/>
      <c r="BA119" s="158"/>
      <c r="BB119" s="158"/>
      <c r="BZ119" s="221">
        <v>45721</v>
      </c>
    </row>
    <row r="120" spans="1:78" ht="18" customHeight="1">
      <c r="B120" s="513" t="b">
        <v>1</v>
      </c>
      <c r="C120" s="430" t="s">
        <v>3491</v>
      </c>
      <c r="D120" s="430" t="s">
        <v>842</v>
      </c>
      <c r="E120" s="327" t="s">
        <v>24</v>
      </c>
      <c r="F120" s="192" t="s">
        <v>18</v>
      </c>
      <c r="G120" s="520">
        <v>45708</v>
      </c>
      <c r="H120" s="426" t="s">
        <v>125</v>
      </c>
      <c r="I120" s="150" t="str">
        <f t="shared" ca="1" si="3"/>
        <v>EJECUTADO</v>
      </c>
      <c r="J120" s="528" t="s">
        <v>3492</v>
      </c>
      <c r="K120" s="428" t="s">
        <v>54</v>
      </c>
      <c r="L120" s="428" t="s">
        <v>1405</v>
      </c>
      <c r="M120" s="514">
        <v>1030673108</v>
      </c>
      <c r="N120" s="216" t="s">
        <v>3493</v>
      </c>
      <c r="O120" s="438">
        <v>45628000</v>
      </c>
      <c r="P120" s="546">
        <v>5610000</v>
      </c>
      <c r="Q120" s="545">
        <v>20250148</v>
      </c>
      <c r="R120" s="516">
        <v>45628000</v>
      </c>
      <c r="S120" s="134">
        <v>45699</v>
      </c>
      <c r="T120" s="426">
        <v>45708</v>
      </c>
      <c r="U120" s="426">
        <v>45953</v>
      </c>
      <c r="V120" s="515" t="s">
        <v>3494</v>
      </c>
      <c r="W120" s="517">
        <v>45628000</v>
      </c>
      <c r="X120" s="426">
        <v>45708</v>
      </c>
      <c r="Y120" s="205" t="s">
        <v>51</v>
      </c>
      <c r="Z120" s="150" t="s">
        <v>634</v>
      </c>
      <c r="AA120" s="150" t="s">
        <v>53</v>
      </c>
      <c r="AB120" s="150" t="s">
        <v>3495</v>
      </c>
      <c r="AC120" s="150" t="s">
        <v>3496</v>
      </c>
      <c r="AD120" s="266">
        <v>45708</v>
      </c>
      <c r="AE120" s="50" t="s">
        <v>3497</v>
      </c>
      <c r="AF120" s="155" t="e">
        <f>#REF!</f>
        <v>#REF!</v>
      </c>
      <c r="AG120" s="169"/>
      <c r="AH120" s="150">
        <v>45454</v>
      </c>
      <c r="AI120" s="150">
        <f t="shared" si="4"/>
        <v>45574</v>
      </c>
      <c r="AJ120" s="156">
        <f t="shared" si="5"/>
        <v>46304</v>
      </c>
      <c r="AW120" s="157"/>
      <c r="AX120" s="158"/>
      <c r="AY120" s="158"/>
      <c r="AZ120" s="158"/>
      <c r="BA120" s="158"/>
      <c r="BB120" s="158"/>
      <c r="BZ120" s="221">
        <v>45721</v>
      </c>
    </row>
    <row r="121" spans="1:78" ht="18" customHeight="1">
      <c r="B121" s="513" t="b">
        <v>1</v>
      </c>
      <c r="C121" s="430" t="s">
        <v>3498</v>
      </c>
      <c r="D121" s="331" t="s">
        <v>74</v>
      </c>
      <c r="E121" s="327" t="s">
        <v>24</v>
      </c>
      <c r="F121" s="192" t="s">
        <v>3</v>
      </c>
      <c r="G121" s="520">
        <v>45709</v>
      </c>
      <c r="H121" s="426" t="s">
        <v>125</v>
      </c>
      <c r="I121" s="150" t="str">
        <f t="shared" ca="1" si="3"/>
        <v>EJECUTADO</v>
      </c>
      <c r="J121" s="428" t="s">
        <v>3499</v>
      </c>
      <c r="K121" s="428" t="s">
        <v>54</v>
      </c>
      <c r="L121" s="428" t="s">
        <v>2756</v>
      </c>
      <c r="M121" s="514">
        <v>1076201956</v>
      </c>
      <c r="N121" s="216" t="s">
        <v>2757</v>
      </c>
      <c r="O121" s="438">
        <v>10972000</v>
      </c>
      <c r="P121" s="546">
        <v>2743000</v>
      </c>
      <c r="Q121" s="545">
        <v>20250160</v>
      </c>
      <c r="R121" s="516">
        <v>15600000</v>
      </c>
      <c r="S121" s="134">
        <v>45701</v>
      </c>
      <c r="T121" s="426">
        <v>45712</v>
      </c>
      <c r="U121" s="426">
        <v>45831</v>
      </c>
      <c r="V121" s="515">
        <v>20250181</v>
      </c>
      <c r="W121" s="517">
        <v>10972000</v>
      </c>
      <c r="X121" s="426">
        <v>45709</v>
      </c>
      <c r="Y121" s="168" t="s">
        <v>106</v>
      </c>
      <c r="Z121" s="150" t="s">
        <v>283</v>
      </c>
      <c r="AA121" s="150" t="s">
        <v>53</v>
      </c>
      <c r="AB121" s="150" t="s">
        <v>3500</v>
      </c>
      <c r="AC121" s="150" t="s">
        <v>2969</v>
      </c>
      <c r="AD121" s="266">
        <v>45712</v>
      </c>
      <c r="AE121" s="50" t="s">
        <v>3501</v>
      </c>
      <c r="AF121" s="155" t="e">
        <f>#REF!</f>
        <v>#REF!</v>
      </c>
      <c r="AG121" s="169"/>
      <c r="AH121" s="150">
        <v>45454</v>
      </c>
      <c r="AI121" s="150">
        <f t="shared" si="4"/>
        <v>45574</v>
      </c>
      <c r="AJ121" s="156">
        <f t="shared" si="5"/>
        <v>46304</v>
      </c>
      <c r="AW121" s="157"/>
      <c r="AX121" s="158"/>
      <c r="AY121" s="158"/>
      <c r="AZ121" s="158"/>
      <c r="BA121" s="158"/>
      <c r="BB121" s="158"/>
      <c r="BZ121" s="221">
        <v>45721</v>
      </c>
    </row>
    <row r="122" spans="1:78" ht="18" customHeight="1">
      <c r="B122" s="513" t="b">
        <v>1</v>
      </c>
      <c r="C122" s="430" t="s">
        <v>3502</v>
      </c>
      <c r="D122" s="331" t="s">
        <v>3503</v>
      </c>
      <c r="E122" s="327" t="s">
        <v>24</v>
      </c>
      <c r="F122" s="192" t="s">
        <v>18</v>
      </c>
      <c r="G122" s="520">
        <v>45712</v>
      </c>
      <c r="H122" s="426" t="s">
        <v>125</v>
      </c>
      <c r="I122" s="150" t="str">
        <f t="shared" ca="1" si="3"/>
        <v>EJECUTADO</v>
      </c>
      <c r="J122" s="428" t="s">
        <v>3504</v>
      </c>
      <c r="K122" s="428" t="s">
        <v>54</v>
      </c>
      <c r="L122" s="428" t="s">
        <v>3505</v>
      </c>
      <c r="M122" s="514">
        <v>1049602482</v>
      </c>
      <c r="N122" s="216" t="s">
        <v>2853</v>
      </c>
      <c r="O122" s="438">
        <v>30000000</v>
      </c>
      <c r="P122" s="546">
        <v>10000000</v>
      </c>
      <c r="Q122" s="545">
        <v>20250168</v>
      </c>
      <c r="R122" s="516">
        <v>30000000</v>
      </c>
      <c r="S122" s="134">
        <v>45706</v>
      </c>
      <c r="T122" s="426">
        <v>45714</v>
      </c>
      <c r="U122" s="426">
        <v>45802</v>
      </c>
      <c r="V122" s="515">
        <v>20250185</v>
      </c>
      <c r="W122" s="517">
        <v>30000000</v>
      </c>
      <c r="X122" s="426">
        <v>45712</v>
      </c>
      <c r="Y122" s="205" t="s">
        <v>51</v>
      </c>
      <c r="Z122" s="150" t="s">
        <v>634</v>
      </c>
      <c r="AA122" s="150" t="s">
        <v>53</v>
      </c>
      <c r="AB122" s="150" t="s">
        <v>3506</v>
      </c>
      <c r="AC122" s="150" t="s">
        <v>3507</v>
      </c>
      <c r="AD122" s="266">
        <v>45713</v>
      </c>
      <c r="AE122" s="50" t="s">
        <v>3508</v>
      </c>
      <c r="AF122" s="155" t="e">
        <f>#REF!</f>
        <v>#REF!</v>
      </c>
      <c r="AG122" s="169"/>
      <c r="AH122" s="150">
        <v>45454</v>
      </c>
      <c r="AI122" s="150">
        <f t="shared" si="4"/>
        <v>45574</v>
      </c>
      <c r="AJ122" s="156">
        <f t="shared" si="5"/>
        <v>46304</v>
      </c>
      <c r="AW122" s="157"/>
      <c r="AX122" s="158"/>
      <c r="AY122" s="158"/>
      <c r="AZ122" s="158"/>
      <c r="BA122" s="158"/>
      <c r="BB122" s="158"/>
      <c r="BZ122" s="221">
        <v>45721</v>
      </c>
    </row>
    <row r="123" spans="1:78" ht="18" customHeight="1">
      <c r="A123" s="282" t="s">
        <v>3509</v>
      </c>
      <c r="B123" s="513" t="b">
        <v>1</v>
      </c>
      <c r="C123" s="430" t="s">
        <v>3510</v>
      </c>
      <c r="D123" s="430" t="s">
        <v>506</v>
      </c>
      <c r="E123" s="327" t="s">
        <v>24</v>
      </c>
      <c r="F123" s="192" t="s">
        <v>18</v>
      </c>
      <c r="G123" s="520">
        <v>45712</v>
      </c>
      <c r="H123" s="426" t="s">
        <v>125</v>
      </c>
      <c r="I123" s="150" t="str">
        <f t="shared" ca="1" si="3"/>
        <v>EJECUTADO</v>
      </c>
      <c r="J123" s="428" t="s">
        <v>3511</v>
      </c>
      <c r="K123" s="428" t="s">
        <v>54</v>
      </c>
      <c r="L123" s="428" t="s">
        <v>2100</v>
      </c>
      <c r="M123" s="514">
        <v>80655598</v>
      </c>
      <c r="N123" s="216" t="s">
        <v>3512</v>
      </c>
      <c r="O123" s="546">
        <v>13144000</v>
      </c>
      <c r="P123" s="546">
        <v>3285900</v>
      </c>
      <c r="Q123" s="545">
        <v>20250172</v>
      </c>
      <c r="R123" s="516">
        <v>13144000</v>
      </c>
      <c r="S123" s="134">
        <v>45707</v>
      </c>
      <c r="T123" s="426">
        <v>45713</v>
      </c>
      <c r="U123" s="426">
        <v>45821</v>
      </c>
      <c r="V123" s="515">
        <v>20250186</v>
      </c>
      <c r="W123" s="517">
        <v>13144000</v>
      </c>
      <c r="X123" s="426">
        <v>45713</v>
      </c>
      <c r="Y123" s="205" t="s">
        <v>51</v>
      </c>
      <c r="Z123" s="150" t="s">
        <v>634</v>
      </c>
      <c r="AA123" s="150" t="s">
        <v>53</v>
      </c>
      <c r="AB123" s="150" t="s">
        <v>3513</v>
      </c>
      <c r="AC123" s="146" t="s">
        <v>2964</v>
      </c>
      <c r="AD123" s="266">
        <v>45713</v>
      </c>
      <c r="AE123" s="50" t="s">
        <v>3514</v>
      </c>
      <c r="AF123" s="155" t="e">
        <f>#REF!</f>
        <v>#REF!</v>
      </c>
      <c r="AG123" s="169"/>
      <c r="AH123" s="150">
        <v>45454</v>
      </c>
      <c r="AI123" s="150">
        <f t="shared" si="4"/>
        <v>45574</v>
      </c>
      <c r="AJ123" s="156">
        <f t="shared" si="5"/>
        <v>46304</v>
      </c>
      <c r="AW123" s="157"/>
      <c r="AX123" s="158"/>
      <c r="AY123" s="158"/>
      <c r="AZ123" s="158"/>
      <c r="BA123" s="158"/>
      <c r="BB123" s="158"/>
      <c r="BZ123" s="221">
        <v>45721</v>
      </c>
    </row>
    <row r="124" spans="1:78" ht="18" customHeight="1">
      <c r="B124" s="513" t="b">
        <v>1</v>
      </c>
      <c r="C124" s="430" t="s">
        <v>3515</v>
      </c>
      <c r="D124" s="430" t="s">
        <v>3433</v>
      </c>
      <c r="E124" s="327" t="s">
        <v>24</v>
      </c>
      <c r="F124" s="192" t="s">
        <v>10</v>
      </c>
      <c r="G124" s="520">
        <v>45713</v>
      </c>
      <c r="H124" s="426" t="s">
        <v>125</v>
      </c>
      <c r="I124" s="150" t="str">
        <f t="shared" ca="1" si="3"/>
        <v>EJECUTADO</v>
      </c>
      <c r="J124" s="428" t="s">
        <v>3516</v>
      </c>
      <c r="K124" s="428" t="s">
        <v>50</v>
      </c>
      <c r="L124" s="428" t="s">
        <v>3517</v>
      </c>
      <c r="M124" s="514" t="s">
        <v>2892</v>
      </c>
      <c r="N124" s="216" t="s">
        <v>1686</v>
      </c>
      <c r="O124" s="546">
        <v>713752000</v>
      </c>
      <c r="P124" s="546">
        <v>713752000</v>
      </c>
      <c r="Q124" s="545">
        <v>20250179</v>
      </c>
      <c r="R124" s="516">
        <v>713752000</v>
      </c>
      <c r="S124" s="134">
        <v>45712</v>
      </c>
      <c r="T124" s="426">
        <v>45714</v>
      </c>
      <c r="U124" s="426">
        <v>45790</v>
      </c>
      <c r="V124" s="515">
        <v>20250187</v>
      </c>
      <c r="W124" s="517">
        <v>713752000</v>
      </c>
      <c r="X124" s="426">
        <v>45741</v>
      </c>
      <c r="Y124" s="205" t="s">
        <v>51</v>
      </c>
      <c r="Z124" s="150" t="s">
        <v>634</v>
      </c>
      <c r="AA124" s="150" t="s">
        <v>53</v>
      </c>
      <c r="AB124" s="150" t="s">
        <v>3518</v>
      </c>
      <c r="AC124" s="146" t="s">
        <v>2964</v>
      </c>
      <c r="AD124" s="266">
        <v>45714</v>
      </c>
      <c r="AE124" s="50" t="s">
        <v>3519</v>
      </c>
      <c r="AF124" s="155" t="e">
        <f>#REF!</f>
        <v>#REF!</v>
      </c>
      <c r="AG124" s="169"/>
      <c r="AH124" s="150">
        <v>45454</v>
      </c>
      <c r="AI124" s="150">
        <f t="shared" si="4"/>
        <v>45574</v>
      </c>
      <c r="AJ124" s="156">
        <f t="shared" si="5"/>
        <v>46304</v>
      </c>
      <c r="AW124" s="157"/>
      <c r="AX124" s="158"/>
      <c r="AY124" s="158"/>
      <c r="AZ124" s="158"/>
      <c r="BA124" s="158"/>
      <c r="BB124" s="158"/>
      <c r="BZ124" s="221">
        <v>45721</v>
      </c>
    </row>
    <row r="125" spans="1:78" ht="18" customHeight="1">
      <c r="B125" s="513" t="b">
        <v>1</v>
      </c>
      <c r="C125" s="430" t="s">
        <v>3520</v>
      </c>
      <c r="D125" s="430" t="s">
        <v>3455</v>
      </c>
      <c r="E125" s="327" t="s">
        <v>24</v>
      </c>
      <c r="F125" s="192" t="s">
        <v>3</v>
      </c>
      <c r="G125" s="520">
        <v>45713</v>
      </c>
      <c r="H125" s="426" t="s">
        <v>125</v>
      </c>
      <c r="I125" s="150" t="str">
        <f t="shared" ca="1" si="3"/>
        <v>EJECUTADO</v>
      </c>
      <c r="J125" s="428" t="s">
        <v>3521</v>
      </c>
      <c r="K125" s="428" t="s">
        <v>54</v>
      </c>
      <c r="L125" s="428" t="s">
        <v>3522</v>
      </c>
      <c r="M125" s="514">
        <v>52307564</v>
      </c>
      <c r="N125" s="216" t="s">
        <v>2789</v>
      </c>
      <c r="O125" s="438">
        <v>3200000</v>
      </c>
      <c r="P125" s="546">
        <v>3000000</v>
      </c>
      <c r="Q125" s="545">
        <v>20250135</v>
      </c>
      <c r="R125" s="516">
        <v>6000000</v>
      </c>
      <c r="S125" s="134">
        <v>45694</v>
      </c>
      <c r="T125" s="426">
        <v>45715</v>
      </c>
      <c r="U125" s="426">
        <v>45744</v>
      </c>
      <c r="V125" s="515">
        <v>20250188</v>
      </c>
      <c r="W125" s="517">
        <v>3200000</v>
      </c>
      <c r="X125" s="426">
        <v>45714</v>
      </c>
      <c r="Y125" s="205" t="s">
        <v>51</v>
      </c>
      <c r="Z125" s="150" t="s">
        <v>634</v>
      </c>
      <c r="AA125" s="150" t="s">
        <v>53</v>
      </c>
      <c r="AB125" s="150" t="s">
        <v>3523</v>
      </c>
      <c r="AC125" s="146" t="s">
        <v>2964</v>
      </c>
      <c r="AD125" s="266">
        <v>45714</v>
      </c>
      <c r="AE125" s="50" t="s">
        <v>3524</v>
      </c>
      <c r="AF125" s="155" t="e">
        <f>#REF!</f>
        <v>#REF!</v>
      </c>
      <c r="AG125" s="169"/>
      <c r="AH125" s="150">
        <v>45454</v>
      </c>
      <c r="AI125" s="150">
        <f t="shared" si="4"/>
        <v>45574</v>
      </c>
      <c r="AJ125" s="156">
        <f t="shared" si="5"/>
        <v>46304</v>
      </c>
      <c r="AW125" s="157"/>
      <c r="AX125" s="158"/>
      <c r="AY125" s="158"/>
      <c r="AZ125" s="158"/>
      <c r="BA125" s="158"/>
      <c r="BB125" s="158"/>
      <c r="BZ125" s="221">
        <v>45721</v>
      </c>
    </row>
    <row r="126" spans="1:78" ht="18" customHeight="1">
      <c r="B126" s="513" t="b">
        <v>1</v>
      </c>
      <c r="C126" s="430" t="s">
        <v>3525</v>
      </c>
      <c r="D126" s="430" t="s">
        <v>3455</v>
      </c>
      <c r="E126" s="327" t="s">
        <v>24</v>
      </c>
      <c r="F126" s="192" t="s">
        <v>3</v>
      </c>
      <c r="G126" s="520">
        <v>45713</v>
      </c>
      <c r="H126" s="426" t="s">
        <v>125</v>
      </c>
      <c r="I126" s="150" t="str">
        <f t="shared" ca="1" si="3"/>
        <v>EJECUTADO</v>
      </c>
      <c r="J126" s="428" t="s">
        <v>3526</v>
      </c>
      <c r="K126" s="428" t="s">
        <v>54</v>
      </c>
      <c r="L126" s="428" t="s">
        <v>3527</v>
      </c>
      <c r="M126" s="514">
        <v>79703865</v>
      </c>
      <c r="N126" s="216" t="s">
        <v>3528</v>
      </c>
      <c r="O126" s="438">
        <v>4054000</v>
      </c>
      <c r="P126" s="546">
        <v>3800000</v>
      </c>
      <c r="Q126" s="545">
        <v>20250140</v>
      </c>
      <c r="R126" s="516">
        <v>7600000</v>
      </c>
      <c r="S126" s="134">
        <v>45695</v>
      </c>
      <c r="T126" s="426">
        <v>45714</v>
      </c>
      <c r="U126" s="426">
        <v>45744</v>
      </c>
      <c r="V126" s="515">
        <v>20250189</v>
      </c>
      <c r="W126" s="517">
        <v>4054000</v>
      </c>
      <c r="X126" s="426">
        <v>45714</v>
      </c>
      <c r="Y126" s="205" t="s">
        <v>51</v>
      </c>
      <c r="Z126" s="150" t="s">
        <v>634</v>
      </c>
      <c r="AA126" s="150" t="s">
        <v>53</v>
      </c>
      <c r="AB126" s="150" t="s">
        <v>3529</v>
      </c>
      <c r="AC126" s="146" t="s">
        <v>2964</v>
      </c>
      <c r="AD126" s="266">
        <v>45714</v>
      </c>
      <c r="AE126" s="50" t="s">
        <v>3530</v>
      </c>
      <c r="AF126" s="155" t="e">
        <f>#REF!</f>
        <v>#REF!</v>
      </c>
      <c r="AG126" s="169"/>
      <c r="AH126" s="150">
        <v>45454</v>
      </c>
      <c r="AI126" s="150">
        <f t="shared" si="4"/>
        <v>45574</v>
      </c>
      <c r="AJ126" s="156">
        <f t="shared" si="5"/>
        <v>46304</v>
      </c>
      <c r="AW126" s="157"/>
      <c r="AX126" s="158"/>
      <c r="AY126" s="158"/>
      <c r="AZ126" s="158"/>
      <c r="BA126" s="158"/>
      <c r="BB126" s="158"/>
      <c r="BZ126" s="138">
        <v>45721</v>
      </c>
    </row>
    <row r="127" spans="1:78" ht="18" customHeight="1">
      <c r="B127" s="513" t="b">
        <v>1</v>
      </c>
      <c r="C127" s="430" t="s">
        <v>3531</v>
      </c>
      <c r="D127" s="430" t="s">
        <v>3455</v>
      </c>
      <c r="E127" s="327" t="s">
        <v>24</v>
      </c>
      <c r="F127" s="192" t="s">
        <v>18</v>
      </c>
      <c r="G127" s="520">
        <v>45713</v>
      </c>
      <c r="H127" s="426" t="s">
        <v>125</v>
      </c>
      <c r="I127" s="150" t="str">
        <f t="shared" ca="1" si="3"/>
        <v>EJECUTADO</v>
      </c>
      <c r="J127" s="428" t="s">
        <v>3532</v>
      </c>
      <c r="K127" s="428" t="s">
        <v>54</v>
      </c>
      <c r="L127" s="428" t="s">
        <v>3533</v>
      </c>
      <c r="M127" s="514">
        <v>1003777550</v>
      </c>
      <c r="N127" s="216" t="s">
        <v>3534</v>
      </c>
      <c r="O127" s="438">
        <v>6634000</v>
      </c>
      <c r="P127" s="438">
        <v>5000000</v>
      </c>
      <c r="Q127" s="545">
        <v>20250144</v>
      </c>
      <c r="R127" s="516">
        <v>11690000</v>
      </c>
      <c r="S127" s="134">
        <v>45695</v>
      </c>
      <c r="T127" s="426">
        <v>45715</v>
      </c>
      <c r="U127" s="426">
        <v>45744</v>
      </c>
      <c r="V127" s="515">
        <v>20250190</v>
      </c>
      <c r="W127" s="517">
        <v>6634000</v>
      </c>
      <c r="X127" s="426">
        <v>45714</v>
      </c>
      <c r="Y127" s="205" t="s">
        <v>51</v>
      </c>
      <c r="Z127" s="150" t="s">
        <v>634</v>
      </c>
      <c r="AA127" s="150" t="s">
        <v>53</v>
      </c>
      <c r="AB127" s="150" t="s">
        <v>3535</v>
      </c>
      <c r="AC127" s="146" t="s">
        <v>2964</v>
      </c>
      <c r="AD127" s="266">
        <v>45714</v>
      </c>
      <c r="AE127" s="50" t="s">
        <v>3536</v>
      </c>
      <c r="AF127" s="155" t="e">
        <f>#REF!</f>
        <v>#REF!</v>
      </c>
      <c r="AG127" s="169"/>
      <c r="AH127" s="150">
        <v>45454</v>
      </c>
      <c r="AI127" s="150">
        <f t="shared" si="4"/>
        <v>45574</v>
      </c>
      <c r="AJ127" s="156">
        <f t="shared" si="5"/>
        <v>46304</v>
      </c>
      <c r="AW127" s="157"/>
      <c r="AX127" s="158"/>
      <c r="AY127" s="158"/>
      <c r="AZ127" s="158"/>
      <c r="BA127" s="158"/>
      <c r="BB127" s="158"/>
      <c r="BZ127" s="138">
        <v>45721</v>
      </c>
    </row>
    <row r="128" spans="1:78" ht="18" customHeight="1">
      <c r="A128" s="279"/>
      <c r="B128" s="513" t="b">
        <v>1</v>
      </c>
      <c r="C128" s="430" t="s">
        <v>3537</v>
      </c>
      <c r="D128" s="430" t="s">
        <v>3455</v>
      </c>
      <c r="E128" s="327" t="s">
        <v>24</v>
      </c>
      <c r="F128" s="192" t="s">
        <v>18</v>
      </c>
      <c r="G128" s="520">
        <v>45713</v>
      </c>
      <c r="H128" s="426" t="s">
        <v>125</v>
      </c>
      <c r="I128" s="150" t="str">
        <f t="shared" ca="1" si="3"/>
        <v>EJECUTADO</v>
      </c>
      <c r="J128" s="428" t="s">
        <v>3538</v>
      </c>
      <c r="K128" s="428" t="s">
        <v>54</v>
      </c>
      <c r="L128" s="428" t="s">
        <v>3539</v>
      </c>
      <c r="M128" s="514">
        <v>52586553</v>
      </c>
      <c r="N128" s="216" t="s">
        <v>3540</v>
      </c>
      <c r="O128" s="438">
        <v>10900000</v>
      </c>
      <c r="P128" s="438">
        <v>9000000</v>
      </c>
      <c r="Q128" s="545">
        <v>20250139</v>
      </c>
      <c r="R128" s="516">
        <v>19690000</v>
      </c>
      <c r="S128" s="134">
        <v>45695</v>
      </c>
      <c r="T128" s="426">
        <v>45716</v>
      </c>
      <c r="U128" s="426">
        <v>45744</v>
      </c>
      <c r="V128" s="515" t="s">
        <v>3541</v>
      </c>
      <c r="W128" s="517">
        <v>10900000</v>
      </c>
      <c r="X128" s="426">
        <v>45714</v>
      </c>
      <c r="Y128" s="205" t="s">
        <v>51</v>
      </c>
      <c r="Z128" s="150" t="s">
        <v>634</v>
      </c>
      <c r="AA128" s="150" t="s">
        <v>53</v>
      </c>
      <c r="AB128" s="150" t="s">
        <v>3542</v>
      </c>
      <c r="AC128" s="150" t="s">
        <v>2969</v>
      </c>
      <c r="AD128" s="266">
        <v>45715</v>
      </c>
      <c r="AE128" s="218" t="s">
        <v>3543</v>
      </c>
      <c r="AF128" s="155" t="e">
        <f>#REF!</f>
        <v>#REF!</v>
      </c>
      <c r="AG128" s="169"/>
      <c r="AH128" s="150">
        <v>45454</v>
      </c>
      <c r="AI128" s="150">
        <f t="shared" si="4"/>
        <v>45574</v>
      </c>
      <c r="AJ128" s="156">
        <f t="shared" si="5"/>
        <v>46304</v>
      </c>
      <c r="AW128" s="157"/>
      <c r="AX128" s="158"/>
      <c r="AY128" s="158"/>
      <c r="AZ128" s="158"/>
      <c r="BA128" s="158"/>
      <c r="BB128" s="158"/>
      <c r="BZ128" s="236">
        <v>45721</v>
      </c>
    </row>
    <row r="129" spans="1:78" ht="18" customHeight="1">
      <c r="B129" s="513" t="b">
        <v>1</v>
      </c>
      <c r="C129" s="430" t="s">
        <v>3544</v>
      </c>
      <c r="D129" s="331" t="s">
        <v>74</v>
      </c>
      <c r="E129" s="327" t="s">
        <v>24</v>
      </c>
      <c r="F129" s="192" t="s">
        <v>18</v>
      </c>
      <c r="G129" s="520">
        <v>45714</v>
      </c>
      <c r="H129" s="426" t="s">
        <v>207</v>
      </c>
      <c r="I129" s="150" t="str">
        <f t="shared" ca="1" si="3"/>
        <v>EJECUTADO</v>
      </c>
      <c r="J129" s="428" t="s">
        <v>3545</v>
      </c>
      <c r="K129" s="428" t="s">
        <v>54</v>
      </c>
      <c r="L129" s="428" t="s">
        <v>2804</v>
      </c>
      <c r="M129" s="514">
        <v>1122809508</v>
      </c>
      <c r="N129" s="216" t="s">
        <v>2805</v>
      </c>
      <c r="O129" s="438">
        <v>18000000</v>
      </c>
      <c r="P129" s="438">
        <v>6000000</v>
      </c>
      <c r="Q129" s="545">
        <v>20250175</v>
      </c>
      <c r="R129" s="516">
        <v>18000000</v>
      </c>
      <c r="S129" s="134">
        <v>45709</v>
      </c>
      <c r="T129" s="426">
        <v>45721</v>
      </c>
      <c r="U129" s="426">
        <v>45812</v>
      </c>
      <c r="V129" s="515">
        <v>20250192</v>
      </c>
      <c r="W129" s="517">
        <v>18000000</v>
      </c>
      <c r="X129" s="426">
        <v>45714</v>
      </c>
      <c r="Y129" s="205" t="s">
        <v>51</v>
      </c>
      <c r="Z129" s="150" t="s">
        <v>130</v>
      </c>
      <c r="AA129" s="150" t="s">
        <v>53</v>
      </c>
      <c r="AB129" s="150" t="s">
        <v>3546</v>
      </c>
      <c r="AC129" s="150" t="s">
        <v>3547</v>
      </c>
      <c r="AD129" s="266">
        <v>45715</v>
      </c>
      <c r="AE129" s="218" t="s">
        <v>3548</v>
      </c>
      <c r="AF129" s="155" t="e">
        <f>#REF!</f>
        <v>#REF!</v>
      </c>
      <c r="AG129" s="169"/>
      <c r="AH129" s="150">
        <v>45454</v>
      </c>
      <c r="AI129" s="150">
        <f t="shared" si="4"/>
        <v>45574</v>
      </c>
      <c r="AJ129" s="156">
        <f t="shared" si="5"/>
        <v>46304</v>
      </c>
      <c r="AW129" s="157"/>
      <c r="AX129" s="158"/>
      <c r="AY129" s="158"/>
      <c r="AZ129" s="158"/>
      <c r="BA129" s="158"/>
      <c r="BB129" s="158"/>
      <c r="BZ129" s="238">
        <v>45751</v>
      </c>
    </row>
    <row r="130" spans="1:78" ht="18" customHeight="1">
      <c r="B130" s="513" t="b">
        <v>1</v>
      </c>
      <c r="C130" s="430" t="s">
        <v>3549</v>
      </c>
      <c r="D130" s="335" t="s">
        <v>3455</v>
      </c>
      <c r="E130" s="327" t="s">
        <v>24</v>
      </c>
      <c r="F130" s="192" t="s">
        <v>3</v>
      </c>
      <c r="G130" s="520">
        <v>45714</v>
      </c>
      <c r="H130" s="426" t="s">
        <v>207</v>
      </c>
      <c r="I130" s="150" t="str">
        <f t="shared" ca="1" si="3"/>
        <v>EJECUTADO</v>
      </c>
      <c r="J130" s="428" t="s">
        <v>3550</v>
      </c>
      <c r="K130" s="428" t="s">
        <v>54</v>
      </c>
      <c r="L130" s="428" t="s">
        <v>2598</v>
      </c>
      <c r="M130" s="514">
        <v>1069713697</v>
      </c>
      <c r="N130" s="216" t="s">
        <v>2824</v>
      </c>
      <c r="O130" s="438">
        <v>5354000</v>
      </c>
      <c r="P130" s="438">
        <v>3800000</v>
      </c>
      <c r="Q130" s="545">
        <v>20250145</v>
      </c>
      <c r="R130" s="516">
        <v>9290000</v>
      </c>
      <c r="S130" s="134">
        <v>45695</v>
      </c>
      <c r="T130" s="426">
        <v>45719</v>
      </c>
      <c r="U130" s="426">
        <v>45744</v>
      </c>
      <c r="V130" s="515">
        <v>20250193</v>
      </c>
      <c r="W130" s="517">
        <v>5354000</v>
      </c>
      <c r="X130" s="426">
        <v>45714</v>
      </c>
      <c r="Y130" s="205" t="s">
        <v>51</v>
      </c>
      <c r="Z130" s="150" t="s">
        <v>634</v>
      </c>
      <c r="AA130" s="150" t="s">
        <v>53</v>
      </c>
      <c r="AB130" s="150" t="s">
        <v>3551</v>
      </c>
      <c r="AC130" s="150" t="s">
        <v>2940</v>
      </c>
      <c r="AD130" s="266">
        <v>45719</v>
      </c>
      <c r="AE130" s="50" t="s">
        <v>3552</v>
      </c>
      <c r="AF130" s="155" t="e">
        <f>#REF!</f>
        <v>#REF!</v>
      </c>
      <c r="AG130" s="169"/>
      <c r="AH130" s="150">
        <v>45454</v>
      </c>
      <c r="AI130" s="150">
        <f t="shared" si="4"/>
        <v>45574</v>
      </c>
      <c r="AJ130" s="156">
        <f t="shared" si="5"/>
        <v>46304</v>
      </c>
      <c r="AW130" s="157"/>
      <c r="AX130" s="158"/>
      <c r="AY130" s="158"/>
      <c r="AZ130" s="158"/>
      <c r="BA130" s="158"/>
      <c r="BB130" s="158"/>
      <c r="BZ130" s="238">
        <v>45751</v>
      </c>
    </row>
    <row r="131" spans="1:78" ht="18" customHeight="1">
      <c r="B131" s="513" t="b">
        <v>1</v>
      </c>
      <c r="C131" s="430" t="s">
        <v>3553</v>
      </c>
      <c r="D131" s="430" t="s">
        <v>3554</v>
      </c>
      <c r="E131" s="327" t="s">
        <v>24</v>
      </c>
      <c r="F131" s="192" t="s">
        <v>10</v>
      </c>
      <c r="G131" s="520">
        <v>45714</v>
      </c>
      <c r="H131" s="426" t="s">
        <v>125</v>
      </c>
      <c r="I131" s="150" t="str">
        <f t="shared" ref="I131:I194" ca="1" si="6">IF($B$1&lt;=U131,("EN EJECUCIÓN"),("EJECUTADO"))</f>
        <v>EJECUTADO</v>
      </c>
      <c r="J131" s="428" t="s">
        <v>3555</v>
      </c>
      <c r="K131" s="428" t="s">
        <v>50</v>
      </c>
      <c r="L131" s="428" t="s">
        <v>3556</v>
      </c>
      <c r="M131" s="514" t="s">
        <v>3557</v>
      </c>
      <c r="N131" s="216" t="s">
        <v>1686</v>
      </c>
      <c r="O131" s="438">
        <v>136655350</v>
      </c>
      <c r="P131" s="438">
        <v>136655350</v>
      </c>
      <c r="Q131" s="545">
        <v>20250180</v>
      </c>
      <c r="R131" s="516">
        <v>136854000</v>
      </c>
      <c r="S131" s="134">
        <v>45712</v>
      </c>
      <c r="T131" s="426">
        <v>45714</v>
      </c>
      <c r="U131" s="426">
        <v>45721</v>
      </c>
      <c r="V131" s="515">
        <v>20250194</v>
      </c>
      <c r="W131" s="517">
        <v>136655350</v>
      </c>
      <c r="X131" s="426">
        <v>45714</v>
      </c>
      <c r="Y131" s="205" t="s">
        <v>51</v>
      </c>
      <c r="Z131" s="150" t="s">
        <v>634</v>
      </c>
      <c r="AA131" s="150" t="s">
        <v>53</v>
      </c>
      <c r="AB131" s="150" t="s">
        <v>3558</v>
      </c>
      <c r="AC131" s="146" t="s">
        <v>2964</v>
      </c>
      <c r="AD131" s="266">
        <v>45714</v>
      </c>
      <c r="AE131" s="50" t="s">
        <v>3559</v>
      </c>
      <c r="AF131" s="155" t="e">
        <f>#REF!</f>
        <v>#REF!</v>
      </c>
      <c r="AG131" s="169"/>
      <c r="AH131" s="150">
        <v>45454</v>
      </c>
      <c r="AI131" s="150">
        <f t="shared" ref="AI131:AI194" si="7">+AH131+4*30</f>
        <v>45574</v>
      </c>
      <c r="AJ131" s="156">
        <f t="shared" ref="AJ131:AJ194" si="8">+AI131+(2*365)</f>
        <v>46304</v>
      </c>
      <c r="AW131" s="157"/>
      <c r="AX131" s="158"/>
      <c r="AY131" s="158"/>
      <c r="AZ131" s="158"/>
      <c r="BA131" s="158"/>
      <c r="BB131" s="158"/>
      <c r="BZ131" s="237">
        <v>45721</v>
      </c>
    </row>
    <row r="132" spans="1:78" ht="18" customHeight="1">
      <c r="A132" s="355" t="s">
        <v>3560</v>
      </c>
      <c r="B132" s="513" t="b">
        <v>0</v>
      </c>
      <c r="C132" s="430" t="s">
        <v>3561</v>
      </c>
      <c r="D132" s="430" t="s">
        <v>3562</v>
      </c>
      <c r="E132" s="327" t="s">
        <v>24</v>
      </c>
      <c r="F132" s="192" t="s">
        <v>18</v>
      </c>
      <c r="G132" s="520">
        <v>45715</v>
      </c>
      <c r="H132" s="426" t="s">
        <v>207</v>
      </c>
      <c r="I132" s="150" t="str">
        <f t="shared" ca="1" si="6"/>
        <v>EJECUTADO</v>
      </c>
      <c r="J132" s="428" t="s">
        <v>3563</v>
      </c>
      <c r="K132" s="428" t="s">
        <v>54</v>
      </c>
      <c r="L132" s="428" t="s">
        <v>3564</v>
      </c>
      <c r="M132" s="514">
        <v>1014230411</v>
      </c>
      <c r="N132" s="216" t="s">
        <v>3565</v>
      </c>
      <c r="O132" s="438">
        <v>48000000</v>
      </c>
      <c r="P132" s="438">
        <v>6000000</v>
      </c>
      <c r="Q132" s="545">
        <v>20250191</v>
      </c>
      <c r="R132" s="516">
        <v>48000000</v>
      </c>
      <c r="S132" s="134">
        <v>45714</v>
      </c>
      <c r="T132" s="426">
        <v>45719</v>
      </c>
      <c r="U132" s="426">
        <v>45963</v>
      </c>
      <c r="V132" s="515">
        <v>20250195</v>
      </c>
      <c r="W132" s="517">
        <v>48000000</v>
      </c>
      <c r="X132" s="426">
        <v>45715</v>
      </c>
      <c r="Y132" s="205" t="s">
        <v>51</v>
      </c>
      <c r="Z132" s="150" t="s">
        <v>634</v>
      </c>
      <c r="AA132" s="150" t="s">
        <v>53</v>
      </c>
      <c r="AB132" s="213">
        <v>4222431</v>
      </c>
      <c r="AC132" s="150" t="s">
        <v>3507</v>
      </c>
      <c r="AD132" s="266">
        <v>45719</v>
      </c>
      <c r="AE132" s="50" t="s">
        <v>3566</v>
      </c>
      <c r="AF132" s="155" t="e">
        <f>#REF!</f>
        <v>#REF!</v>
      </c>
      <c r="AG132" s="169"/>
      <c r="AH132" s="150">
        <v>45454</v>
      </c>
      <c r="AI132" s="150">
        <f t="shared" si="7"/>
        <v>45574</v>
      </c>
      <c r="AJ132" s="156">
        <f t="shared" si="8"/>
        <v>46304</v>
      </c>
      <c r="AW132" s="157"/>
      <c r="AX132" s="158"/>
      <c r="AY132" s="158"/>
      <c r="AZ132" s="158"/>
      <c r="BA132" s="158"/>
      <c r="BB132" s="158"/>
      <c r="BZ132" s="238">
        <v>45751</v>
      </c>
    </row>
    <row r="133" spans="1:78" ht="18" customHeight="1">
      <c r="A133" s="355" t="s">
        <v>3567</v>
      </c>
      <c r="B133" s="513" t="b">
        <v>0</v>
      </c>
      <c r="C133" s="430" t="s">
        <v>3568</v>
      </c>
      <c r="D133" s="430" t="s">
        <v>3562</v>
      </c>
      <c r="E133" s="327" t="s">
        <v>24</v>
      </c>
      <c r="F133" s="192" t="s">
        <v>18</v>
      </c>
      <c r="G133" s="520">
        <v>45715</v>
      </c>
      <c r="H133" s="426" t="s">
        <v>207</v>
      </c>
      <c r="I133" s="150" t="str">
        <f t="shared" ca="1" si="6"/>
        <v>EJECUTADO</v>
      </c>
      <c r="J133" s="428" t="s">
        <v>3563</v>
      </c>
      <c r="K133" s="428" t="s">
        <v>54</v>
      </c>
      <c r="L133" s="428" t="s">
        <v>3569</v>
      </c>
      <c r="M133" s="514">
        <v>1070603871</v>
      </c>
      <c r="N133" s="216" t="s">
        <v>2832</v>
      </c>
      <c r="O133" s="438">
        <v>44672000</v>
      </c>
      <c r="P133" s="438">
        <v>5584000</v>
      </c>
      <c r="Q133" s="545">
        <v>20250192</v>
      </c>
      <c r="R133" s="516">
        <v>44672000</v>
      </c>
      <c r="S133" s="134">
        <v>45714</v>
      </c>
      <c r="T133" s="426">
        <v>45719</v>
      </c>
      <c r="U133" s="426">
        <v>45963</v>
      </c>
      <c r="V133" s="515">
        <v>20250196</v>
      </c>
      <c r="W133" s="517">
        <v>44672000</v>
      </c>
      <c r="X133" s="426">
        <v>45715</v>
      </c>
      <c r="Y133" s="205" t="s">
        <v>51</v>
      </c>
      <c r="Z133" s="150" t="s">
        <v>2702</v>
      </c>
      <c r="AA133" s="150" t="s">
        <v>53</v>
      </c>
      <c r="AB133" s="213">
        <v>4222458</v>
      </c>
      <c r="AC133" s="146" t="s">
        <v>3547</v>
      </c>
      <c r="AD133" s="266">
        <v>45719</v>
      </c>
      <c r="AE133" s="50" t="s">
        <v>3570</v>
      </c>
      <c r="AF133" s="155" t="e">
        <f>#REF!</f>
        <v>#REF!</v>
      </c>
      <c r="AG133" s="169"/>
      <c r="AH133" s="150">
        <v>45454</v>
      </c>
      <c r="AI133" s="150">
        <f t="shared" si="7"/>
        <v>45574</v>
      </c>
      <c r="AJ133" s="156">
        <f t="shared" si="8"/>
        <v>46304</v>
      </c>
      <c r="AW133" s="157"/>
      <c r="AX133" s="158"/>
      <c r="AY133" s="158"/>
      <c r="AZ133" s="158"/>
      <c r="BA133" s="158"/>
      <c r="BB133" s="158"/>
      <c r="BZ133" s="238">
        <v>45751</v>
      </c>
    </row>
    <row r="134" spans="1:78" ht="18" customHeight="1">
      <c r="B134" s="513" t="b">
        <v>1</v>
      </c>
      <c r="C134" s="430" t="s">
        <v>3571</v>
      </c>
      <c r="D134" s="331" t="s">
        <v>74</v>
      </c>
      <c r="E134" s="327" t="s">
        <v>24</v>
      </c>
      <c r="F134" s="192" t="s">
        <v>3</v>
      </c>
      <c r="G134" s="520">
        <v>45715</v>
      </c>
      <c r="H134" s="426" t="s">
        <v>125</v>
      </c>
      <c r="I134" s="150" t="str">
        <f t="shared" ca="1" si="6"/>
        <v>EJECUTADO</v>
      </c>
      <c r="J134" s="428" t="s">
        <v>3572</v>
      </c>
      <c r="K134" s="428" t="s">
        <v>54</v>
      </c>
      <c r="L134" s="428" t="s">
        <v>2033</v>
      </c>
      <c r="M134" s="514">
        <v>1003697609</v>
      </c>
      <c r="N134" s="216" t="s">
        <v>2786</v>
      </c>
      <c r="O134" s="438">
        <v>13080000</v>
      </c>
      <c r="P134" s="438">
        <v>3270000</v>
      </c>
      <c r="Q134" s="545">
        <v>20250203</v>
      </c>
      <c r="R134" s="516">
        <v>13080000</v>
      </c>
      <c r="S134" s="134">
        <v>45715</v>
      </c>
      <c r="T134" s="426">
        <v>45716</v>
      </c>
      <c r="U134" s="426">
        <v>45835</v>
      </c>
      <c r="V134" s="515">
        <v>20250197</v>
      </c>
      <c r="W134" s="517">
        <v>13080000</v>
      </c>
      <c r="X134" s="426">
        <v>45715</v>
      </c>
      <c r="Y134" s="168" t="s">
        <v>106</v>
      </c>
      <c r="Z134" s="150" t="s">
        <v>283</v>
      </c>
      <c r="AA134" s="150" t="s">
        <v>53</v>
      </c>
      <c r="AB134" s="150" t="s">
        <v>3573</v>
      </c>
      <c r="AC134" s="150" t="s">
        <v>2969</v>
      </c>
      <c r="AD134" s="266">
        <v>45715</v>
      </c>
      <c r="AE134" s="50" t="s">
        <v>3574</v>
      </c>
      <c r="AF134" s="155" t="e">
        <f>#REF!</f>
        <v>#REF!</v>
      </c>
      <c r="AG134" s="169"/>
      <c r="AH134" s="150">
        <v>45454</v>
      </c>
      <c r="AI134" s="150">
        <f t="shared" si="7"/>
        <v>45574</v>
      </c>
      <c r="AJ134" s="156">
        <f t="shared" si="8"/>
        <v>46304</v>
      </c>
      <c r="AW134" s="157"/>
      <c r="AX134" s="158"/>
      <c r="AY134" s="158"/>
      <c r="AZ134" s="158"/>
      <c r="BA134" s="158"/>
      <c r="BB134" s="158"/>
      <c r="BZ134" s="221">
        <v>45721</v>
      </c>
    </row>
    <row r="135" spans="1:78" ht="18" customHeight="1">
      <c r="A135" s="283"/>
      <c r="B135" s="513" t="b">
        <v>1</v>
      </c>
      <c r="C135" s="430" t="s">
        <v>3575</v>
      </c>
      <c r="D135" s="331" t="s">
        <v>74</v>
      </c>
      <c r="E135" s="327" t="s">
        <v>24</v>
      </c>
      <c r="F135" s="192" t="s">
        <v>18</v>
      </c>
      <c r="G135" s="520">
        <v>45715</v>
      </c>
      <c r="H135" s="426" t="s">
        <v>207</v>
      </c>
      <c r="I135" s="150" t="str">
        <f t="shared" ca="1" si="6"/>
        <v>EJECUTADO</v>
      </c>
      <c r="J135" s="528" t="s">
        <v>3576</v>
      </c>
      <c r="K135" s="428" t="s">
        <v>54</v>
      </c>
      <c r="L135" s="428" t="s">
        <v>3577</v>
      </c>
      <c r="M135" s="514">
        <v>1130626847</v>
      </c>
      <c r="N135" s="216" t="s">
        <v>3578</v>
      </c>
      <c r="O135" s="438">
        <v>27048000</v>
      </c>
      <c r="P135" s="438">
        <v>4508000</v>
      </c>
      <c r="Q135" s="545">
        <v>20250105</v>
      </c>
      <c r="R135" s="516">
        <v>27048000</v>
      </c>
      <c r="S135" s="134">
        <v>45686</v>
      </c>
      <c r="T135" s="426">
        <v>45721</v>
      </c>
      <c r="U135" s="426">
        <v>45904</v>
      </c>
      <c r="V135" s="515">
        <v>20250199</v>
      </c>
      <c r="W135" s="517">
        <v>27048000</v>
      </c>
      <c r="X135" s="426">
        <v>45715</v>
      </c>
      <c r="Y135" s="168" t="s">
        <v>3579</v>
      </c>
      <c r="Z135" s="168" t="s">
        <v>3580</v>
      </c>
      <c r="AA135" s="150" t="s">
        <v>53</v>
      </c>
      <c r="AB135" s="150" t="s">
        <v>3581</v>
      </c>
      <c r="AC135" s="150" t="s">
        <v>2969</v>
      </c>
      <c r="AD135" s="266">
        <v>45720</v>
      </c>
      <c r="AE135" s="50" t="s">
        <v>3582</v>
      </c>
      <c r="AF135" s="155" t="e">
        <f>#REF!</f>
        <v>#REF!</v>
      </c>
      <c r="AG135" s="169"/>
      <c r="AH135" s="150">
        <v>45454</v>
      </c>
      <c r="AI135" s="150">
        <f t="shared" si="7"/>
        <v>45574</v>
      </c>
      <c r="AJ135" s="156">
        <f t="shared" si="8"/>
        <v>46304</v>
      </c>
      <c r="AW135" s="157"/>
      <c r="AX135" s="158"/>
      <c r="AY135" s="158"/>
      <c r="AZ135" s="158"/>
      <c r="BA135" s="158"/>
      <c r="BB135" s="158"/>
      <c r="BZ135" s="238">
        <v>45751</v>
      </c>
    </row>
    <row r="136" spans="1:78" ht="18" customHeight="1">
      <c r="B136" s="513" t="b">
        <v>1</v>
      </c>
      <c r="C136" s="548" t="s">
        <v>3583</v>
      </c>
      <c r="D136" s="331" t="s">
        <v>74</v>
      </c>
      <c r="E136" s="327" t="s">
        <v>24</v>
      </c>
      <c r="F136" s="192" t="s">
        <v>18</v>
      </c>
      <c r="G136" s="520">
        <v>45715</v>
      </c>
      <c r="H136" s="426" t="s">
        <v>207</v>
      </c>
      <c r="I136" s="150" t="str">
        <f t="shared" ca="1" si="6"/>
        <v>EJECUTADO</v>
      </c>
      <c r="J136" s="528" t="s">
        <v>3584</v>
      </c>
      <c r="K136" s="428" t="s">
        <v>54</v>
      </c>
      <c r="L136" s="428" t="s">
        <v>3585</v>
      </c>
      <c r="M136" s="514">
        <v>37333798</v>
      </c>
      <c r="N136" s="216" t="s">
        <v>2747</v>
      </c>
      <c r="O136" s="438">
        <v>30000000</v>
      </c>
      <c r="P136" s="438">
        <v>6000000</v>
      </c>
      <c r="Q136" s="545">
        <v>20250107</v>
      </c>
      <c r="R136" s="516">
        <v>30000000</v>
      </c>
      <c r="S136" s="134">
        <v>45686</v>
      </c>
      <c r="T136" s="426">
        <v>45720</v>
      </c>
      <c r="U136" s="426">
        <v>45872</v>
      </c>
      <c r="V136" s="515">
        <v>20250200</v>
      </c>
      <c r="W136" s="517">
        <v>30000000</v>
      </c>
      <c r="X136" s="426">
        <v>45715</v>
      </c>
      <c r="Y136" s="168" t="s">
        <v>3579</v>
      </c>
      <c r="Z136" s="168" t="s">
        <v>3580</v>
      </c>
      <c r="AA136" s="150" t="s">
        <v>53</v>
      </c>
      <c r="AB136" s="150" t="s">
        <v>3586</v>
      </c>
      <c r="AC136" s="150" t="s">
        <v>2969</v>
      </c>
      <c r="AD136" s="266">
        <v>45755</v>
      </c>
      <c r="AE136" s="50" t="s">
        <v>3587</v>
      </c>
      <c r="AF136" s="155" t="e">
        <f>#REF!</f>
        <v>#REF!</v>
      </c>
      <c r="AG136" s="169"/>
      <c r="AH136" s="150">
        <v>45454</v>
      </c>
      <c r="AI136" s="150">
        <f t="shared" si="7"/>
        <v>45574</v>
      </c>
      <c r="AJ136" s="156">
        <f t="shared" si="8"/>
        <v>46304</v>
      </c>
      <c r="AW136" s="157"/>
      <c r="AX136" s="158"/>
      <c r="AY136" s="158"/>
      <c r="AZ136" s="158"/>
      <c r="BA136" s="158"/>
      <c r="BB136" s="158"/>
      <c r="BZ136" s="238">
        <v>45751</v>
      </c>
    </row>
    <row r="137" spans="1:78" ht="18" customHeight="1">
      <c r="A137" s="270" t="s">
        <v>3588</v>
      </c>
      <c r="B137" s="513" t="b">
        <v>1</v>
      </c>
      <c r="C137" s="430" t="s">
        <v>3589</v>
      </c>
      <c r="D137" s="430" t="s">
        <v>86</v>
      </c>
      <c r="E137" s="327" t="s">
        <v>24</v>
      </c>
      <c r="F137" s="192" t="s">
        <v>13</v>
      </c>
      <c r="G137" s="520">
        <v>45715</v>
      </c>
      <c r="H137" s="426" t="s">
        <v>125</v>
      </c>
      <c r="I137" s="150" t="str">
        <f t="shared" ca="1" si="6"/>
        <v>EN EJECUCIÓN</v>
      </c>
      <c r="J137" s="428" t="s">
        <v>3590</v>
      </c>
      <c r="K137" s="428" t="s">
        <v>50</v>
      </c>
      <c r="L137" s="428" t="s">
        <v>2473</v>
      </c>
      <c r="M137" s="514" t="s">
        <v>2474</v>
      </c>
      <c r="N137" s="216" t="s">
        <v>1686</v>
      </c>
      <c r="O137" s="438">
        <v>33500000</v>
      </c>
      <c r="P137" s="438">
        <v>33500000</v>
      </c>
      <c r="Q137" s="545">
        <v>20250200</v>
      </c>
      <c r="R137" s="516">
        <v>33500000</v>
      </c>
      <c r="S137" s="134">
        <v>45714</v>
      </c>
      <c r="T137" s="550" t="s">
        <v>3591</v>
      </c>
      <c r="U137" s="551" t="s">
        <v>3592</v>
      </c>
      <c r="V137" s="515">
        <v>20250202</v>
      </c>
      <c r="W137" s="517">
        <v>33500000</v>
      </c>
      <c r="X137" s="426">
        <v>45716</v>
      </c>
      <c r="Y137" s="205" t="s">
        <v>51</v>
      </c>
      <c r="Z137" s="150" t="s">
        <v>634</v>
      </c>
      <c r="AA137" s="150" t="s">
        <v>53</v>
      </c>
      <c r="AB137" s="150" t="s">
        <v>3593</v>
      </c>
      <c r="AC137" s="150" t="s">
        <v>3037</v>
      </c>
      <c r="AD137" s="266">
        <v>45716</v>
      </c>
      <c r="AE137" s="50" t="s">
        <v>3594</v>
      </c>
      <c r="AF137" s="155" t="e">
        <f>#REF!</f>
        <v>#REF!</v>
      </c>
      <c r="AG137" s="169"/>
      <c r="AH137" s="150">
        <v>45454</v>
      </c>
      <c r="AI137" s="150">
        <f t="shared" si="7"/>
        <v>45574</v>
      </c>
      <c r="AJ137" s="156">
        <f t="shared" si="8"/>
        <v>46304</v>
      </c>
      <c r="AW137" s="157"/>
      <c r="AX137" s="158"/>
      <c r="AY137" s="158"/>
      <c r="AZ137" s="158"/>
      <c r="BA137" s="158"/>
      <c r="BB137" s="158"/>
      <c r="BZ137" s="237">
        <v>45721</v>
      </c>
    </row>
    <row r="138" spans="1:78" ht="18" customHeight="1">
      <c r="B138" s="513" t="b">
        <v>1</v>
      </c>
      <c r="C138" s="430" t="s">
        <v>3595</v>
      </c>
      <c r="D138" s="331" t="s">
        <v>74</v>
      </c>
      <c r="E138" s="327" t="s">
        <v>24</v>
      </c>
      <c r="F138" s="192" t="s">
        <v>18</v>
      </c>
      <c r="G138" s="520">
        <v>45715</v>
      </c>
      <c r="H138" s="426" t="s">
        <v>207</v>
      </c>
      <c r="I138" s="150" t="str">
        <f t="shared" ca="1" si="6"/>
        <v>EJECUTADO</v>
      </c>
      <c r="J138" s="428" t="s">
        <v>3596</v>
      </c>
      <c r="K138" s="428" t="s">
        <v>54</v>
      </c>
      <c r="L138" s="428" t="s">
        <v>2759</v>
      </c>
      <c r="M138" s="514">
        <v>1022430500</v>
      </c>
      <c r="N138" s="216" t="s">
        <v>2760</v>
      </c>
      <c r="O138" s="438">
        <v>12000000</v>
      </c>
      <c r="P138" s="438">
        <v>4000000</v>
      </c>
      <c r="Q138" s="545">
        <v>20250176</v>
      </c>
      <c r="R138" s="516">
        <v>12000000</v>
      </c>
      <c r="S138" s="134">
        <v>45709</v>
      </c>
      <c r="T138" s="426">
        <v>45719</v>
      </c>
      <c r="U138" s="426">
        <v>45810</v>
      </c>
      <c r="V138" s="515">
        <v>20250198</v>
      </c>
      <c r="W138" s="517">
        <v>12000000</v>
      </c>
      <c r="X138" s="426">
        <v>45715</v>
      </c>
      <c r="Y138" s="205" t="s">
        <v>51</v>
      </c>
      <c r="Z138" s="150" t="s">
        <v>634</v>
      </c>
      <c r="AA138" s="150" t="s">
        <v>53</v>
      </c>
      <c r="AB138" s="150" t="s">
        <v>3597</v>
      </c>
      <c r="AC138" s="150" t="s">
        <v>2992</v>
      </c>
      <c r="AD138" s="266">
        <v>45716</v>
      </c>
      <c r="AE138" s="50" t="s">
        <v>3598</v>
      </c>
      <c r="AF138" s="155" t="e">
        <f>#REF!</f>
        <v>#REF!</v>
      </c>
      <c r="AG138" s="169"/>
      <c r="AH138" s="150">
        <v>45454</v>
      </c>
      <c r="AI138" s="150">
        <f t="shared" si="7"/>
        <v>45574</v>
      </c>
      <c r="AJ138" s="156">
        <f t="shared" si="8"/>
        <v>46304</v>
      </c>
      <c r="AW138" s="157"/>
      <c r="AX138" s="158"/>
      <c r="AY138" s="158"/>
      <c r="AZ138" s="158"/>
      <c r="BA138" s="158"/>
      <c r="BB138" s="158"/>
      <c r="BZ138" s="238">
        <v>45751</v>
      </c>
    </row>
    <row r="139" spans="1:78" ht="18" customHeight="1">
      <c r="A139" s="279"/>
      <c r="B139" s="513" t="b">
        <v>1</v>
      </c>
      <c r="C139" s="552" t="s">
        <v>3599</v>
      </c>
      <c r="D139" s="430" t="s">
        <v>3600</v>
      </c>
      <c r="E139" s="327" t="s">
        <v>24</v>
      </c>
      <c r="F139" s="192" t="s">
        <v>10</v>
      </c>
      <c r="G139" s="520">
        <v>45715</v>
      </c>
      <c r="H139" s="426" t="s">
        <v>207</v>
      </c>
      <c r="I139" s="150" t="str">
        <f t="shared" ca="1" si="6"/>
        <v>EJECUTADO</v>
      </c>
      <c r="J139" s="428" t="s">
        <v>3601</v>
      </c>
      <c r="K139" s="428" t="s">
        <v>50</v>
      </c>
      <c r="L139" s="511" t="s">
        <v>2890</v>
      </c>
      <c r="M139" s="514" t="s">
        <v>2891</v>
      </c>
      <c r="N139" s="216" t="s">
        <v>1686</v>
      </c>
      <c r="O139" s="536">
        <v>1395000000</v>
      </c>
      <c r="P139" s="438">
        <v>1395000000</v>
      </c>
      <c r="Q139" s="545">
        <v>20250189</v>
      </c>
      <c r="R139" s="516">
        <v>1395000000</v>
      </c>
      <c r="S139" s="134">
        <v>45714</v>
      </c>
      <c r="T139" s="426">
        <v>45720</v>
      </c>
      <c r="U139" s="426">
        <v>46022</v>
      </c>
      <c r="V139" s="515">
        <v>20250201</v>
      </c>
      <c r="W139" s="517">
        <v>1395000000</v>
      </c>
      <c r="X139" s="426">
        <v>45716</v>
      </c>
      <c r="Y139" s="205" t="s">
        <v>51</v>
      </c>
      <c r="Z139" s="150" t="s">
        <v>2702</v>
      </c>
      <c r="AA139" s="150" t="s">
        <v>53</v>
      </c>
      <c r="AB139" s="150" t="s">
        <v>3602</v>
      </c>
      <c r="AC139" s="146" t="s">
        <v>2964</v>
      </c>
      <c r="AD139" s="266">
        <v>45720</v>
      </c>
      <c r="AE139" s="50" t="s">
        <v>3603</v>
      </c>
      <c r="AF139" s="155" t="e">
        <f>#REF!</f>
        <v>#REF!</v>
      </c>
      <c r="AG139" s="169"/>
      <c r="AH139" s="150">
        <v>45454</v>
      </c>
      <c r="AI139" s="150">
        <f t="shared" si="7"/>
        <v>45574</v>
      </c>
      <c r="AJ139" s="156">
        <f t="shared" si="8"/>
        <v>46304</v>
      </c>
      <c r="AW139" s="157"/>
      <c r="AX139" s="158"/>
      <c r="AY139" s="158"/>
      <c r="AZ139" s="158"/>
      <c r="BA139" s="158"/>
      <c r="BB139" s="158"/>
      <c r="BZ139" s="238">
        <v>45751</v>
      </c>
    </row>
    <row r="140" spans="1:78" ht="18" customHeight="1">
      <c r="B140" s="499" t="b">
        <v>1</v>
      </c>
      <c r="C140" s="336" t="s">
        <v>3604</v>
      </c>
      <c r="D140" s="331" t="s">
        <v>74</v>
      </c>
      <c r="E140" s="327" t="s">
        <v>24</v>
      </c>
      <c r="F140" s="192" t="s">
        <v>3</v>
      </c>
      <c r="G140" s="520">
        <v>45716</v>
      </c>
      <c r="H140" s="426" t="s">
        <v>207</v>
      </c>
      <c r="I140" s="150" t="str">
        <f t="shared" ca="1" si="6"/>
        <v>EJECUTADO</v>
      </c>
      <c r="J140" s="428" t="s">
        <v>3605</v>
      </c>
      <c r="K140" s="428" t="s">
        <v>54</v>
      </c>
      <c r="L140" s="428" t="s">
        <v>2748</v>
      </c>
      <c r="M140" s="514">
        <v>1023951600</v>
      </c>
      <c r="N140" s="216" t="s">
        <v>2749</v>
      </c>
      <c r="O140" s="438">
        <v>18000000</v>
      </c>
      <c r="P140" s="438">
        <v>3000000</v>
      </c>
      <c r="Q140" s="545">
        <v>20250205</v>
      </c>
      <c r="R140" s="516">
        <v>18000000</v>
      </c>
      <c r="S140" s="134">
        <v>45715</v>
      </c>
      <c r="T140" s="426">
        <v>45719</v>
      </c>
      <c r="U140" s="426">
        <v>45902</v>
      </c>
      <c r="V140" s="515">
        <v>20250214</v>
      </c>
      <c r="W140" s="517">
        <v>18000000</v>
      </c>
      <c r="X140" s="426">
        <v>45719</v>
      </c>
      <c r="Y140" s="168" t="s">
        <v>106</v>
      </c>
      <c r="Z140" s="150" t="s">
        <v>283</v>
      </c>
      <c r="AA140" s="150" t="s">
        <v>53</v>
      </c>
      <c r="AB140" s="150" t="s">
        <v>3606</v>
      </c>
      <c r="AC140" s="150" t="s">
        <v>2969</v>
      </c>
      <c r="AD140" s="266">
        <v>45719</v>
      </c>
      <c r="AE140" s="50" t="s">
        <v>3607</v>
      </c>
      <c r="AF140" s="155" t="e">
        <f>#REF!</f>
        <v>#REF!</v>
      </c>
      <c r="AG140" s="169"/>
      <c r="AH140" s="150">
        <v>45454</v>
      </c>
      <c r="AI140" s="150">
        <f t="shared" si="7"/>
        <v>45574</v>
      </c>
      <c r="AJ140" s="156">
        <f t="shared" si="8"/>
        <v>46304</v>
      </c>
      <c r="AW140" s="157"/>
      <c r="AX140" s="158"/>
      <c r="AY140" s="158"/>
      <c r="AZ140" s="158"/>
      <c r="BA140" s="158"/>
      <c r="BB140" s="158"/>
      <c r="BZ140" s="238">
        <v>45751</v>
      </c>
    </row>
    <row r="141" spans="1:78" ht="18" customHeight="1">
      <c r="B141" s="499" t="b">
        <v>1</v>
      </c>
      <c r="C141" s="337" t="s">
        <v>3608</v>
      </c>
      <c r="D141" s="553" t="s">
        <v>3455</v>
      </c>
      <c r="E141" s="338" t="s">
        <v>24</v>
      </c>
      <c r="F141" s="191" t="s">
        <v>18</v>
      </c>
      <c r="G141" s="520">
        <v>45716</v>
      </c>
      <c r="H141" s="554" t="s">
        <v>207</v>
      </c>
      <c r="I141" s="150" t="str">
        <f t="shared" ca="1" si="6"/>
        <v>EJECUTADO</v>
      </c>
      <c r="J141" s="428" t="s">
        <v>3609</v>
      </c>
      <c r="K141" s="428" t="s">
        <v>54</v>
      </c>
      <c r="L141" s="428" t="s">
        <v>3610</v>
      </c>
      <c r="M141" s="514">
        <v>1016061866</v>
      </c>
      <c r="N141" s="216" t="s">
        <v>3611</v>
      </c>
      <c r="O141" s="438">
        <v>5650000</v>
      </c>
      <c r="P141" s="438">
        <v>4500000</v>
      </c>
      <c r="Q141" s="545">
        <v>20250155</v>
      </c>
      <c r="R141" s="516">
        <v>10560000</v>
      </c>
      <c r="S141" s="134">
        <v>45701</v>
      </c>
      <c r="T141" s="426">
        <v>45721</v>
      </c>
      <c r="U141" s="426">
        <v>45744</v>
      </c>
      <c r="V141" s="515">
        <v>20250210</v>
      </c>
      <c r="W141" s="517">
        <v>5650000</v>
      </c>
      <c r="X141" s="426">
        <v>45716</v>
      </c>
      <c r="Y141" s="205" t="s">
        <v>51</v>
      </c>
      <c r="Z141" s="150" t="s">
        <v>2702</v>
      </c>
      <c r="AA141" s="150" t="s">
        <v>53</v>
      </c>
      <c r="AB141" s="150" t="s">
        <v>3612</v>
      </c>
      <c r="AC141" s="150" t="s">
        <v>2940</v>
      </c>
      <c r="AD141" s="266">
        <v>45721</v>
      </c>
      <c r="AE141" s="50" t="s">
        <v>3613</v>
      </c>
      <c r="AF141" s="155" t="e">
        <f>#REF!</f>
        <v>#REF!</v>
      </c>
      <c r="AG141" s="169"/>
      <c r="AH141" s="150">
        <v>45454</v>
      </c>
      <c r="AI141" s="150">
        <f t="shared" si="7"/>
        <v>45574</v>
      </c>
      <c r="AJ141" s="156">
        <f t="shared" si="8"/>
        <v>46304</v>
      </c>
      <c r="AW141" s="157"/>
      <c r="AX141" s="158"/>
      <c r="AY141" s="158"/>
      <c r="AZ141" s="158"/>
      <c r="BA141" s="158"/>
      <c r="BB141" s="158"/>
      <c r="BZ141" s="238">
        <v>45751</v>
      </c>
    </row>
    <row r="142" spans="1:78" ht="18" customHeight="1">
      <c r="B142" s="499" t="b">
        <v>1</v>
      </c>
      <c r="C142" s="183" t="s">
        <v>3614</v>
      </c>
      <c r="D142" s="339" t="s">
        <v>3455</v>
      </c>
      <c r="E142" s="195" t="s">
        <v>24</v>
      </c>
      <c r="F142" s="146" t="s">
        <v>18</v>
      </c>
      <c r="G142" s="520">
        <v>45719</v>
      </c>
      <c r="H142" s="426" t="s">
        <v>207</v>
      </c>
      <c r="I142" s="150" t="str">
        <f t="shared" ca="1" si="6"/>
        <v>EJECUTADO</v>
      </c>
      <c r="J142" s="428" t="s">
        <v>3615</v>
      </c>
      <c r="K142" s="428" t="s">
        <v>54</v>
      </c>
      <c r="L142" s="428" t="s">
        <v>3616</v>
      </c>
      <c r="M142" s="514">
        <v>1012390662</v>
      </c>
      <c r="N142" s="216" t="s">
        <v>3617</v>
      </c>
      <c r="O142" s="438">
        <v>5500000</v>
      </c>
      <c r="P142" s="438">
        <v>4500000</v>
      </c>
      <c r="Q142" s="545">
        <v>20250155</v>
      </c>
      <c r="R142" s="516">
        <v>10560000</v>
      </c>
      <c r="S142" s="134">
        <v>45701</v>
      </c>
      <c r="T142" s="530">
        <v>45721</v>
      </c>
      <c r="U142" s="426">
        <v>45744</v>
      </c>
      <c r="V142" s="515">
        <v>20250220</v>
      </c>
      <c r="W142" s="517">
        <v>5500000</v>
      </c>
      <c r="X142" s="426">
        <v>45719</v>
      </c>
      <c r="Y142" s="205" t="s">
        <v>51</v>
      </c>
      <c r="Z142" s="150" t="s">
        <v>2702</v>
      </c>
      <c r="AA142" s="150" t="s">
        <v>53</v>
      </c>
      <c r="AB142" s="150" t="s">
        <v>3618</v>
      </c>
      <c r="AC142" s="150" t="s">
        <v>3619</v>
      </c>
      <c r="AD142" s="266">
        <v>45720</v>
      </c>
      <c r="AE142" s="50" t="s">
        <v>3620</v>
      </c>
      <c r="AF142" s="155" t="e">
        <f>#REF!</f>
        <v>#REF!</v>
      </c>
      <c r="AG142" s="169"/>
      <c r="AH142" s="150">
        <v>45454</v>
      </c>
      <c r="AI142" s="150">
        <f t="shared" si="7"/>
        <v>45574</v>
      </c>
      <c r="AJ142" s="156">
        <f t="shared" si="8"/>
        <v>46304</v>
      </c>
      <c r="AW142" s="157"/>
      <c r="AX142" s="158"/>
      <c r="AY142" s="158"/>
      <c r="AZ142" s="158"/>
      <c r="BA142" s="158"/>
      <c r="BB142" s="158"/>
      <c r="BZ142" s="238">
        <v>45751</v>
      </c>
    </row>
    <row r="143" spans="1:78" ht="18" customHeight="1">
      <c r="B143" s="499" t="b">
        <v>1</v>
      </c>
      <c r="C143" s="183" t="s">
        <v>3621</v>
      </c>
      <c r="D143" s="339" t="s">
        <v>3455</v>
      </c>
      <c r="E143" s="195" t="s">
        <v>24</v>
      </c>
      <c r="F143" s="146" t="s">
        <v>3</v>
      </c>
      <c r="G143" s="520">
        <v>45719</v>
      </c>
      <c r="H143" s="426" t="s">
        <v>207</v>
      </c>
      <c r="I143" s="150" t="str">
        <f t="shared" ca="1" si="6"/>
        <v>EJECUTADO</v>
      </c>
      <c r="J143" s="528" t="s">
        <v>3622</v>
      </c>
      <c r="K143" s="428" t="s">
        <v>54</v>
      </c>
      <c r="L143" s="428" t="s">
        <v>3623</v>
      </c>
      <c r="M143" s="514">
        <v>1077082756</v>
      </c>
      <c r="N143" s="216" t="s">
        <v>3624</v>
      </c>
      <c r="O143" s="555">
        <v>3673333</v>
      </c>
      <c r="P143" s="555">
        <v>3800000</v>
      </c>
      <c r="Q143" s="545">
        <v>20250128</v>
      </c>
      <c r="R143" s="516">
        <v>7600000</v>
      </c>
      <c r="S143" s="134">
        <v>45693</v>
      </c>
      <c r="T143" s="426">
        <v>45721</v>
      </c>
      <c r="U143" s="426">
        <v>45744</v>
      </c>
      <c r="V143" s="515">
        <v>20250221</v>
      </c>
      <c r="W143" s="517">
        <v>3673333</v>
      </c>
      <c r="X143" s="426">
        <v>45720</v>
      </c>
      <c r="Y143" s="205" t="s">
        <v>51</v>
      </c>
      <c r="Z143" s="150" t="s">
        <v>2702</v>
      </c>
      <c r="AA143" s="150" t="s">
        <v>53</v>
      </c>
      <c r="AB143" s="150" t="s">
        <v>3625</v>
      </c>
      <c r="AC143" s="150" t="s">
        <v>2969</v>
      </c>
      <c r="AD143" s="266">
        <v>45720</v>
      </c>
      <c r="AE143" s="50" t="s">
        <v>3626</v>
      </c>
      <c r="AF143" s="155" t="e">
        <f>#REF!</f>
        <v>#REF!</v>
      </c>
      <c r="AG143" s="169"/>
      <c r="AH143" s="150">
        <v>45454</v>
      </c>
      <c r="AI143" s="150">
        <f t="shared" si="7"/>
        <v>45574</v>
      </c>
      <c r="AJ143" s="156">
        <f t="shared" si="8"/>
        <v>46304</v>
      </c>
      <c r="AW143" s="157"/>
      <c r="AX143" s="158"/>
      <c r="AY143" s="158"/>
      <c r="AZ143" s="158"/>
      <c r="BA143" s="158"/>
      <c r="BB143" s="158"/>
      <c r="BZ143" s="238">
        <v>45751</v>
      </c>
    </row>
    <row r="144" spans="1:78" ht="18" customHeight="1">
      <c r="B144" s="499" t="b">
        <v>1</v>
      </c>
      <c r="C144" s="183" t="s">
        <v>3627</v>
      </c>
      <c r="D144" s="331" t="s">
        <v>74</v>
      </c>
      <c r="E144" s="327" t="s">
        <v>24</v>
      </c>
      <c r="F144" s="146" t="s">
        <v>18</v>
      </c>
      <c r="G144" s="520">
        <v>45720</v>
      </c>
      <c r="H144" s="426" t="s">
        <v>207</v>
      </c>
      <c r="I144" s="150" t="str">
        <f t="shared" ca="1" si="6"/>
        <v>EJECUTADO</v>
      </c>
      <c r="J144" s="428" t="s">
        <v>1311</v>
      </c>
      <c r="K144" s="428" t="s">
        <v>54</v>
      </c>
      <c r="L144" s="428" t="s">
        <v>3628</v>
      </c>
      <c r="M144" s="514">
        <v>82392560</v>
      </c>
      <c r="N144" s="216" t="s">
        <v>2813</v>
      </c>
      <c r="O144" s="438">
        <v>23677000</v>
      </c>
      <c r="P144" s="556">
        <v>7103000</v>
      </c>
      <c r="Q144" s="545">
        <v>20250188</v>
      </c>
      <c r="R144" s="516">
        <v>118545000</v>
      </c>
      <c r="S144" s="134">
        <v>45713</v>
      </c>
      <c r="T144" s="426">
        <v>45721</v>
      </c>
      <c r="U144" s="426">
        <v>45822</v>
      </c>
      <c r="V144" s="515">
        <v>20250223</v>
      </c>
      <c r="W144" s="517">
        <v>23677000</v>
      </c>
      <c r="X144" s="426">
        <v>45721</v>
      </c>
      <c r="Y144" s="205" t="s">
        <v>51</v>
      </c>
      <c r="Z144" s="150" t="s">
        <v>634</v>
      </c>
      <c r="AA144" s="150" t="s">
        <v>53</v>
      </c>
      <c r="AB144" s="150" t="s">
        <v>3629</v>
      </c>
      <c r="AC144" s="150" t="s">
        <v>3630</v>
      </c>
      <c r="AD144" s="266">
        <v>45780</v>
      </c>
      <c r="AE144" s="50" t="s">
        <v>3631</v>
      </c>
      <c r="AF144" s="155" t="e">
        <f>#REF!</f>
        <v>#REF!</v>
      </c>
      <c r="AG144" s="169"/>
      <c r="AH144" s="150">
        <v>45454</v>
      </c>
      <c r="AI144" s="150">
        <f t="shared" si="7"/>
        <v>45574</v>
      </c>
      <c r="AJ144" s="156">
        <f t="shared" si="8"/>
        <v>46304</v>
      </c>
      <c r="AW144" s="157"/>
      <c r="AX144" s="158"/>
      <c r="AY144" s="158"/>
      <c r="AZ144" s="158"/>
      <c r="BA144" s="158"/>
      <c r="BB144" s="158"/>
      <c r="BZ144" s="238">
        <v>45751</v>
      </c>
    </row>
    <row r="145" spans="1:78" ht="18" customHeight="1">
      <c r="A145" s="279"/>
      <c r="B145" s="499" t="b">
        <v>1</v>
      </c>
      <c r="C145" s="183" t="s">
        <v>3632</v>
      </c>
      <c r="D145" s="183" t="s">
        <v>591</v>
      </c>
      <c r="E145" s="195" t="s">
        <v>24</v>
      </c>
      <c r="F145" s="146" t="s">
        <v>11</v>
      </c>
      <c r="G145" s="520" t="s">
        <v>3633</v>
      </c>
      <c r="H145" s="426" t="s">
        <v>207</v>
      </c>
      <c r="I145" s="150" t="str">
        <f t="shared" ca="1" si="6"/>
        <v>EJECUTADO</v>
      </c>
      <c r="J145" s="428" t="s">
        <v>3634</v>
      </c>
      <c r="K145" s="428" t="s">
        <v>50</v>
      </c>
      <c r="L145" s="428" t="s">
        <v>3635</v>
      </c>
      <c r="M145" s="514" t="s">
        <v>3636</v>
      </c>
      <c r="N145" s="216" t="s">
        <v>1686</v>
      </c>
      <c r="O145" s="556">
        <v>349507000</v>
      </c>
      <c r="P145" s="556">
        <v>349507000</v>
      </c>
      <c r="Q145" s="545">
        <v>20250157</v>
      </c>
      <c r="R145" s="516">
        <v>350000000</v>
      </c>
      <c r="S145" s="134">
        <v>45701</v>
      </c>
      <c r="T145" s="426">
        <v>45729</v>
      </c>
      <c r="U145" s="426">
        <v>45747</v>
      </c>
      <c r="V145" s="515">
        <v>20250222</v>
      </c>
      <c r="W145" s="517">
        <v>349507000</v>
      </c>
      <c r="X145" s="426">
        <v>45720</v>
      </c>
      <c r="Y145" s="205" t="s">
        <v>51</v>
      </c>
      <c r="Z145" s="150" t="s">
        <v>2702</v>
      </c>
      <c r="AA145" s="150" t="s">
        <v>53</v>
      </c>
      <c r="AB145" s="150" t="s">
        <v>3637</v>
      </c>
      <c r="AC145" s="150" t="s">
        <v>2940</v>
      </c>
      <c r="AD145" s="266">
        <v>45723</v>
      </c>
      <c r="AE145" s="50" t="s">
        <v>3638</v>
      </c>
      <c r="AF145" s="155" t="e">
        <f>#REF!</f>
        <v>#REF!</v>
      </c>
      <c r="AG145" s="169"/>
      <c r="AH145" s="150">
        <v>45454</v>
      </c>
      <c r="AI145" s="150">
        <f t="shared" si="7"/>
        <v>45574</v>
      </c>
      <c r="AJ145" s="156">
        <f t="shared" si="8"/>
        <v>46304</v>
      </c>
      <c r="AW145" s="157"/>
      <c r="AX145" s="158"/>
      <c r="AY145" s="158"/>
      <c r="AZ145" s="158"/>
      <c r="BA145" s="158"/>
      <c r="BB145" s="158"/>
      <c r="BZ145" s="238">
        <v>45751</v>
      </c>
    </row>
    <row r="146" spans="1:78" ht="18" customHeight="1">
      <c r="A146" s="279"/>
      <c r="B146" s="499" t="b">
        <v>1</v>
      </c>
      <c r="C146" s="183" t="s">
        <v>3639</v>
      </c>
      <c r="D146" s="146" t="s">
        <v>86</v>
      </c>
      <c r="E146" s="327" t="s">
        <v>24</v>
      </c>
      <c r="F146" s="146" t="s">
        <v>11</v>
      </c>
      <c r="G146" s="520">
        <v>45721</v>
      </c>
      <c r="H146" s="426" t="s">
        <v>207</v>
      </c>
      <c r="I146" s="150" t="str">
        <f t="shared" ca="1" si="6"/>
        <v>EJECUTADO</v>
      </c>
      <c r="J146" s="543" t="s">
        <v>3640</v>
      </c>
      <c r="K146" s="428" t="s">
        <v>50</v>
      </c>
      <c r="L146" s="146" t="s">
        <v>3641</v>
      </c>
      <c r="M146" s="514" t="s">
        <v>3642</v>
      </c>
      <c r="N146" s="216" t="s">
        <v>1686</v>
      </c>
      <c r="O146" s="438">
        <v>139108000</v>
      </c>
      <c r="P146" s="438">
        <v>139108000</v>
      </c>
      <c r="Q146" s="545">
        <v>20250161</v>
      </c>
      <c r="R146" s="516">
        <v>139108000</v>
      </c>
      <c r="S146" s="134">
        <v>45702</v>
      </c>
      <c r="T146" s="426">
        <v>45747</v>
      </c>
      <c r="U146" s="426">
        <v>45808</v>
      </c>
      <c r="V146" s="515">
        <v>20250226</v>
      </c>
      <c r="W146" s="517">
        <v>139108000</v>
      </c>
      <c r="X146" s="426">
        <v>45721</v>
      </c>
      <c r="Y146" s="205" t="s">
        <v>51</v>
      </c>
      <c r="Z146" s="150" t="s">
        <v>634</v>
      </c>
      <c r="AA146" s="150" t="s">
        <v>53</v>
      </c>
      <c r="AB146" s="150" t="s">
        <v>3643</v>
      </c>
      <c r="AC146" s="150" t="s">
        <v>3037</v>
      </c>
      <c r="AD146" s="266">
        <v>45726</v>
      </c>
      <c r="AE146" s="50" t="s">
        <v>3644</v>
      </c>
      <c r="AF146" s="155" t="e">
        <f>#REF!</f>
        <v>#REF!</v>
      </c>
      <c r="AG146" s="169"/>
      <c r="AH146" s="150">
        <v>45454</v>
      </c>
      <c r="AI146" s="150">
        <f t="shared" si="7"/>
        <v>45574</v>
      </c>
      <c r="AJ146" s="156">
        <f t="shared" si="8"/>
        <v>46304</v>
      </c>
      <c r="AW146" s="157"/>
      <c r="AX146" s="158"/>
      <c r="AY146" s="158"/>
      <c r="AZ146" s="158"/>
      <c r="BA146" s="158"/>
      <c r="BB146" s="158"/>
      <c r="BZ146" s="238">
        <v>45751</v>
      </c>
    </row>
    <row r="147" spans="1:78" ht="18" customHeight="1">
      <c r="A147" s="355" t="s">
        <v>3645</v>
      </c>
      <c r="B147" s="513" t="b">
        <v>0</v>
      </c>
      <c r="C147" s="183" t="s">
        <v>3646</v>
      </c>
      <c r="D147" s="146" t="s">
        <v>3562</v>
      </c>
      <c r="E147" s="327" t="s">
        <v>24</v>
      </c>
      <c r="F147" s="146" t="s">
        <v>3</v>
      </c>
      <c r="G147" s="520">
        <v>45721</v>
      </c>
      <c r="H147" s="426" t="s">
        <v>207</v>
      </c>
      <c r="I147" s="150" t="str">
        <f t="shared" ca="1" si="6"/>
        <v>EJECUTADO</v>
      </c>
      <c r="J147" s="428" t="s">
        <v>3647</v>
      </c>
      <c r="K147" s="428" t="s">
        <v>54</v>
      </c>
      <c r="L147" s="146" t="s">
        <v>3648</v>
      </c>
      <c r="M147" s="514">
        <v>3103916</v>
      </c>
      <c r="N147" s="216" t="s">
        <v>1686</v>
      </c>
      <c r="O147" s="438">
        <v>48000000</v>
      </c>
      <c r="P147" s="438">
        <v>6000000</v>
      </c>
      <c r="Q147" s="545">
        <v>20250183</v>
      </c>
      <c r="R147" s="516">
        <v>48000000</v>
      </c>
      <c r="S147" s="134">
        <v>45712</v>
      </c>
      <c r="T147" s="426">
        <v>45726</v>
      </c>
      <c r="U147" s="426">
        <v>45970</v>
      </c>
      <c r="V147" s="515">
        <v>20250242</v>
      </c>
      <c r="W147" s="517">
        <v>48000000</v>
      </c>
      <c r="X147" s="426">
        <v>45721</v>
      </c>
      <c r="Y147" s="205" t="s">
        <v>51</v>
      </c>
      <c r="Z147" s="150" t="s">
        <v>634</v>
      </c>
      <c r="AA147" s="150" t="s">
        <v>53</v>
      </c>
      <c r="AB147" s="213">
        <v>12004226556</v>
      </c>
      <c r="AC147" s="150" t="s">
        <v>3547</v>
      </c>
      <c r="AD147" s="266">
        <v>45726</v>
      </c>
      <c r="AE147" s="50" t="s">
        <v>3649</v>
      </c>
      <c r="AF147" s="155" t="e">
        <f>#REF!</f>
        <v>#REF!</v>
      </c>
      <c r="AG147" s="169"/>
      <c r="AH147" s="150">
        <v>45454</v>
      </c>
      <c r="AI147" s="150">
        <f t="shared" si="7"/>
        <v>45574</v>
      </c>
      <c r="AJ147" s="156">
        <f t="shared" si="8"/>
        <v>46304</v>
      </c>
      <c r="AW147" s="157"/>
      <c r="AX147" s="158"/>
      <c r="AY147" s="158"/>
      <c r="AZ147" s="158"/>
      <c r="BA147" s="158"/>
      <c r="BB147" s="158"/>
      <c r="BZ147" s="238">
        <v>45751</v>
      </c>
    </row>
    <row r="148" spans="1:78" ht="18" customHeight="1">
      <c r="A148" s="355" t="s">
        <v>3645</v>
      </c>
      <c r="B148" s="513" t="b">
        <v>0</v>
      </c>
      <c r="C148" s="183" t="s">
        <v>3650</v>
      </c>
      <c r="D148" s="146" t="s">
        <v>3562</v>
      </c>
      <c r="E148" s="327" t="s">
        <v>24</v>
      </c>
      <c r="F148" s="146" t="s">
        <v>3</v>
      </c>
      <c r="G148" s="520">
        <v>45721</v>
      </c>
      <c r="H148" s="426" t="s">
        <v>207</v>
      </c>
      <c r="I148" s="150" t="str">
        <f t="shared" ca="1" si="6"/>
        <v>EJECUTADO</v>
      </c>
      <c r="J148" s="428" t="s">
        <v>3651</v>
      </c>
      <c r="K148" s="428" t="s">
        <v>54</v>
      </c>
      <c r="L148" s="146" t="s">
        <v>3652</v>
      </c>
      <c r="M148" s="514">
        <v>1032493305</v>
      </c>
      <c r="N148" s="216" t="s">
        <v>1686</v>
      </c>
      <c r="O148" s="438">
        <v>35824000</v>
      </c>
      <c r="P148" s="438">
        <v>4478000</v>
      </c>
      <c r="Q148" s="545">
        <v>20250182</v>
      </c>
      <c r="R148" s="516">
        <v>35824000</v>
      </c>
      <c r="S148" s="134">
        <v>45712</v>
      </c>
      <c r="T148" s="426">
        <v>45723</v>
      </c>
      <c r="U148" s="426">
        <v>45967</v>
      </c>
      <c r="V148" s="515">
        <v>20250228</v>
      </c>
      <c r="W148" s="517">
        <v>35824000</v>
      </c>
      <c r="X148" s="426">
        <v>45721</v>
      </c>
      <c r="Y148" s="205" t="s">
        <v>51</v>
      </c>
      <c r="Z148" s="150" t="s">
        <v>634</v>
      </c>
      <c r="AA148" s="150" t="s">
        <v>53</v>
      </c>
      <c r="AB148" s="213">
        <v>4226453</v>
      </c>
      <c r="AC148" s="150" t="s">
        <v>3547</v>
      </c>
      <c r="AD148" s="266">
        <v>45723</v>
      </c>
      <c r="AE148" s="50" t="s">
        <v>3653</v>
      </c>
      <c r="AF148" s="155" t="e">
        <f>#REF!</f>
        <v>#REF!</v>
      </c>
      <c r="AG148" s="169"/>
      <c r="AH148" s="150">
        <v>45454</v>
      </c>
      <c r="AI148" s="150">
        <f t="shared" si="7"/>
        <v>45574</v>
      </c>
      <c r="AJ148" s="156">
        <f t="shared" si="8"/>
        <v>46304</v>
      </c>
      <c r="AW148" s="157"/>
      <c r="AX148" s="158"/>
      <c r="AY148" s="158"/>
      <c r="AZ148" s="158"/>
      <c r="BA148" s="158"/>
      <c r="BB148" s="158"/>
      <c r="BZ148" s="238">
        <v>45751</v>
      </c>
    </row>
    <row r="149" spans="1:78" ht="18" customHeight="1">
      <c r="A149" s="355" t="s">
        <v>3645</v>
      </c>
      <c r="B149" s="513" t="b">
        <v>0</v>
      </c>
      <c r="C149" s="183" t="s">
        <v>3654</v>
      </c>
      <c r="D149" s="146" t="s">
        <v>3562</v>
      </c>
      <c r="E149" s="327" t="s">
        <v>24</v>
      </c>
      <c r="F149" s="146" t="s">
        <v>3</v>
      </c>
      <c r="G149" s="520">
        <v>45721</v>
      </c>
      <c r="H149" s="426" t="s">
        <v>207</v>
      </c>
      <c r="I149" s="150" t="str">
        <f t="shared" ca="1" si="6"/>
        <v>EJECUTADO</v>
      </c>
      <c r="J149" s="428" t="s">
        <v>3651</v>
      </c>
      <c r="K149" s="428" t="s">
        <v>54</v>
      </c>
      <c r="L149" s="146" t="s">
        <v>3655</v>
      </c>
      <c r="M149" s="514">
        <v>1000733955</v>
      </c>
      <c r="N149" s="216" t="s">
        <v>1686</v>
      </c>
      <c r="O149" s="438">
        <v>36096000</v>
      </c>
      <c r="P149" s="438">
        <v>4512000</v>
      </c>
      <c r="Q149" s="545">
        <v>20250184</v>
      </c>
      <c r="R149" s="516">
        <v>36096000</v>
      </c>
      <c r="S149" s="134">
        <v>45712</v>
      </c>
      <c r="T149" s="426">
        <v>45727</v>
      </c>
      <c r="U149" s="426">
        <v>45971</v>
      </c>
      <c r="V149" s="515">
        <v>20250229</v>
      </c>
      <c r="W149" s="517">
        <v>36096000</v>
      </c>
      <c r="X149" s="426">
        <v>45721</v>
      </c>
      <c r="Y149" s="205" t="s">
        <v>51</v>
      </c>
      <c r="Z149" s="150" t="s">
        <v>634</v>
      </c>
      <c r="AA149" s="150" t="s">
        <v>53</v>
      </c>
      <c r="AB149" s="213">
        <v>4228885</v>
      </c>
      <c r="AC149" s="150" t="s">
        <v>3507</v>
      </c>
      <c r="AD149" s="266">
        <v>45727</v>
      </c>
      <c r="AE149" s="50" t="s">
        <v>3656</v>
      </c>
      <c r="AF149" s="155" t="e">
        <f>#REF!</f>
        <v>#REF!</v>
      </c>
      <c r="AG149" s="169"/>
      <c r="AH149" s="150">
        <v>45454</v>
      </c>
      <c r="AI149" s="150">
        <f t="shared" si="7"/>
        <v>45574</v>
      </c>
      <c r="AJ149" s="156">
        <f t="shared" si="8"/>
        <v>46304</v>
      </c>
      <c r="AW149" s="157"/>
      <c r="AX149" s="158"/>
      <c r="AY149" s="158"/>
      <c r="AZ149" s="158"/>
      <c r="BA149" s="158"/>
      <c r="BB149" s="158"/>
      <c r="BZ149" s="238">
        <v>45751</v>
      </c>
    </row>
    <row r="150" spans="1:78" ht="18" customHeight="1">
      <c r="A150" s="355" t="s">
        <v>3645</v>
      </c>
      <c r="B150" s="513" t="b">
        <v>0</v>
      </c>
      <c r="C150" s="336" t="s">
        <v>3657</v>
      </c>
      <c r="D150" s="146" t="s">
        <v>3562</v>
      </c>
      <c r="E150" s="327" t="s">
        <v>24</v>
      </c>
      <c r="F150" s="146" t="s">
        <v>18</v>
      </c>
      <c r="G150" s="520">
        <v>45721</v>
      </c>
      <c r="H150" s="426" t="s">
        <v>207</v>
      </c>
      <c r="I150" s="150" t="str">
        <f t="shared" ca="1" si="6"/>
        <v>EJECUTADO</v>
      </c>
      <c r="J150" s="528" t="s">
        <v>3563</v>
      </c>
      <c r="K150" s="428" t="s">
        <v>54</v>
      </c>
      <c r="L150" s="146" t="s">
        <v>3658</v>
      </c>
      <c r="M150" s="514">
        <v>1015412452</v>
      </c>
      <c r="N150" s="216" t="s">
        <v>1686</v>
      </c>
      <c r="O150" s="438">
        <v>74000000</v>
      </c>
      <c r="P150" s="438">
        <v>9250000</v>
      </c>
      <c r="Q150" s="545">
        <v>20250190</v>
      </c>
      <c r="R150" s="516">
        <v>74000000</v>
      </c>
      <c r="S150" s="134">
        <v>45714</v>
      </c>
      <c r="T150" s="426">
        <v>45723</v>
      </c>
      <c r="U150" s="426">
        <v>45967</v>
      </c>
      <c r="V150" s="515">
        <v>20250230</v>
      </c>
      <c r="W150" s="517">
        <v>74000000</v>
      </c>
      <c r="X150" s="426">
        <v>45721</v>
      </c>
      <c r="Y150" s="205" t="s">
        <v>51</v>
      </c>
      <c r="Z150" s="150" t="s">
        <v>634</v>
      </c>
      <c r="AA150" s="150" t="s">
        <v>53</v>
      </c>
      <c r="AB150" s="213">
        <v>4226749</v>
      </c>
      <c r="AC150" s="150" t="s">
        <v>2969</v>
      </c>
      <c r="AD150" s="266">
        <v>45723</v>
      </c>
      <c r="AE150" s="50" t="s">
        <v>3659</v>
      </c>
      <c r="AF150" s="155" t="e">
        <f>#REF!</f>
        <v>#REF!</v>
      </c>
      <c r="AG150" s="169"/>
      <c r="AH150" s="150">
        <v>45454</v>
      </c>
      <c r="AI150" s="150">
        <f t="shared" si="7"/>
        <v>45574</v>
      </c>
      <c r="AJ150" s="156">
        <f t="shared" si="8"/>
        <v>46304</v>
      </c>
      <c r="AW150" s="157"/>
      <c r="AX150" s="158"/>
      <c r="AY150" s="158"/>
      <c r="AZ150" s="158"/>
      <c r="BA150" s="158"/>
      <c r="BB150" s="158"/>
      <c r="BZ150" s="238">
        <v>45751</v>
      </c>
    </row>
    <row r="151" spans="1:78" ht="18" customHeight="1">
      <c r="A151" s="355" t="s">
        <v>3645</v>
      </c>
      <c r="B151" s="513" t="b">
        <v>0</v>
      </c>
      <c r="C151" s="183" t="s">
        <v>3660</v>
      </c>
      <c r="D151" s="146" t="s">
        <v>3562</v>
      </c>
      <c r="E151" s="327" t="s">
        <v>24</v>
      </c>
      <c r="F151" s="146" t="s">
        <v>18</v>
      </c>
      <c r="G151" s="520">
        <v>45721</v>
      </c>
      <c r="H151" s="426" t="s">
        <v>207</v>
      </c>
      <c r="I151" s="150" t="str">
        <f t="shared" ca="1" si="6"/>
        <v>EJECUTADO</v>
      </c>
      <c r="J151" s="428" t="s">
        <v>3563</v>
      </c>
      <c r="K151" s="428" t="s">
        <v>54</v>
      </c>
      <c r="L151" s="146" t="s">
        <v>3661</v>
      </c>
      <c r="M151" s="514">
        <v>52929198</v>
      </c>
      <c r="N151" s="216" t="s">
        <v>1686</v>
      </c>
      <c r="O151" s="438">
        <v>44672000</v>
      </c>
      <c r="P151" s="438">
        <v>5584000</v>
      </c>
      <c r="Q151" s="545">
        <v>20250193</v>
      </c>
      <c r="R151" s="516">
        <v>44672000</v>
      </c>
      <c r="S151" s="134">
        <v>45714</v>
      </c>
      <c r="T151" s="426">
        <v>45726</v>
      </c>
      <c r="U151" s="426">
        <v>45970</v>
      </c>
      <c r="V151" s="515">
        <v>20250231</v>
      </c>
      <c r="W151" s="517">
        <v>44672000</v>
      </c>
      <c r="X151" s="426">
        <v>45721</v>
      </c>
      <c r="Y151" s="205" t="s">
        <v>51</v>
      </c>
      <c r="Z151" s="150" t="s">
        <v>634</v>
      </c>
      <c r="AA151" s="150" t="s">
        <v>53</v>
      </c>
      <c r="AB151" s="213">
        <v>12004226602</v>
      </c>
      <c r="AC151" s="150" t="s">
        <v>3547</v>
      </c>
      <c r="AD151" s="266">
        <v>45723</v>
      </c>
      <c r="AE151" s="50" t="s">
        <v>3662</v>
      </c>
      <c r="AF151" s="155" t="e">
        <f>#REF!</f>
        <v>#REF!</v>
      </c>
      <c r="AG151" s="169"/>
      <c r="AH151" s="150">
        <v>45454</v>
      </c>
      <c r="AI151" s="150">
        <f t="shared" si="7"/>
        <v>45574</v>
      </c>
      <c r="AJ151" s="156">
        <f t="shared" si="8"/>
        <v>46304</v>
      </c>
      <c r="AW151" s="157"/>
      <c r="AX151" s="158"/>
      <c r="AY151" s="158"/>
      <c r="AZ151" s="158"/>
      <c r="BA151" s="158"/>
      <c r="BB151" s="158"/>
      <c r="BZ151" s="238">
        <v>45751</v>
      </c>
    </row>
    <row r="152" spans="1:78" ht="18" customHeight="1">
      <c r="A152" s="355" t="s">
        <v>3663</v>
      </c>
      <c r="B152" s="513" t="b">
        <v>0</v>
      </c>
      <c r="C152" s="183" t="s">
        <v>3664</v>
      </c>
      <c r="D152" s="146" t="s">
        <v>3562</v>
      </c>
      <c r="E152" s="327" t="s">
        <v>24</v>
      </c>
      <c r="F152" s="146" t="s">
        <v>18</v>
      </c>
      <c r="G152" s="520">
        <v>45721</v>
      </c>
      <c r="H152" s="426" t="s">
        <v>207</v>
      </c>
      <c r="I152" s="150" t="str">
        <f t="shared" ca="1" si="6"/>
        <v>EJECUTADO</v>
      </c>
      <c r="J152" s="428" t="s">
        <v>3563</v>
      </c>
      <c r="K152" s="428" t="s">
        <v>54</v>
      </c>
      <c r="L152" s="146" t="s">
        <v>3665</v>
      </c>
      <c r="M152" s="514">
        <v>35536697</v>
      </c>
      <c r="N152" s="216" t="s">
        <v>1686</v>
      </c>
      <c r="O152" s="438">
        <v>48000000</v>
      </c>
      <c r="P152" s="438">
        <v>6000000</v>
      </c>
      <c r="Q152" s="545">
        <v>20250221</v>
      </c>
      <c r="R152" s="516">
        <v>48000000</v>
      </c>
      <c r="S152" s="134">
        <v>45719</v>
      </c>
      <c r="T152" s="426">
        <v>45723</v>
      </c>
      <c r="U152" s="426">
        <v>45967</v>
      </c>
      <c r="V152" s="515">
        <v>20250232</v>
      </c>
      <c r="W152" s="517">
        <v>48000000</v>
      </c>
      <c r="X152" s="426">
        <v>45721</v>
      </c>
      <c r="Y152" s="205" t="s">
        <v>51</v>
      </c>
      <c r="Z152" s="150" t="s">
        <v>634</v>
      </c>
      <c r="AA152" s="150" t="s">
        <v>53</v>
      </c>
      <c r="AB152" s="213" t="s">
        <v>3666</v>
      </c>
      <c r="AC152" s="150" t="s">
        <v>3619</v>
      </c>
      <c r="AD152" s="266">
        <v>45723</v>
      </c>
      <c r="AE152" s="50" t="s">
        <v>3667</v>
      </c>
      <c r="AF152" s="155" t="e">
        <f>#REF!</f>
        <v>#REF!</v>
      </c>
      <c r="AG152" s="169"/>
      <c r="AH152" s="150">
        <v>45454</v>
      </c>
      <c r="AI152" s="150">
        <f t="shared" si="7"/>
        <v>45574</v>
      </c>
      <c r="AJ152" s="156">
        <f t="shared" si="8"/>
        <v>46304</v>
      </c>
      <c r="AW152" s="157"/>
      <c r="AX152" s="158"/>
      <c r="AY152" s="158"/>
      <c r="AZ152" s="158"/>
      <c r="BA152" s="158"/>
      <c r="BB152" s="158"/>
      <c r="BZ152" s="238">
        <v>45751</v>
      </c>
    </row>
    <row r="153" spans="1:78" ht="18" customHeight="1">
      <c r="A153" s="355" t="s">
        <v>3645</v>
      </c>
      <c r="B153" s="513" t="b">
        <v>0</v>
      </c>
      <c r="C153" s="183" t="s">
        <v>3668</v>
      </c>
      <c r="D153" s="146" t="s">
        <v>3562</v>
      </c>
      <c r="E153" s="327" t="s">
        <v>24</v>
      </c>
      <c r="F153" s="146" t="s">
        <v>3</v>
      </c>
      <c r="G153" s="520">
        <v>45721</v>
      </c>
      <c r="H153" s="426" t="s">
        <v>207</v>
      </c>
      <c r="I153" s="150" t="str">
        <f t="shared" ca="1" si="6"/>
        <v>EJECUTADO</v>
      </c>
      <c r="J153" s="428" t="s">
        <v>3647</v>
      </c>
      <c r="K153" s="428" t="s">
        <v>54</v>
      </c>
      <c r="L153" s="146" t="s">
        <v>3669</v>
      </c>
      <c r="M153" s="514">
        <v>1007788728</v>
      </c>
      <c r="N153" s="216" t="s">
        <v>1686</v>
      </c>
      <c r="O153" s="438">
        <v>27056000</v>
      </c>
      <c r="P153" s="438">
        <v>3382000</v>
      </c>
      <c r="Q153" s="545">
        <v>20250218</v>
      </c>
      <c r="R153" s="516">
        <v>27056000</v>
      </c>
      <c r="S153" s="134">
        <v>45719</v>
      </c>
      <c r="T153" s="426">
        <v>45727</v>
      </c>
      <c r="U153" s="426">
        <v>45971</v>
      </c>
      <c r="V153" s="515">
        <v>20250233</v>
      </c>
      <c r="W153" s="517">
        <v>27056000</v>
      </c>
      <c r="X153" s="426">
        <v>45721</v>
      </c>
      <c r="Y153" s="205" t="s">
        <v>51</v>
      </c>
      <c r="Z153" s="150" t="s">
        <v>634</v>
      </c>
      <c r="AA153" s="150" t="s">
        <v>53</v>
      </c>
      <c r="AB153" s="213" t="s">
        <v>3670</v>
      </c>
      <c r="AC153" s="150" t="s">
        <v>3507</v>
      </c>
      <c r="AD153" s="266">
        <v>45727</v>
      </c>
      <c r="AE153" s="50" t="s">
        <v>3671</v>
      </c>
      <c r="AF153" s="155" t="e">
        <f>#REF!</f>
        <v>#REF!</v>
      </c>
      <c r="AG153" s="169"/>
      <c r="AH153" s="150">
        <v>45454</v>
      </c>
      <c r="AI153" s="150">
        <f t="shared" si="7"/>
        <v>45574</v>
      </c>
      <c r="AJ153" s="156">
        <f t="shared" si="8"/>
        <v>46304</v>
      </c>
      <c r="AW153" s="157"/>
      <c r="AX153" s="158"/>
      <c r="AY153" s="158"/>
      <c r="AZ153" s="158"/>
      <c r="BA153" s="158"/>
      <c r="BB153" s="158"/>
      <c r="BZ153" s="238">
        <v>45751</v>
      </c>
    </row>
    <row r="154" spans="1:78" ht="18" customHeight="1">
      <c r="A154" s="355" t="s">
        <v>3645</v>
      </c>
      <c r="B154" s="513" t="b">
        <v>0</v>
      </c>
      <c r="C154" s="183" t="s">
        <v>3672</v>
      </c>
      <c r="D154" s="146" t="s">
        <v>3562</v>
      </c>
      <c r="E154" s="327" t="s">
        <v>24</v>
      </c>
      <c r="F154" s="146" t="s">
        <v>18</v>
      </c>
      <c r="G154" s="520">
        <v>45721</v>
      </c>
      <c r="H154" s="426" t="s">
        <v>207</v>
      </c>
      <c r="I154" s="150" t="str">
        <f t="shared" ca="1" si="6"/>
        <v>EJECUTADO</v>
      </c>
      <c r="J154" s="428" t="s">
        <v>3563</v>
      </c>
      <c r="K154" s="428" t="s">
        <v>54</v>
      </c>
      <c r="L154" s="146" t="s">
        <v>3673</v>
      </c>
      <c r="M154" s="514">
        <v>74373471</v>
      </c>
      <c r="N154" s="216" t="s">
        <v>1686</v>
      </c>
      <c r="O154" s="438">
        <v>43240000</v>
      </c>
      <c r="P154" s="438">
        <v>5405000</v>
      </c>
      <c r="Q154" s="545">
        <v>20250223</v>
      </c>
      <c r="R154" s="516">
        <v>43240000</v>
      </c>
      <c r="S154" s="134">
        <v>45719</v>
      </c>
      <c r="T154" s="426">
        <v>45726</v>
      </c>
      <c r="U154" s="426">
        <v>45970</v>
      </c>
      <c r="V154" s="515">
        <v>20250234</v>
      </c>
      <c r="W154" s="517">
        <v>43240000</v>
      </c>
      <c r="X154" s="426">
        <v>45721</v>
      </c>
      <c r="Y154" s="205" t="s">
        <v>51</v>
      </c>
      <c r="Z154" s="150" t="s">
        <v>634</v>
      </c>
      <c r="AA154" s="150" t="s">
        <v>53</v>
      </c>
      <c r="AB154" s="213">
        <v>4226397</v>
      </c>
      <c r="AC154" s="150" t="s">
        <v>2940</v>
      </c>
      <c r="AD154" s="266">
        <v>45726</v>
      </c>
      <c r="AE154" s="218" t="s">
        <v>3674</v>
      </c>
      <c r="AF154" s="155" t="e">
        <f>#REF!</f>
        <v>#REF!</v>
      </c>
      <c r="AG154" s="169"/>
      <c r="AH154" s="150">
        <v>45454</v>
      </c>
      <c r="AI154" s="150">
        <f t="shared" si="7"/>
        <v>45574</v>
      </c>
      <c r="AJ154" s="156">
        <f t="shared" si="8"/>
        <v>46304</v>
      </c>
      <c r="AW154" s="157"/>
      <c r="AX154" s="158"/>
      <c r="AY154" s="158"/>
      <c r="AZ154" s="158"/>
      <c r="BA154" s="158"/>
      <c r="BB154" s="158"/>
      <c r="BZ154" s="238">
        <v>45751</v>
      </c>
    </row>
    <row r="155" spans="1:78" ht="18" customHeight="1">
      <c r="A155" s="355" t="s">
        <v>3645</v>
      </c>
      <c r="B155" s="513" t="b">
        <v>0</v>
      </c>
      <c r="C155" s="183" t="s">
        <v>3675</v>
      </c>
      <c r="D155" s="146" t="s">
        <v>3562</v>
      </c>
      <c r="E155" s="327" t="s">
        <v>24</v>
      </c>
      <c r="F155" s="146" t="s">
        <v>18</v>
      </c>
      <c r="G155" s="520">
        <v>45721</v>
      </c>
      <c r="H155" s="426" t="s">
        <v>207</v>
      </c>
      <c r="I155" s="150" t="str">
        <f t="shared" ca="1" si="6"/>
        <v>EJECUTADO</v>
      </c>
      <c r="J155" s="528" t="s">
        <v>3676</v>
      </c>
      <c r="K155" s="428" t="s">
        <v>54</v>
      </c>
      <c r="L155" s="146" t="s">
        <v>3677</v>
      </c>
      <c r="M155" s="514">
        <v>72198368</v>
      </c>
      <c r="N155" s="216" t="s">
        <v>1686</v>
      </c>
      <c r="O155" s="438">
        <v>52000000</v>
      </c>
      <c r="P155" s="438">
        <v>6500000</v>
      </c>
      <c r="Q155" s="545">
        <v>20250222</v>
      </c>
      <c r="R155" s="516">
        <v>52000000</v>
      </c>
      <c r="S155" s="134">
        <v>45719</v>
      </c>
      <c r="T155" s="426">
        <v>45726</v>
      </c>
      <c r="U155" s="426">
        <v>45970</v>
      </c>
      <c r="V155" s="515">
        <v>20250235</v>
      </c>
      <c r="W155" s="517">
        <v>52000000</v>
      </c>
      <c r="X155" s="426">
        <v>45721</v>
      </c>
      <c r="Y155" s="205" t="s">
        <v>51</v>
      </c>
      <c r="Z155" s="150" t="s">
        <v>634</v>
      </c>
      <c r="AA155" s="150" t="s">
        <v>53</v>
      </c>
      <c r="AB155" s="213">
        <v>4226668</v>
      </c>
      <c r="AC155" s="150" t="s">
        <v>2992</v>
      </c>
      <c r="AD155" s="266">
        <v>45726</v>
      </c>
      <c r="AE155" s="50" t="s">
        <v>3678</v>
      </c>
      <c r="AF155" s="155" t="e">
        <f>#REF!</f>
        <v>#REF!</v>
      </c>
      <c r="AG155" s="169"/>
      <c r="AH155" s="150">
        <v>45454</v>
      </c>
      <c r="AI155" s="150">
        <f t="shared" si="7"/>
        <v>45574</v>
      </c>
      <c r="AJ155" s="156">
        <f t="shared" si="8"/>
        <v>46304</v>
      </c>
      <c r="AW155" s="157"/>
      <c r="AX155" s="158"/>
      <c r="AY155" s="158"/>
      <c r="AZ155" s="158"/>
      <c r="BA155" s="158"/>
      <c r="BB155" s="158"/>
      <c r="BZ155" s="238">
        <v>45751</v>
      </c>
    </row>
    <row r="156" spans="1:78" ht="18" customHeight="1">
      <c r="A156" s="353" t="s">
        <v>3645</v>
      </c>
      <c r="B156" s="513" t="b">
        <v>0</v>
      </c>
      <c r="C156" s="183" t="s">
        <v>3679</v>
      </c>
      <c r="D156" s="146" t="s">
        <v>3562</v>
      </c>
      <c r="E156" s="327" t="s">
        <v>24</v>
      </c>
      <c r="F156" s="146" t="s">
        <v>3</v>
      </c>
      <c r="G156" s="520">
        <v>45721</v>
      </c>
      <c r="H156" s="426" t="s">
        <v>207</v>
      </c>
      <c r="I156" s="150" t="str">
        <f t="shared" ca="1" si="6"/>
        <v>EJECUTADO</v>
      </c>
      <c r="J156" s="428" t="s">
        <v>3680</v>
      </c>
      <c r="K156" s="428" t="s">
        <v>54</v>
      </c>
      <c r="L156" s="146" t="s">
        <v>3681</v>
      </c>
      <c r="M156" s="514">
        <v>1073608685</v>
      </c>
      <c r="N156" s="216" t="s">
        <v>1686</v>
      </c>
      <c r="O156" s="438">
        <v>30056000</v>
      </c>
      <c r="P156" s="438">
        <v>3757000</v>
      </c>
      <c r="Q156" s="545">
        <v>20250224</v>
      </c>
      <c r="R156" s="516">
        <v>30056000</v>
      </c>
      <c r="S156" s="134">
        <v>45719</v>
      </c>
      <c r="T156" s="426">
        <v>45726</v>
      </c>
      <c r="U156" s="426">
        <v>45971</v>
      </c>
      <c r="V156" s="515">
        <v>20250236</v>
      </c>
      <c r="W156" s="517">
        <v>30056000</v>
      </c>
      <c r="X156" s="426">
        <v>45721</v>
      </c>
      <c r="Y156" s="205" t="s">
        <v>51</v>
      </c>
      <c r="Z156" s="150" t="s">
        <v>634</v>
      </c>
      <c r="AA156" s="150" t="s">
        <v>53</v>
      </c>
      <c r="AB156" s="213">
        <v>4226403</v>
      </c>
      <c r="AC156" s="146" t="s">
        <v>2964</v>
      </c>
      <c r="AD156" s="266">
        <v>45726</v>
      </c>
      <c r="AE156" s="218" t="s">
        <v>3682</v>
      </c>
      <c r="AF156" s="155" t="e">
        <f>#REF!</f>
        <v>#REF!</v>
      </c>
      <c r="AG156" s="169"/>
      <c r="AH156" s="150">
        <v>45454</v>
      </c>
      <c r="AI156" s="150">
        <f t="shared" si="7"/>
        <v>45574</v>
      </c>
      <c r="AJ156" s="156">
        <f t="shared" si="8"/>
        <v>46304</v>
      </c>
      <c r="AW156" s="157"/>
      <c r="AX156" s="158"/>
      <c r="AY156" s="158"/>
      <c r="AZ156" s="158"/>
      <c r="BA156" s="158"/>
      <c r="BB156" s="158"/>
      <c r="BZ156" s="238">
        <v>45751</v>
      </c>
    </row>
    <row r="157" spans="1:78" ht="18" customHeight="1">
      <c r="A157" s="355" t="s">
        <v>3663</v>
      </c>
      <c r="B157" s="513" t="b">
        <v>0</v>
      </c>
      <c r="C157" s="183" t="s">
        <v>3683</v>
      </c>
      <c r="D157" s="146" t="s">
        <v>3562</v>
      </c>
      <c r="E157" s="327" t="s">
        <v>24</v>
      </c>
      <c r="F157" s="146" t="s">
        <v>3</v>
      </c>
      <c r="G157" s="520">
        <v>45721</v>
      </c>
      <c r="H157" s="426" t="s">
        <v>207</v>
      </c>
      <c r="I157" s="150" t="str">
        <f t="shared" ca="1" si="6"/>
        <v>EJECUTADO</v>
      </c>
      <c r="J157" s="528" t="s">
        <v>3651</v>
      </c>
      <c r="K157" s="428" t="s">
        <v>54</v>
      </c>
      <c r="L157" s="146" t="s">
        <v>3684</v>
      </c>
      <c r="M157" s="514">
        <v>1053347662</v>
      </c>
      <c r="N157" s="216" t="s">
        <v>1686</v>
      </c>
      <c r="O157" s="438">
        <v>36000000</v>
      </c>
      <c r="P157" s="438">
        <v>4500000</v>
      </c>
      <c r="Q157" s="545">
        <v>20250226</v>
      </c>
      <c r="R157" s="516">
        <v>36000000</v>
      </c>
      <c r="S157" s="134">
        <v>45719</v>
      </c>
      <c r="T157" s="426">
        <v>45729</v>
      </c>
      <c r="U157" s="426">
        <v>45973</v>
      </c>
      <c r="V157" s="515">
        <v>20250237</v>
      </c>
      <c r="W157" s="517">
        <v>36000000</v>
      </c>
      <c r="X157" s="426">
        <v>45721</v>
      </c>
      <c r="Y157" s="205" t="s">
        <v>51</v>
      </c>
      <c r="Z157" s="150" t="s">
        <v>634</v>
      </c>
      <c r="AA157" s="150" t="s">
        <v>53</v>
      </c>
      <c r="AB157" s="213">
        <v>4227532</v>
      </c>
      <c r="AC157" s="150" t="s">
        <v>2969</v>
      </c>
      <c r="AD157" s="266">
        <v>45726</v>
      </c>
      <c r="AE157" s="218" t="s">
        <v>3685</v>
      </c>
      <c r="AF157" s="155" t="e">
        <f>#REF!</f>
        <v>#REF!</v>
      </c>
      <c r="AG157" s="169"/>
      <c r="AH157" s="150">
        <v>45454</v>
      </c>
      <c r="AI157" s="150">
        <f t="shared" si="7"/>
        <v>45574</v>
      </c>
      <c r="AJ157" s="156">
        <f t="shared" si="8"/>
        <v>46304</v>
      </c>
      <c r="AW157" s="157"/>
      <c r="AX157" s="158"/>
      <c r="AY157" s="158"/>
      <c r="AZ157" s="158"/>
      <c r="BA157" s="158"/>
      <c r="BB157" s="158"/>
      <c r="BZ157" s="238">
        <v>45751</v>
      </c>
    </row>
    <row r="158" spans="1:78" ht="18" customHeight="1">
      <c r="A158" s="355" t="s">
        <v>3645</v>
      </c>
      <c r="B158" s="513" t="b">
        <v>0</v>
      </c>
      <c r="C158" s="183" t="s">
        <v>3686</v>
      </c>
      <c r="D158" s="146" t="s">
        <v>3562</v>
      </c>
      <c r="E158" s="327" t="s">
        <v>24</v>
      </c>
      <c r="F158" s="146" t="s">
        <v>3</v>
      </c>
      <c r="G158" s="520">
        <v>45721</v>
      </c>
      <c r="H158" s="426" t="s">
        <v>207</v>
      </c>
      <c r="I158" s="150" t="str">
        <f t="shared" ca="1" si="6"/>
        <v>EJECUTADO</v>
      </c>
      <c r="J158" s="528" t="s">
        <v>3687</v>
      </c>
      <c r="K158" s="428" t="s">
        <v>54</v>
      </c>
      <c r="L158" s="146" t="s">
        <v>3688</v>
      </c>
      <c r="M158" s="514">
        <v>1068929440</v>
      </c>
      <c r="N158" s="216" t="s">
        <v>1686</v>
      </c>
      <c r="O158" s="438">
        <v>34880000</v>
      </c>
      <c r="P158" s="438">
        <v>4360000</v>
      </c>
      <c r="Q158" s="545">
        <v>20250214</v>
      </c>
      <c r="R158" s="516">
        <v>34880000</v>
      </c>
      <c r="S158" s="134">
        <v>45716</v>
      </c>
      <c r="T158" s="426">
        <v>45726</v>
      </c>
      <c r="U158" s="426">
        <v>45971</v>
      </c>
      <c r="V158" s="515">
        <v>20250239</v>
      </c>
      <c r="W158" s="517">
        <v>34880000</v>
      </c>
      <c r="X158" s="426">
        <v>45721</v>
      </c>
      <c r="Y158" s="205" t="s">
        <v>51</v>
      </c>
      <c r="Z158" s="150" t="s">
        <v>634</v>
      </c>
      <c r="AA158" s="150" t="s">
        <v>53</v>
      </c>
      <c r="AB158" s="213">
        <v>4226344</v>
      </c>
      <c r="AC158" s="146" t="s">
        <v>2964</v>
      </c>
      <c r="AD158" s="266">
        <v>45726</v>
      </c>
      <c r="AE158" s="50" t="s">
        <v>3689</v>
      </c>
      <c r="AF158" s="155" t="e">
        <f>#REF!</f>
        <v>#REF!</v>
      </c>
      <c r="AG158" s="169"/>
      <c r="AH158" s="150">
        <v>45454</v>
      </c>
      <c r="AI158" s="150">
        <f t="shared" si="7"/>
        <v>45574</v>
      </c>
      <c r="AJ158" s="156">
        <f t="shared" si="8"/>
        <v>46304</v>
      </c>
      <c r="AW158" s="157"/>
      <c r="AX158" s="158"/>
      <c r="AY158" s="158"/>
      <c r="AZ158" s="158"/>
      <c r="BA158" s="158"/>
      <c r="BB158" s="158"/>
      <c r="BZ158" s="238">
        <v>45751</v>
      </c>
    </row>
    <row r="159" spans="1:78" ht="18" customHeight="1">
      <c r="B159" s="513" t="b">
        <v>1</v>
      </c>
      <c r="C159" s="336" t="s">
        <v>3690</v>
      </c>
      <c r="D159" s="428" t="s">
        <v>3455</v>
      </c>
      <c r="E159" s="327" t="s">
        <v>24</v>
      </c>
      <c r="F159" s="146" t="s">
        <v>18</v>
      </c>
      <c r="G159" s="520">
        <v>45721</v>
      </c>
      <c r="H159" s="426" t="s">
        <v>207</v>
      </c>
      <c r="I159" s="150" t="str">
        <f t="shared" ca="1" si="6"/>
        <v>EJECUTADO</v>
      </c>
      <c r="J159" s="428" t="s">
        <v>3691</v>
      </c>
      <c r="K159" s="428" t="s">
        <v>54</v>
      </c>
      <c r="L159" s="428" t="s">
        <v>3692</v>
      </c>
      <c r="M159" s="514">
        <v>1016004191</v>
      </c>
      <c r="N159" s="216" t="s">
        <v>2784</v>
      </c>
      <c r="O159" s="438">
        <v>5050000</v>
      </c>
      <c r="P159" s="438">
        <v>4500000</v>
      </c>
      <c r="Q159" s="545">
        <v>20250141</v>
      </c>
      <c r="R159" s="516">
        <v>10690000</v>
      </c>
      <c r="S159" s="134">
        <v>45695</v>
      </c>
      <c r="T159" s="426">
        <v>45723</v>
      </c>
      <c r="U159" s="426">
        <v>45744</v>
      </c>
      <c r="V159" s="515">
        <v>20250238</v>
      </c>
      <c r="W159" s="517">
        <v>5050000</v>
      </c>
      <c r="X159" s="426">
        <v>45721</v>
      </c>
      <c r="Y159" s="205" t="s">
        <v>51</v>
      </c>
      <c r="Z159" s="150" t="s">
        <v>2702</v>
      </c>
      <c r="AA159" s="150" t="s">
        <v>53</v>
      </c>
      <c r="AB159" s="150" t="s">
        <v>3693</v>
      </c>
      <c r="AC159" s="146" t="s">
        <v>2964</v>
      </c>
      <c r="AD159" s="266">
        <v>45723</v>
      </c>
      <c r="AE159" s="50" t="s">
        <v>3694</v>
      </c>
      <c r="AF159" s="155" t="e">
        <f>#REF!</f>
        <v>#REF!</v>
      </c>
      <c r="AG159" s="169"/>
      <c r="AH159" s="150">
        <v>45454</v>
      </c>
      <c r="AI159" s="150">
        <f t="shared" si="7"/>
        <v>45574</v>
      </c>
      <c r="AJ159" s="156">
        <f t="shared" si="8"/>
        <v>46304</v>
      </c>
      <c r="AW159" s="157"/>
      <c r="AX159" s="158"/>
      <c r="AY159" s="158"/>
      <c r="AZ159" s="158"/>
      <c r="BA159" s="158"/>
      <c r="BB159" s="158"/>
      <c r="BZ159" s="238">
        <v>45751</v>
      </c>
    </row>
    <row r="160" spans="1:78" ht="18" customHeight="1">
      <c r="A160" s="355" t="s">
        <v>3663</v>
      </c>
      <c r="B160" s="513" t="b">
        <v>0</v>
      </c>
      <c r="C160" s="183" t="s">
        <v>3695</v>
      </c>
      <c r="D160" s="146" t="s">
        <v>3562</v>
      </c>
      <c r="E160" s="327" t="s">
        <v>24</v>
      </c>
      <c r="F160" s="146" t="s">
        <v>18</v>
      </c>
      <c r="G160" s="520">
        <v>45722</v>
      </c>
      <c r="H160" s="426" t="s">
        <v>207</v>
      </c>
      <c r="I160" s="150" t="str">
        <f t="shared" ca="1" si="6"/>
        <v>EJECUTADO</v>
      </c>
      <c r="J160" s="428" t="s">
        <v>3563</v>
      </c>
      <c r="K160" s="428" t="s">
        <v>54</v>
      </c>
      <c r="L160" s="428" t="s">
        <v>3696</v>
      </c>
      <c r="M160" s="514">
        <v>11318037</v>
      </c>
      <c r="N160" s="216" t="s">
        <v>1686</v>
      </c>
      <c r="O160" s="438">
        <v>56000000</v>
      </c>
      <c r="P160" s="438">
        <v>7000000</v>
      </c>
      <c r="Q160" s="545">
        <v>20250220</v>
      </c>
      <c r="R160" s="516">
        <v>56000000</v>
      </c>
      <c r="S160" s="134">
        <v>45719</v>
      </c>
      <c r="T160" s="426">
        <v>45727</v>
      </c>
      <c r="U160" s="426">
        <v>45971</v>
      </c>
      <c r="V160" s="515">
        <v>20250246</v>
      </c>
      <c r="W160" s="517">
        <v>56000000</v>
      </c>
      <c r="X160" s="426">
        <v>45722</v>
      </c>
      <c r="Y160" s="205" t="s">
        <v>51</v>
      </c>
      <c r="Z160" s="150" t="s">
        <v>2702</v>
      </c>
      <c r="AA160" s="150" t="s">
        <v>53</v>
      </c>
      <c r="AB160" s="213" t="s">
        <v>3697</v>
      </c>
      <c r="AC160" s="150" t="s">
        <v>2992</v>
      </c>
      <c r="AD160" s="266">
        <v>45727</v>
      </c>
      <c r="AE160" s="50" t="s">
        <v>3698</v>
      </c>
      <c r="AF160" s="155" t="e">
        <f>#REF!</f>
        <v>#REF!</v>
      </c>
      <c r="AG160" s="169"/>
      <c r="AH160" s="150">
        <v>45454</v>
      </c>
      <c r="AI160" s="150">
        <f t="shared" si="7"/>
        <v>45574</v>
      </c>
      <c r="AJ160" s="156">
        <f t="shared" si="8"/>
        <v>46304</v>
      </c>
      <c r="AW160" s="157"/>
      <c r="AX160" s="158"/>
      <c r="AY160" s="158"/>
      <c r="AZ160" s="158"/>
      <c r="BA160" s="158"/>
      <c r="BB160" s="158"/>
      <c r="BZ160" s="238">
        <v>45751</v>
      </c>
    </row>
    <row r="161" spans="1:78" ht="18" customHeight="1">
      <c r="A161" s="279"/>
      <c r="B161" s="513" t="b">
        <v>1</v>
      </c>
      <c r="C161" s="183" t="s">
        <v>3699</v>
      </c>
      <c r="D161" s="146" t="s">
        <v>3562</v>
      </c>
      <c r="E161" s="327" t="s">
        <v>24</v>
      </c>
      <c r="F161" s="146" t="s">
        <v>3</v>
      </c>
      <c r="G161" s="520">
        <v>45722</v>
      </c>
      <c r="H161" s="426" t="s">
        <v>207</v>
      </c>
      <c r="I161" s="150" t="str">
        <f t="shared" ca="1" si="6"/>
        <v>EJECUTADO</v>
      </c>
      <c r="J161" s="428" t="s">
        <v>3647</v>
      </c>
      <c r="K161" s="428" t="s">
        <v>54</v>
      </c>
      <c r="L161" s="428" t="s">
        <v>3700</v>
      </c>
      <c r="M161" s="514">
        <v>1013632675</v>
      </c>
      <c r="N161" s="216" t="s">
        <v>1686</v>
      </c>
      <c r="O161" s="438">
        <v>35824000</v>
      </c>
      <c r="P161" s="438">
        <v>4478000</v>
      </c>
      <c r="Q161" s="545">
        <v>20250237</v>
      </c>
      <c r="R161" s="516">
        <v>35824000</v>
      </c>
      <c r="S161" s="134">
        <v>45719</v>
      </c>
      <c r="T161" s="426">
        <v>45723</v>
      </c>
      <c r="U161" s="426">
        <v>45967</v>
      </c>
      <c r="V161" s="515">
        <v>20250247</v>
      </c>
      <c r="W161" s="517">
        <v>35824000</v>
      </c>
      <c r="X161" s="426">
        <v>45722</v>
      </c>
      <c r="Y161" s="205" t="s">
        <v>51</v>
      </c>
      <c r="Z161" s="150" t="s">
        <v>2702</v>
      </c>
      <c r="AA161" s="150" t="s">
        <v>53</v>
      </c>
      <c r="AB161" s="213">
        <v>4226699</v>
      </c>
      <c r="AC161" s="150" t="s">
        <v>2969</v>
      </c>
      <c r="AD161" s="266">
        <v>45723</v>
      </c>
      <c r="AE161" s="50" t="s">
        <v>3701</v>
      </c>
      <c r="AF161" s="155" t="e">
        <f>#REF!</f>
        <v>#REF!</v>
      </c>
      <c r="AG161" s="169"/>
      <c r="AH161" s="150">
        <v>45454</v>
      </c>
      <c r="AI161" s="150">
        <f t="shared" si="7"/>
        <v>45574</v>
      </c>
      <c r="AJ161" s="156">
        <f t="shared" si="8"/>
        <v>46304</v>
      </c>
      <c r="AW161" s="157"/>
      <c r="AX161" s="158"/>
      <c r="AY161" s="158"/>
      <c r="AZ161" s="158"/>
      <c r="BA161" s="158"/>
      <c r="BB161" s="158"/>
      <c r="BZ161" s="238">
        <v>45751</v>
      </c>
    </row>
    <row r="162" spans="1:78" ht="18" customHeight="1">
      <c r="A162" s="355" t="s">
        <v>3663</v>
      </c>
      <c r="B162" s="513" t="b">
        <v>0</v>
      </c>
      <c r="C162" s="183" t="s">
        <v>3702</v>
      </c>
      <c r="D162" s="146" t="s">
        <v>3562</v>
      </c>
      <c r="E162" s="327" t="s">
        <v>24</v>
      </c>
      <c r="F162" s="146" t="s">
        <v>18</v>
      </c>
      <c r="G162" s="520">
        <v>45722</v>
      </c>
      <c r="H162" s="426" t="s">
        <v>207</v>
      </c>
      <c r="I162" s="150" t="str">
        <f t="shared" ca="1" si="6"/>
        <v>EJECUTADO</v>
      </c>
      <c r="J162" s="428" t="s">
        <v>3703</v>
      </c>
      <c r="K162" s="428" t="s">
        <v>54</v>
      </c>
      <c r="L162" s="428" t="s">
        <v>3704</v>
      </c>
      <c r="M162" s="514">
        <v>1075659997</v>
      </c>
      <c r="N162" s="216" t="s">
        <v>1686</v>
      </c>
      <c r="O162" s="438">
        <v>44672000</v>
      </c>
      <c r="P162" s="438">
        <v>5584000</v>
      </c>
      <c r="Q162" s="545">
        <v>20250234</v>
      </c>
      <c r="R162" s="516">
        <v>44672000</v>
      </c>
      <c r="S162" s="134">
        <v>45719</v>
      </c>
      <c r="T162" s="426">
        <v>45726</v>
      </c>
      <c r="U162" s="426">
        <v>45970</v>
      </c>
      <c r="V162" s="515">
        <v>20250248</v>
      </c>
      <c r="W162" s="517">
        <v>44672000</v>
      </c>
      <c r="X162" s="426">
        <v>45722</v>
      </c>
      <c r="Y162" s="205" t="s">
        <v>51</v>
      </c>
      <c r="Z162" s="150" t="s">
        <v>2702</v>
      </c>
      <c r="AA162" s="150" t="s">
        <v>53</v>
      </c>
      <c r="AB162" s="213">
        <v>4227326</v>
      </c>
      <c r="AC162" s="150" t="s">
        <v>2992</v>
      </c>
      <c r="AD162" s="266">
        <v>45726</v>
      </c>
      <c r="AE162" s="50" t="s">
        <v>3705</v>
      </c>
      <c r="AF162" s="155" t="e">
        <f>#REF!</f>
        <v>#REF!</v>
      </c>
      <c r="AG162" s="169"/>
      <c r="AH162" s="150">
        <v>45454</v>
      </c>
      <c r="AI162" s="150">
        <f t="shared" si="7"/>
        <v>45574</v>
      </c>
      <c r="AJ162" s="156">
        <f t="shared" si="8"/>
        <v>46304</v>
      </c>
      <c r="AW162" s="157"/>
      <c r="AX162" s="158"/>
      <c r="AY162" s="158"/>
      <c r="AZ162" s="158"/>
      <c r="BA162" s="158"/>
      <c r="BB162" s="158"/>
      <c r="BZ162" s="238">
        <v>45751</v>
      </c>
    </row>
    <row r="163" spans="1:78" ht="18" customHeight="1">
      <c r="A163" s="355" t="s">
        <v>3706</v>
      </c>
      <c r="B163" s="513" t="b">
        <v>0</v>
      </c>
      <c r="C163" s="183" t="s">
        <v>3707</v>
      </c>
      <c r="D163" s="146" t="s">
        <v>3562</v>
      </c>
      <c r="E163" s="327" t="s">
        <v>24</v>
      </c>
      <c r="F163" s="146" t="s">
        <v>18</v>
      </c>
      <c r="G163" s="520">
        <v>45722</v>
      </c>
      <c r="H163" s="426" t="s">
        <v>207</v>
      </c>
      <c r="I163" s="150" t="str">
        <f t="shared" ca="1" si="6"/>
        <v>EJECUTADO</v>
      </c>
      <c r="J163" s="428" t="s">
        <v>3563</v>
      </c>
      <c r="K163" s="428" t="s">
        <v>54</v>
      </c>
      <c r="L163" s="428" t="s">
        <v>3708</v>
      </c>
      <c r="M163" s="514">
        <v>39565971</v>
      </c>
      <c r="N163" s="216" t="s">
        <v>1686</v>
      </c>
      <c r="O163" s="438">
        <v>47120000</v>
      </c>
      <c r="P163" s="438">
        <v>5890000</v>
      </c>
      <c r="Q163" s="545">
        <v>20250232</v>
      </c>
      <c r="R163" s="516">
        <v>47120000</v>
      </c>
      <c r="S163" s="134">
        <v>45719</v>
      </c>
      <c r="T163" s="426">
        <v>45726</v>
      </c>
      <c r="U163" s="426">
        <v>45970</v>
      </c>
      <c r="V163" s="515">
        <v>20250249</v>
      </c>
      <c r="W163" s="517">
        <v>47120000</v>
      </c>
      <c r="X163" s="426">
        <v>45722</v>
      </c>
      <c r="Y163" s="205" t="s">
        <v>51</v>
      </c>
      <c r="Z163" s="150" t="s">
        <v>2702</v>
      </c>
      <c r="AA163" s="150" t="s">
        <v>53</v>
      </c>
      <c r="AB163" s="213" t="s">
        <v>3709</v>
      </c>
      <c r="AC163" s="150" t="s">
        <v>3619</v>
      </c>
      <c r="AD163" s="266">
        <v>45726</v>
      </c>
      <c r="AE163" s="50" t="s">
        <v>3710</v>
      </c>
      <c r="AF163" s="155" t="e">
        <f>#REF!</f>
        <v>#REF!</v>
      </c>
      <c r="AG163" s="169"/>
      <c r="AH163" s="150">
        <v>45454</v>
      </c>
      <c r="AI163" s="150">
        <f t="shared" si="7"/>
        <v>45574</v>
      </c>
      <c r="AJ163" s="156">
        <f t="shared" si="8"/>
        <v>46304</v>
      </c>
      <c r="AW163" s="157"/>
      <c r="AX163" s="158"/>
      <c r="AY163" s="158"/>
      <c r="AZ163" s="158"/>
      <c r="BA163" s="158"/>
      <c r="BB163" s="158"/>
      <c r="BZ163" s="238">
        <v>45751</v>
      </c>
    </row>
    <row r="164" spans="1:78" ht="18" customHeight="1">
      <c r="A164" s="355" t="s">
        <v>3711</v>
      </c>
      <c r="B164" s="513" t="b">
        <v>0</v>
      </c>
      <c r="C164" s="183" t="s">
        <v>3712</v>
      </c>
      <c r="D164" s="146" t="s">
        <v>3562</v>
      </c>
      <c r="E164" s="327" t="s">
        <v>24</v>
      </c>
      <c r="F164" s="146" t="s">
        <v>18</v>
      </c>
      <c r="G164" s="520">
        <v>45722</v>
      </c>
      <c r="H164" s="426" t="s">
        <v>207</v>
      </c>
      <c r="I164" s="150" t="str">
        <f t="shared" ca="1" si="6"/>
        <v>EJECUTADO</v>
      </c>
      <c r="J164" s="428" t="s">
        <v>3713</v>
      </c>
      <c r="K164" s="428" t="s">
        <v>54</v>
      </c>
      <c r="L164" s="428" t="s">
        <v>3714</v>
      </c>
      <c r="M164" s="514">
        <v>79792633</v>
      </c>
      <c r="N164" s="216" t="s">
        <v>1686</v>
      </c>
      <c r="O164" s="438">
        <v>64000000</v>
      </c>
      <c r="P164" s="438">
        <v>8000000</v>
      </c>
      <c r="Q164" s="545">
        <v>20250219</v>
      </c>
      <c r="R164" s="516">
        <v>64000000</v>
      </c>
      <c r="S164" s="134">
        <v>45719</v>
      </c>
      <c r="T164" s="426">
        <v>45726</v>
      </c>
      <c r="U164" s="426">
        <v>45970</v>
      </c>
      <c r="V164" s="515">
        <v>20250250</v>
      </c>
      <c r="W164" s="517">
        <v>64000000</v>
      </c>
      <c r="X164" s="426">
        <v>45722</v>
      </c>
      <c r="Y164" s="205" t="s">
        <v>51</v>
      </c>
      <c r="Z164" s="150" t="s">
        <v>2702</v>
      </c>
      <c r="AA164" s="150" t="s">
        <v>53</v>
      </c>
      <c r="AB164" s="213">
        <v>4227298</v>
      </c>
      <c r="AC164" s="150" t="s">
        <v>3619</v>
      </c>
      <c r="AD164" s="266">
        <v>45726</v>
      </c>
      <c r="AE164" s="50" t="s">
        <v>3715</v>
      </c>
      <c r="AF164" s="155" t="e">
        <f>#REF!</f>
        <v>#REF!</v>
      </c>
      <c r="AG164" s="169"/>
      <c r="AH164" s="150">
        <v>45454</v>
      </c>
      <c r="AI164" s="150">
        <f t="shared" si="7"/>
        <v>45574</v>
      </c>
      <c r="AJ164" s="156">
        <f t="shared" si="8"/>
        <v>46304</v>
      </c>
      <c r="AW164" s="157"/>
      <c r="AX164" s="158"/>
      <c r="AY164" s="158"/>
      <c r="AZ164" s="158"/>
      <c r="BA164" s="158"/>
      <c r="BB164" s="158"/>
      <c r="BZ164" s="238">
        <v>45751</v>
      </c>
    </row>
    <row r="165" spans="1:78" s="140" customFormat="1" ht="18" customHeight="1">
      <c r="A165" s="355" t="s">
        <v>3706</v>
      </c>
      <c r="B165" s="513" t="b">
        <v>0</v>
      </c>
      <c r="C165" s="183" t="s">
        <v>3716</v>
      </c>
      <c r="D165" s="146" t="s">
        <v>3562</v>
      </c>
      <c r="E165" s="327" t="s">
        <v>24</v>
      </c>
      <c r="F165" s="146" t="s">
        <v>18</v>
      </c>
      <c r="G165" s="520">
        <v>45722</v>
      </c>
      <c r="H165" s="426" t="s">
        <v>207</v>
      </c>
      <c r="I165" s="150" t="str">
        <f t="shared" ca="1" si="6"/>
        <v>EJECUTADO</v>
      </c>
      <c r="J165" s="428" t="s">
        <v>3563</v>
      </c>
      <c r="K165" s="428" t="s">
        <v>54</v>
      </c>
      <c r="L165" s="428" t="s">
        <v>3717</v>
      </c>
      <c r="M165" s="514">
        <v>11446979</v>
      </c>
      <c r="N165" s="216" t="s">
        <v>1686</v>
      </c>
      <c r="O165" s="521">
        <v>44672000</v>
      </c>
      <c r="P165" s="521">
        <v>5584000</v>
      </c>
      <c r="Q165" s="545">
        <v>20250231</v>
      </c>
      <c r="R165" s="516">
        <v>44672000</v>
      </c>
      <c r="S165" s="134">
        <v>45719</v>
      </c>
      <c r="T165" s="426">
        <v>45726</v>
      </c>
      <c r="U165" s="426">
        <v>45971</v>
      </c>
      <c r="V165" s="515">
        <v>20250251</v>
      </c>
      <c r="W165" s="517">
        <v>44672000</v>
      </c>
      <c r="X165" s="426">
        <v>45722</v>
      </c>
      <c r="Y165" s="205" t="s">
        <v>51</v>
      </c>
      <c r="Z165" s="150" t="s">
        <v>2702</v>
      </c>
      <c r="AA165" s="150" t="s">
        <v>53</v>
      </c>
      <c r="AB165" s="213">
        <v>4227149</v>
      </c>
      <c r="AC165" s="146" t="s">
        <v>2964</v>
      </c>
      <c r="AD165" s="266">
        <v>45726</v>
      </c>
      <c r="AE165" s="50" t="s">
        <v>3718</v>
      </c>
      <c r="AF165" s="155" t="e">
        <f>#REF!</f>
        <v>#REF!</v>
      </c>
      <c r="AG165" s="169"/>
      <c r="AH165" s="150">
        <v>45454</v>
      </c>
      <c r="AI165" s="150">
        <f t="shared" si="7"/>
        <v>45574</v>
      </c>
      <c r="AJ165" s="156">
        <f t="shared" si="8"/>
        <v>46304</v>
      </c>
      <c r="AW165" s="159"/>
      <c r="BZ165" s="238">
        <v>45751</v>
      </c>
    </row>
    <row r="166" spans="1:78" ht="18" customHeight="1">
      <c r="A166" s="270" t="s">
        <v>3719</v>
      </c>
      <c r="B166" s="513" t="b">
        <v>0</v>
      </c>
      <c r="C166" s="336" t="s">
        <v>3720</v>
      </c>
      <c r="D166" s="331" t="s">
        <v>74</v>
      </c>
      <c r="E166" s="327" t="s">
        <v>24</v>
      </c>
      <c r="F166" s="146" t="s">
        <v>11</v>
      </c>
      <c r="G166" s="520">
        <v>45680</v>
      </c>
      <c r="H166" s="426" t="s">
        <v>207</v>
      </c>
      <c r="I166" s="150" t="str">
        <f t="shared" ca="1" si="6"/>
        <v>EJECUTADO</v>
      </c>
      <c r="J166" s="428" t="s">
        <v>3721</v>
      </c>
      <c r="K166" s="428" t="s">
        <v>50</v>
      </c>
      <c r="L166" s="430" t="s">
        <v>3722</v>
      </c>
      <c r="M166" s="514" t="s">
        <v>3723</v>
      </c>
      <c r="N166" s="216" t="s">
        <v>1686</v>
      </c>
      <c r="O166" s="536">
        <v>2465907000</v>
      </c>
      <c r="P166" s="438">
        <v>2465906682</v>
      </c>
      <c r="Q166" s="545">
        <v>20250059</v>
      </c>
      <c r="R166" s="517">
        <v>2465907000</v>
      </c>
      <c r="S166" s="134">
        <v>45673</v>
      </c>
      <c r="T166" s="426">
        <v>45742</v>
      </c>
      <c r="U166" s="426">
        <v>45988</v>
      </c>
      <c r="V166" s="515">
        <v>20250293</v>
      </c>
      <c r="W166" s="517">
        <v>2465907000</v>
      </c>
      <c r="X166" s="426">
        <v>45729</v>
      </c>
      <c r="Y166" s="150" t="s">
        <v>51</v>
      </c>
      <c r="Z166" s="239" t="s">
        <v>3263</v>
      </c>
      <c r="AA166" s="150" t="s">
        <v>53</v>
      </c>
      <c r="AB166" s="163" t="s">
        <v>3724</v>
      </c>
      <c r="AC166" s="150" t="s">
        <v>2969</v>
      </c>
      <c r="AD166" s="247">
        <v>45742</v>
      </c>
      <c r="AE166" s="50" t="s">
        <v>3725</v>
      </c>
      <c r="AF166" s="155" t="e">
        <f>#REF!</f>
        <v>#REF!</v>
      </c>
      <c r="AG166" s="169"/>
      <c r="AH166" s="150">
        <v>45454</v>
      </c>
      <c r="AI166" s="150">
        <f t="shared" si="7"/>
        <v>45574</v>
      </c>
      <c r="AJ166" s="156">
        <f t="shared" si="8"/>
        <v>46304</v>
      </c>
      <c r="AW166" s="157"/>
      <c r="AX166" s="158"/>
      <c r="AY166" s="158"/>
      <c r="AZ166" s="158"/>
      <c r="BA166" s="158"/>
      <c r="BB166" s="158"/>
      <c r="BZ166" s="238">
        <v>45751</v>
      </c>
    </row>
    <row r="167" spans="1:78" ht="18" customHeight="1">
      <c r="B167" s="513" t="b">
        <v>1</v>
      </c>
      <c r="C167" s="336" t="s">
        <v>3726</v>
      </c>
      <c r="D167" s="331" t="s">
        <v>74</v>
      </c>
      <c r="E167" s="327" t="s">
        <v>24</v>
      </c>
      <c r="F167" s="146" t="s">
        <v>18</v>
      </c>
      <c r="G167" s="520">
        <v>45722</v>
      </c>
      <c r="H167" s="426" t="s">
        <v>207</v>
      </c>
      <c r="I167" s="150" t="str">
        <f t="shared" ca="1" si="6"/>
        <v>EJECUTADO</v>
      </c>
      <c r="J167" s="528" t="s">
        <v>1311</v>
      </c>
      <c r="K167" s="428" t="s">
        <v>54</v>
      </c>
      <c r="L167" s="430" t="s">
        <v>1201</v>
      </c>
      <c r="M167" s="514">
        <v>80024648</v>
      </c>
      <c r="N167" s="216" t="s">
        <v>3727</v>
      </c>
      <c r="O167" s="438">
        <v>23677000</v>
      </c>
      <c r="P167" s="438">
        <v>7103000</v>
      </c>
      <c r="Q167" s="545">
        <v>20250188</v>
      </c>
      <c r="R167" s="516">
        <v>118545000</v>
      </c>
      <c r="S167" s="134">
        <v>45713</v>
      </c>
      <c r="T167" s="426">
        <v>45722</v>
      </c>
      <c r="U167" s="426">
        <v>45823</v>
      </c>
      <c r="V167" s="515">
        <v>20250252</v>
      </c>
      <c r="W167" s="517">
        <v>23677000</v>
      </c>
      <c r="X167" s="426">
        <v>45722</v>
      </c>
      <c r="Y167" s="205" t="s">
        <v>51</v>
      </c>
      <c r="Z167" s="150" t="s">
        <v>634</v>
      </c>
      <c r="AA167" s="212" t="s">
        <v>53</v>
      </c>
      <c r="AB167" s="220" t="s">
        <v>3728</v>
      </c>
      <c r="AC167" s="168" t="s">
        <v>3630</v>
      </c>
      <c r="AD167" s="266">
        <v>45722</v>
      </c>
      <c r="AE167" s="50" t="s">
        <v>3729</v>
      </c>
      <c r="AF167" s="155" t="e">
        <f>#REF!</f>
        <v>#REF!</v>
      </c>
      <c r="AG167" s="169"/>
      <c r="AH167" s="150">
        <v>45454</v>
      </c>
      <c r="AI167" s="150">
        <f t="shared" si="7"/>
        <v>45574</v>
      </c>
      <c r="AJ167" s="156">
        <f t="shared" si="8"/>
        <v>46304</v>
      </c>
      <c r="AW167" s="157"/>
      <c r="AX167" s="158"/>
      <c r="AY167" s="158"/>
      <c r="AZ167" s="158"/>
      <c r="BA167" s="158"/>
      <c r="BB167" s="158"/>
      <c r="BZ167" s="238">
        <v>45751</v>
      </c>
    </row>
    <row r="168" spans="1:78" ht="18" customHeight="1">
      <c r="A168" s="356" t="s">
        <v>3663</v>
      </c>
      <c r="B168" s="513" t="b">
        <v>0</v>
      </c>
      <c r="C168" s="183" t="s">
        <v>3730</v>
      </c>
      <c r="D168" s="146" t="s">
        <v>3562</v>
      </c>
      <c r="E168" s="327" t="s">
        <v>24</v>
      </c>
      <c r="F168" s="146" t="s">
        <v>18</v>
      </c>
      <c r="G168" s="520">
        <v>45722</v>
      </c>
      <c r="H168" s="426" t="s">
        <v>207</v>
      </c>
      <c r="I168" s="150" t="str">
        <f t="shared" ca="1" si="6"/>
        <v>EJECUTADO</v>
      </c>
      <c r="J168" s="428" t="s">
        <v>3703</v>
      </c>
      <c r="K168" s="428" t="s">
        <v>54</v>
      </c>
      <c r="L168" s="430" t="s">
        <v>3731</v>
      </c>
      <c r="M168" s="514">
        <v>20715852</v>
      </c>
      <c r="N168" s="216" t="s">
        <v>1686</v>
      </c>
      <c r="O168" s="438">
        <v>56000000</v>
      </c>
      <c r="P168" s="438">
        <v>7000000</v>
      </c>
      <c r="Q168" s="545">
        <v>20250213</v>
      </c>
      <c r="R168" s="516">
        <v>56000000</v>
      </c>
      <c r="S168" s="134">
        <v>45716</v>
      </c>
      <c r="T168" s="426">
        <v>45733</v>
      </c>
      <c r="U168" s="426">
        <v>45967</v>
      </c>
      <c r="V168" s="515">
        <v>20250253</v>
      </c>
      <c r="W168" s="517">
        <v>56000000</v>
      </c>
      <c r="X168" s="426">
        <v>45722</v>
      </c>
      <c r="Y168" s="205" t="s">
        <v>51</v>
      </c>
      <c r="Z168" s="150" t="s">
        <v>2702</v>
      </c>
      <c r="AA168" s="212" t="s">
        <v>53</v>
      </c>
      <c r="AB168" s="146">
        <v>4227271</v>
      </c>
      <c r="AC168" s="146" t="s">
        <v>2964</v>
      </c>
      <c r="AD168" s="266">
        <v>45733</v>
      </c>
      <c r="AE168" s="50" t="s">
        <v>3732</v>
      </c>
      <c r="AF168" s="155" t="e">
        <f>#REF!</f>
        <v>#REF!</v>
      </c>
      <c r="AG168" s="169"/>
      <c r="AH168" s="150">
        <v>45454</v>
      </c>
      <c r="AI168" s="150">
        <f t="shared" si="7"/>
        <v>45574</v>
      </c>
      <c r="AJ168" s="156">
        <f t="shared" si="8"/>
        <v>46304</v>
      </c>
      <c r="AW168" s="157"/>
      <c r="AX168" s="158"/>
      <c r="AY168" s="158"/>
      <c r="AZ168" s="158"/>
      <c r="BA168" s="158"/>
      <c r="BB168" s="158"/>
      <c r="BZ168" s="238">
        <v>45751</v>
      </c>
    </row>
    <row r="169" spans="1:78" ht="18" customHeight="1">
      <c r="A169" s="355" t="s">
        <v>3706</v>
      </c>
      <c r="B169" s="513" t="b">
        <v>0</v>
      </c>
      <c r="C169" s="336" t="s">
        <v>3733</v>
      </c>
      <c r="D169" s="146" t="s">
        <v>3562</v>
      </c>
      <c r="E169" s="327" t="s">
        <v>24</v>
      </c>
      <c r="F169" s="146" t="s">
        <v>18</v>
      </c>
      <c r="G169" s="520">
        <v>45722</v>
      </c>
      <c r="H169" s="426" t="s">
        <v>207</v>
      </c>
      <c r="I169" s="150" t="str">
        <f t="shared" ca="1" si="6"/>
        <v>EJECUTADO</v>
      </c>
      <c r="J169" s="428" t="s">
        <v>3563</v>
      </c>
      <c r="K169" s="428" t="s">
        <v>54</v>
      </c>
      <c r="L169" s="557" t="s">
        <v>3734</v>
      </c>
      <c r="M169" s="514">
        <v>1007698958</v>
      </c>
      <c r="N169" s="216" t="s">
        <v>1686</v>
      </c>
      <c r="O169" s="438">
        <v>40120000</v>
      </c>
      <c r="P169" s="438">
        <v>5015000</v>
      </c>
      <c r="Q169" s="545">
        <v>20250233</v>
      </c>
      <c r="R169" s="516">
        <v>40120000</v>
      </c>
      <c r="S169" s="134">
        <v>45719</v>
      </c>
      <c r="T169" s="426">
        <v>45726</v>
      </c>
      <c r="U169" s="426">
        <v>45970</v>
      </c>
      <c r="V169" s="515">
        <v>20250254</v>
      </c>
      <c r="W169" s="517">
        <v>40120000</v>
      </c>
      <c r="X169" s="426">
        <v>45722</v>
      </c>
      <c r="Y169" s="205" t="s">
        <v>51</v>
      </c>
      <c r="Z169" s="150" t="s">
        <v>2702</v>
      </c>
      <c r="AA169" s="212" t="s">
        <v>53</v>
      </c>
      <c r="AB169" s="146">
        <v>4227117</v>
      </c>
      <c r="AC169" s="150" t="s">
        <v>2969</v>
      </c>
      <c r="AD169" s="266">
        <v>45726</v>
      </c>
      <c r="AE169" s="50" t="s">
        <v>3735</v>
      </c>
      <c r="AF169" s="155" t="e">
        <f>#REF!</f>
        <v>#REF!</v>
      </c>
      <c r="AG169" s="169"/>
      <c r="AH169" s="150">
        <v>45454</v>
      </c>
      <c r="AI169" s="150">
        <f t="shared" si="7"/>
        <v>45574</v>
      </c>
      <c r="AJ169" s="156">
        <f t="shared" si="8"/>
        <v>46304</v>
      </c>
      <c r="AW169" s="157"/>
      <c r="AX169" s="158"/>
      <c r="AY169" s="158"/>
      <c r="AZ169" s="158"/>
      <c r="BA169" s="158"/>
      <c r="BB169" s="158"/>
      <c r="BZ169" s="238">
        <v>45751</v>
      </c>
    </row>
    <row r="170" spans="1:78" ht="18" customHeight="1">
      <c r="B170" s="513" t="b">
        <v>1</v>
      </c>
      <c r="C170" s="183" t="s">
        <v>3736</v>
      </c>
      <c r="D170" s="331" t="s">
        <v>74</v>
      </c>
      <c r="E170" s="327" t="s">
        <v>24</v>
      </c>
      <c r="F170" s="146" t="s">
        <v>18</v>
      </c>
      <c r="G170" s="520">
        <v>45722</v>
      </c>
      <c r="H170" s="426" t="s">
        <v>207</v>
      </c>
      <c r="I170" s="150" t="str">
        <f t="shared" ca="1" si="6"/>
        <v>EJECUTADO</v>
      </c>
      <c r="J170" s="428" t="s">
        <v>1311</v>
      </c>
      <c r="K170" s="507" t="s">
        <v>54</v>
      </c>
      <c r="L170" s="183" t="s">
        <v>3737</v>
      </c>
      <c r="M170" s="522">
        <v>7185897</v>
      </c>
      <c r="N170" s="216" t="s">
        <v>3738</v>
      </c>
      <c r="O170" s="438">
        <v>23677000</v>
      </c>
      <c r="P170" s="438">
        <v>7103000</v>
      </c>
      <c r="Q170" s="545">
        <v>20250188</v>
      </c>
      <c r="R170" s="516">
        <v>118545000</v>
      </c>
      <c r="S170" s="134">
        <v>45713</v>
      </c>
      <c r="T170" s="426">
        <v>45723</v>
      </c>
      <c r="U170" s="426">
        <v>45824</v>
      </c>
      <c r="V170" s="515">
        <v>20250255</v>
      </c>
      <c r="W170" s="517">
        <v>23677000</v>
      </c>
      <c r="X170" s="426">
        <v>45722</v>
      </c>
      <c r="Y170" s="205" t="s">
        <v>51</v>
      </c>
      <c r="Z170" s="150" t="s">
        <v>634</v>
      </c>
      <c r="AA170" s="212" t="s">
        <v>53</v>
      </c>
      <c r="AB170" s="150" t="s">
        <v>3739</v>
      </c>
      <c r="AC170" s="168" t="s">
        <v>3630</v>
      </c>
      <c r="AD170" s="266">
        <v>45723</v>
      </c>
      <c r="AE170" s="50" t="s">
        <v>3740</v>
      </c>
      <c r="AF170" s="155" t="e">
        <f>#REF!</f>
        <v>#REF!</v>
      </c>
      <c r="AG170" s="169"/>
      <c r="AH170" s="150">
        <v>45454</v>
      </c>
      <c r="AI170" s="150">
        <f t="shared" si="7"/>
        <v>45574</v>
      </c>
      <c r="AJ170" s="156">
        <f t="shared" si="8"/>
        <v>46304</v>
      </c>
      <c r="AW170" s="157"/>
      <c r="AX170" s="158"/>
      <c r="AY170" s="158"/>
      <c r="AZ170" s="158"/>
      <c r="BA170" s="158"/>
      <c r="BB170" s="158"/>
      <c r="BZ170" s="238">
        <v>45751</v>
      </c>
    </row>
    <row r="171" spans="1:78" ht="18" customHeight="1">
      <c r="B171" s="513" t="b">
        <v>1</v>
      </c>
      <c r="C171" s="548" t="s">
        <v>3741</v>
      </c>
      <c r="D171" s="430" t="s">
        <v>3487</v>
      </c>
      <c r="E171" s="327" t="s">
        <v>24</v>
      </c>
      <c r="F171" s="146" t="s">
        <v>18</v>
      </c>
      <c r="G171" s="520">
        <v>45723</v>
      </c>
      <c r="H171" s="426" t="s">
        <v>207</v>
      </c>
      <c r="I171" s="150" t="str">
        <f t="shared" ca="1" si="6"/>
        <v>EJECUTADO</v>
      </c>
      <c r="J171" s="428" t="s">
        <v>3742</v>
      </c>
      <c r="K171" s="507" t="s">
        <v>54</v>
      </c>
      <c r="L171" s="183" t="s">
        <v>3743</v>
      </c>
      <c r="M171" s="522">
        <v>1007599261</v>
      </c>
      <c r="N171" s="216" t="s">
        <v>2801</v>
      </c>
      <c r="O171" s="438">
        <v>31750000</v>
      </c>
      <c r="P171" s="438">
        <v>7500000</v>
      </c>
      <c r="Q171" s="545">
        <v>20250187</v>
      </c>
      <c r="R171" s="516">
        <v>37500000</v>
      </c>
      <c r="S171" s="134">
        <v>45713</v>
      </c>
      <c r="T171" s="426">
        <v>45723</v>
      </c>
      <c r="U171" s="426">
        <v>45851</v>
      </c>
      <c r="V171" s="515">
        <v>20250260</v>
      </c>
      <c r="W171" s="517">
        <v>31750000</v>
      </c>
      <c r="X171" s="426">
        <v>45723</v>
      </c>
      <c r="Y171" s="205" t="s">
        <v>51</v>
      </c>
      <c r="Z171" s="150" t="s">
        <v>634</v>
      </c>
      <c r="AA171" s="212" t="s">
        <v>53</v>
      </c>
      <c r="AB171" s="150" t="s">
        <v>3744</v>
      </c>
      <c r="AC171" s="146" t="s">
        <v>3405</v>
      </c>
      <c r="AD171" s="266">
        <v>45723</v>
      </c>
      <c r="AE171" s="50" t="s">
        <v>3745</v>
      </c>
      <c r="AF171" s="155" t="e">
        <f>#REF!</f>
        <v>#REF!</v>
      </c>
      <c r="AG171" s="169"/>
      <c r="AH171" s="150">
        <v>45454</v>
      </c>
      <c r="AI171" s="150">
        <f t="shared" si="7"/>
        <v>45574</v>
      </c>
      <c r="AJ171" s="156">
        <f t="shared" si="8"/>
        <v>46304</v>
      </c>
      <c r="AW171" s="157"/>
      <c r="AX171" s="158"/>
      <c r="AY171" s="158"/>
      <c r="AZ171" s="158"/>
      <c r="BA171" s="158"/>
      <c r="BB171" s="158"/>
      <c r="BZ171" s="238">
        <v>45751</v>
      </c>
    </row>
    <row r="172" spans="1:78" ht="18" customHeight="1">
      <c r="A172" s="355" t="s">
        <v>3746</v>
      </c>
      <c r="B172" s="513" t="b">
        <v>0</v>
      </c>
      <c r="C172" s="430" t="s">
        <v>3747</v>
      </c>
      <c r="D172" s="146" t="s">
        <v>3562</v>
      </c>
      <c r="E172" s="327" t="s">
        <v>24</v>
      </c>
      <c r="F172" s="146" t="s">
        <v>3</v>
      </c>
      <c r="G172" s="520">
        <v>45723</v>
      </c>
      <c r="H172" s="426" t="s">
        <v>207</v>
      </c>
      <c r="I172" s="150" t="str">
        <f t="shared" ca="1" si="6"/>
        <v>EJECUTADO</v>
      </c>
      <c r="J172" s="428" t="s">
        <v>3651</v>
      </c>
      <c r="K172" s="507" t="s">
        <v>54</v>
      </c>
      <c r="L172" s="183" t="s">
        <v>3748</v>
      </c>
      <c r="M172" s="522">
        <v>21014072</v>
      </c>
      <c r="N172" s="216" t="s">
        <v>1686</v>
      </c>
      <c r="O172" s="438">
        <v>40912000</v>
      </c>
      <c r="P172" s="438">
        <v>5114000</v>
      </c>
      <c r="Q172" s="545">
        <v>20250227</v>
      </c>
      <c r="R172" s="516">
        <v>40912000</v>
      </c>
      <c r="S172" s="134">
        <v>45719</v>
      </c>
      <c r="T172" s="426">
        <v>45735</v>
      </c>
      <c r="U172" s="426">
        <v>45979</v>
      </c>
      <c r="V172" s="515">
        <v>20250261</v>
      </c>
      <c r="W172" s="517">
        <v>40912000</v>
      </c>
      <c r="X172" s="426">
        <v>45723</v>
      </c>
      <c r="Y172" s="205" t="s">
        <v>51</v>
      </c>
      <c r="Z172" s="150" t="s">
        <v>2702</v>
      </c>
      <c r="AA172" s="212" t="s">
        <v>53</v>
      </c>
      <c r="AB172" s="146">
        <v>4227948</v>
      </c>
      <c r="AC172" s="150" t="s">
        <v>3619</v>
      </c>
      <c r="AD172" s="266" t="s">
        <v>3749</v>
      </c>
      <c r="AE172" s="50" t="s">
        <v>3750</v>
      </c>
      <c r="AF172" s="155" t="e">
        <f>#REF!</f>
        <v>#REF!</v>
      </c>
      <c r="AG172" s="169"/>
      <c r="AH172" s="150">
        <v>45454</v>
      </c>
      <c r="AI172" s="150">
        <f t="shared" si="7"/>
        <v>45574</v>
      </c>
      <c r="AJ172" s="156">
        <f t="shared" si="8"/>
        <v>46304</v>
      </c>
      <c r="AW172" s="157"/>
      <c r="AX172" s="158"/>
      <c r="AY172" s="158"/>
      <c r="AZ172" s="158"/>
      <c r="BA172" s="158"/>
      <c r="BB172" s="158"/>
      <c r="BZ172" s="238">
        <v>45751</v>
      </c>
    </row>
    <row r="173" spans="1:78" ht="18" customHeight="1">
      <c r="A173" s="355" t="s">
        <v>3706</v>
      </c>
      <c r="B173" s="513" t="b">
        <v>0</v>
      </c>
      <c r="C173" s="183" t="s">
        <v>3751</v>
      </c>
      <c r="D173" s="146" t="s">
        <v>3562</v>
      </c>
      <c r="E173" s="327" t="s">
        <v>24</v>
      </c>
      <c r="F173" s="146" t="s">
        <v>18</v>
      </c>
      <c r="G173" s="520">
        <v>45726</v>
      </c>
      <c r="H173" s="426" t="s">
        <v>207</v>
      </c>
      <c r="I173" s="150" t="str">
        <f t="shared" ca="1" si="6"/>
        <v>EJECUTADO</v>
      </c>
      <c r="J173" s="428" t="s">
        <v>3563</v>
      </c>
      <c r="K173" s="507" t="s">
        <v>54</v>
      </c>
      <c r="L173" s="183" t="s">
        <v>3752</v>
      </c>
      <c r="M173" s="514">
        <v>79505362</v>
      </c>
      <c r="N173" s="216" t="s">
        <v>1686</v>
      </c>
      <c r="O173" s="438">
        <v>52000000</v>
      </c>
      <c r="P173" s="438">
        <v>6500000</v>
      </c>
      <c r="Q173" s="545">
        <v>20250253</v>
      </c>
      <c r="R173" s="516">
        <v>52000000</v>
      </c>
      <c r="S173" s="134">
        <v>45721</v>
      </c>
      <c r="T173" s="426">
        <v>45730</v>
      </c>
      <c r="U173" s="426">
        <v>45974</v>
      </c>
      <c r="V173" s="515">
        <v>20250269</v>
      </c>
      <c r="W173" s="517">
        <v>52000000</v>
      </c>
      <c r="X173" s="426">
        <v>45726</v>
      </c>
      <c r="Y173" s="205" t="s">
        <v>51</v>
      </c>
      <c r="Z173" s="150" t="s">
        <v>2702</v>
      </c>
      <c r="AA173" s="212" t="s">
        <v>53</v>
      </c>
      <c r="AB173" s="146">
        <v>4227971</v>
      </c>
      <c r="AC173" s="150" t="s">
        <v>3507</v>
      </c>
      <c r="AD173" s="266">
        <v>45730</v>
      </c>
      <c r="AE173" s="50" t="s">
        <v>3753</v>
      </c>
      <c r="AF173" s="155" t="e">
        <f>#REF!</f>
        <v>#REF!</v>
      </c>
      <c r="AG173" s="169"/>
      <c r="AH173" s="150">
        <v>45454</v>
      </c>
      <c r="AI173" s="150">
        <f t="shared" si="7"/>
        <v>45574</v>
      </c>
      <c r="AJ173" s="156">
        <f t="shared" si="8"/>
        <v>46304</v>
      </c>
      <c r="AW173" s="157"/>
      <c r="AX173" s="158"/>
      <c r="AY173" s="158"/>
      <c r="AZ173" s="158"/>
      <c r="BA173" s="158"/>
      <c r="BB173" s="158"/>
      <c r="BZ173" s="238">
        <v>45751</v>
      </c>
    </row>
    <row r="174" spans="1:78" ht="18" customHeight="1">
      <c r="A174" s="355" t="s">
        <v>3711</v>
      </c>
      <c r="B174" s="513" t="b">
        <v>0</v>
      </c>
      <c r="C174" s="183" t="s">
        <v>3754</v>
      </c>
      <c r="D174" s="146" t="s">
        <v>3562</v>
      </c>
      <c r="E174" s="327" t="s">
        <v>24</v>
      </c>
      <c r="F174" s="146" t="s">
        <v>3</v>
      </c>
      <c r="G174" s="520">
        <v>45723</v>
      </c>
      <c r="H174" s="426" t="s">
        <v>207</v>
      </c>
      <c r="I174" s="150" t="str">
        <f t="shared" ca="1" si="6"/>
        <v>EJECUTADO</v>
      </c>
      <c r="J174" s="428" t="s">
        <v>3651</v>
      </c>
      <c r="K174" s="507" t="s">
        <v>54</v>
      </c>
      <c r="L174" s="183" t="s">
        <v>3755</v>
      </c>
      <c r="M174" s="514">
        <v>1070593078</v>
      </c>
      <c r="N174" s="216" t="s">
        <v>1686</v>
      </c>
      <c r="O174" s="438">
        <v>36000000</v>
      </c>
      <c r="P174" s="438">
        <v>4500000</v>
      </c>
      <c r="Q174" s="545">
        <v>20250228</v>
      </c>
      <c r="R174" s="516">
        <v>36000000</v>
      </c>
      <c r="S174" s="134">
        <v>45719</v>
      </c>
      <c r="T174" s="426">
        <v>45728</v>
      </c>
      <c r="U174" s="426">
        <v>45973</v>
      </c>
      <c r="V174" s="515">
        <v>20250267</v>
      </c>
      <c r="W174" s="517">
        <v>36000000</v>
      </c>
      <c r="X174" s="426">
        <v>45726</v>
      </c>
      <c r="Y174" s="205" t="s">
        <v>51</v>
      </c>
      <c r="Z174" s="150" t="s">
        <v>2702</v>
      </c>
      <c r="AA174" s="212" t="s">
        <v>53</v>
      </c>
      <c r="AB174" s="146">
        <v>4227940</v>
      </c>
      <c r="AC174" s="146" t="s">
        <v>2964</v>
      </c>
      <c r="AD174" s="266">
        <v>45730</v>
      </c>
      <c r="AE174" s="50" t="s">
        <v>3756</v>
      </c>
      <c r="AF174" s="155" t="e">
        <f>#REF!</f>
        <v>#REF!</v>
      </c>
      <c r="AG174" s="169"/>
      <c r="AH174" s="150">
        <v>45454</v>
      </c>
      <c r="AI174" s="150">
        <f t="shared" si="7"/>
        <v>45574</v>
      </c>
      <c r="AJ174" s="156">
        <f t="shared" si="8"/>
        <v>46304</v>
      </c>
      <c r="AW174" s="157"/>
      <c r="AX174" s="158"/>
      <c r="AY174" s="158"/>
      <c r="AZ174" s="158"/>
      <c r="BA174" s="158"/>
      <c r="BB174" s="158"/>
      <c r="BZ174" s="238">
        <v>45751</v>
      </c>
    </row>
    <row r="175" spans="1:78" ht="18" customHeight="1">
      <c r="A175" s="355" t="s">
        <v>3757</v>
      </c>
      <c r="B175" s="513" t="b">
        <v>0</v>
      </c>
      <c r="C175" s="336" t="s">
        <v>3758</v>
      </c>
      <c r="D175" s="146" t="s">
        <v>3562</v>
      </c>
      <c r="E175" s="327" t="s">
        <v>24</v>
      </c>
      <c r="F175" s="146" t="s">
        <v>18</v>
      </c>
      <c r="G175" s="520">
        <v>45723</v>
      </c>
      <c r="H175" s="426" t="s">
        <v>207</v>
      </c>
      <c r="I175" s="150" t="str">
        <f t="shared" ca="1" si="6"/>
        <v>EJECUTADO</v>
      </c>
      <c r="J175" s="428" t="s">
        <v>3713</v>
      </c>
      <c r="K175" s="507" t="s">
        <v>54</v>
      </c>
      <c r="L175" s="183" t="s">
        <v>3759</v>
      </c>
      <c r="M175" s="514">
        <v>79442685</v>
      </c>
      <c r="N175" s="216" t="s">
        <v>1686</v>
      </c>
      <c r="O175" s="438">
        <v>56000000</v>
      </c>
      <c r="P175" s="438">
        <v>7000000</v>
      </c>
      <c r="Q175" s="545">
        <v>20250254</v>
      </c>
      <c r="R175" s="516">
        <v>56000000</v>
      </c>
      <c r="S175" s="134">
        <v>45721</v>
      </c>
      <c r="T175" s="426">
        <v>45727</v>
      </c>
      <c r="U175" s="426">
        <v>45971</v>
      </c>
      <c r="V175" s="515">
        <v>20250262</v>
      </c>
      <c r="W175" s="517">
        <v>56000000</v>
      </c>
      <c r="X175" s="426">
        <v>45723</v>
      </c>
      <c r="Y175" s="205" t="s">
        <v>51</v>
      </c>
      <c r="Z175" s="150" t="s">
        <v>2702</v>
      </c>
      <c r="AA175" s="212" t="s">
        <v>53</v>
      </c>
      <c r="AB175" s="146">
        <v>4228866</v>
      </c>
      <c r="AC175" s="150" t="s">
        <v>2940</v>
      </c>
      <c r="AD175" s="266">
        <v>45727</v>
      </c>
      <c r="AE175" s="50" t="s">
        <v>3760</v>
      </c>
      <c r="AF175" s="155" t="e">
        <f>#REF!</f>
        <v>#REF!</v>
      </c>
      <c r="AG175" s="169"/>
      <c r="AH175" s="150">
        <v>45454</v>
      </c>
      <c r="AI175" s="150">
        <f t="shared" si="7"/>
        <v>45574</v>
      </c>
      <c r="AJ175" s="156">
        <f t="shared" si="8"/>
        <v>46304</v>
      </c>
      <c r="AW175" s="157"/>
      <c r="AX175" s="158"/>
      <c r="AY175" s="158"/>
      <c r="AZ175" s="158"/>
      <c r="BA175" s="158"/>
      <c r="BB175" s="158"/>
      <c r="BZ175" s="238">
        <v>45751</v>
      </c>
    </row>
    <row r="176" spans="1:78" ht="18" customHeight="1">
      <c r="A176" s="355" t="s">
        <v>3706</v>
      </c>
      <c r="B176" s="513" t="b">
        <v>0</v>
      </c>
      <c r="C176" s="430" t="s">
        <v>3761</v>
      </c>
      <c r="D176" s="146" t="s">
        <v>3562</v>
      </c>
      <c r="E176" s="327" t="s">
        <v>24</v>
      </c>
      <c r="F176" s="146" t="s">
        <v>3</v>
      </c>
      <c r="G176" s="520">
        <v>45723</v>
      </c>
      <c r="H176" s="426" t="s">
        <v>207</v>
      </c>
      <c r="I176" s="150" t="str">
        <f t="shared" ca="1" si="6"/>
        <v>EJECUTADO</v>
      </c>
      <c r="J176" s="428" t="s">
        <v>3651</v>
      </c>
      <c r="K176" s="507" t="s">
        <v>54</v>
      </c>
      <c r="L176" s="183" t="s">
        <v>3762</v>
      </c>
      <c r="M176" s="514">
        <v>1136886761</v>
      </c>
      <c r="N176" s="216" t="s">
        <v>1686</v>
      </c>
      <c r="O176" s="438">
        <v>40016000</v>
      </c>
      <c r="P176" s="438">
        <v>5002000</v>
      </c>
      <c r="Q176" s="545">
        <v>20250246</v>
      </c>
      <c r="R176" s="516">
        <v>40016000</v>
      </c>
      <c r="S176" s="134">
        <v>45721</v>
      </c>
      <c r="T176" s="426">
        <v>45727</v>
      </c>
      <c r="U176" s="426">
        <v>45971</v>
      </c>
      <c r="V176" s="515">
        <v>20250263</v>
      </c>
      <c r="W176" s="517">
        <v>40016000</v>
      </c>
      <c r="X176" s="426">
        <v>45723</v>
      </c>
      <c r="Y176" s="205" t="s">
        <v>51</v>
      </c>
      <c r="Z176" s="150" t="s">
        <v>2702</v>
      </c>
      <c r="AA176" s="212" t="s">
        <v>53</v>
      </c>
      <c r="AB176" s="146">
        <v>4228792</v>
      </c>
      <c r="AC176" s="150" t="s">
        <v>2992</v>
      </c>
      <c r="AD176" s="266">
        <v>45727</v>
      </c>
      <c r="AE176" s="50" t="s">
        <v>3763</v>
      </c>
      <c r="AF176" s="155" t="e">
        <f>#REF!</f>
        <v>#REF!</v>
      </c>
      <c r="AG176" s="169"/>
      <c r="AH176" s="150">
        <v>45454</v>
      </c>
      <c r="AI176" s="150">
        <f t="shared" si="7"/>
        <v>45574</v>
      </c>
      <c r="AJ176" s="156">
        <f t="shared" si="8"/>
        <v>46304</v>
      </c>
      <c r="AW176" s="157"/>
      <c r="AX176" s="158"/>
      <c r="AY176" s="158"/>
      <c r="AZ176" s="158"/>
      <c r="BA176" s="158"/>
      <c r="BB176" s="158"/>
      <c r="BZ176" s="238">
        <v>45751</v>
      </c>
    </row>
    <row r="177" spans="1:78" ht="18" customHeight="1">
      <c r="A177" s="355" t="s">
        <v>3706</v>
      </c>
      <c r="B177" s="513" t="b">
        <v>0</v>
      </c>
      <c r="C177" s="430" t="s">
        <v>3764</v>
      </c>
      <c r="D177" s="146" t="s">
        <v>3562</v>
      </c>
      <c r="E177" s="327" t="s">
        <v>24</v>
      </c>
      <c r="F177" s="146" t="s">
        <v>18</v>
      </c>
      <c r="G177" s="520">
        <v>45723</v>
      </c>
      <c r="H177" s="426" t="s">
        <v>207</v>
      </c>
      <c r="I177" s="150" t="str">
        <f t="shared" ca="1" si="6"/>
        <v>EJECUTADO</v>
      </c>
      <c r="J177" s="428" t="s">
        <v>3563</v>
      </c>
      <c r="K177" s="507" t="s">
        <v>54</v>
      </c>
      <c r="L177" s="183" t="s">
        <v>3765</v>
      </c>
      <c r="M177" s="514">
        <v>39730732</v>
      </c>
      <c r="N177" s="216" t="s">
        <v>1686</v>
      </c>
      <c r="O177" s="438">
        <v>44672000</v>
      </c>
      <c r="P177" s="438">
        <v>5584000</v>
      </c>
      <c r="Q177" s="545">
        <v>20250196</v>
      </c>
      <c r="R177" s="516">
        <v>44672000</v>
      </c>
      <c r="S177" s="134">
        <v>45714</v>
      </c>
      <c r="T177" s="426">
        <v>45727</v>
      </c>
      <c r="U177" s="426">
        <v>45971</v>
      </c>
      <c r="V177" s="515">
        <v>20250264</v>
      </c>
      <c r="W177" s="517">
        <v>44672000</v>
      </c>
      <c r="X177" s="426">
        <v>45723</v>
      </c>
      <c r="Y177" s="205" t="s">
        <v>51</v>
      </c>
      <c r="Z177" s="150" t="s">
        <v>2702</v>
      </c>
      <c r="AA177" s="212" t="s">
        <v>53</v>
      </c>
      <c r="AB177" s="146">
        <v>4228444</v>
      </c>
      <c r="AC177" s="150" t="s">
        <v>3547</v>
      </c>
      <c r="AD177" s="266">
        <v>45727</v>
      </c>
      <c r="AE177" s="50" t="s">
        <v>3766</v>
      </c>
      <c r="AF177" s="155" t="e">
        <f>#REF!</f>
        <v>#REF!</v>
      </c>
      <c r="AG177" s="169"/>
      <c r="AH177" s="150">
        <v>45454</v>
      </c>
      <c r="AI177" s="150">
        <f t="shared" si="7"/>
        <v>45574</v>
      </c>
      <c r="AJ177" s="156">
        <f t="shared" si="8"/>
        <v>46304</v>
      </c>
      <c r="AW177" s="157"/>
      <c r="AX177" s="158"/>
      <c r="AY177" s="158"/>
      <c r="AZ177" s="158"/>
      <c r="BA177" s="158"/>
      <c r="BB177" s="158"/>
      <c r="BZ177" s="238">
        <v>45751</v>
      </c>
    </row>
    <row r="178" spans="1:78" ht="18" customHeight="1">
      <c r="A178" s="355" t="s">
        <v>3757</v>
      </c>
      <c r="B178" s="558" t="b">
        <v>0</v>
      </c>
      <c r="C178" s="183" t="s">
        <v>3767</v>
      </c>
      <c r="D178" s="146" t="s">
        <v>3562</v>
      </c>
      <c r="E178" s="327" t="s">
        <v>24</v>
      </c>
      <c r="F178" s="146" t="s">
        <v>3</v>
      </c>
      <c r="G178" s="520">
        <v>45723</v>
      </c>
      <c r="H178" s="426" t="s">
        <v>207</v>
      </c>
      <c r="I178" s="150" t="str">
        <f t="shared" ca="1" si="6"/>
        <v>EJECUTADO</v>
      </c>
      <c r="J178" s="428" t="s">
        <v>3768</v>
      </c>
      <c r="K178" s="507" t="s">
        <v>54</v>
      </c>
      <c r="L178" s="183" t="s">
        <v>3769</v>
      </c>
      <c r="M178" s="514">
        <v>3029254</v>
      </c>
      <c r="N178" s="216" t="s">
        <v>1686</v>
      </c>
      <c r="O178" s="438">
        <v>30520000</v>
      </c>
      <c r="P178" s="438">
        <v>3815000</v>
      </c>
      <c r="Q178" s="545">
        <v>20250251</v>
      </c>
      <c r="R178" s="516">
        <v>30520000</v>
      </c>
      <c r="S178" s="134">
        <v>45721</v>
      </c>
      <c r="T178" s="426">
        <v>45728</v>
      </c>
      <c r="U178" s="426">
        <v>45972</v>
      </c>
      <c r="V178" s="515">
        <v>20250265</v>
      </c>
      <c r="W178" s="517">
        <v>30520000</v>
      </c>
      <c r="X178" s="426">
        <v>45723</v>
      </c>
      <c r="Y178" s="205" t="s">
        <v>51</v>
      </c>
      <c r="Z178" s="150" t="s">
        <v>2702</v>
      </c>
      <c r="AA178" s="212" t="s">
        <v>53</v>
      </c>
      <c r="AB178" s="146">
        <v>4227986</v>
      </c>
      <c r="AC178" s="146" t="s">
        <v>2969</v>
      </c>
      <c r="AD178" s="266">
        <v>45728</v>
      </c>
      <c r="AE178" s="50" t="s">
        <v>3770</v>
      </c>
      <c r="AF178" s="155" t="e">
        <f>#REF!</f>
        <v>#REF!</v>
      </c>
      <c r="AG178" s="169"/>
      <c r="AH178" s="150">
        <v>45454</v>
      </c>
      <c r="AI178" s="150">
        <f t="shared" si="7"/>
        <v>45574</v>
      </c>
      <c r="AJ178" s="156">
        <f t="shared" si="8"/>
        <v>46304</v>
      </c>
      <c r="AW178" s="157"/>
      <c r="AX178" s="158"/>
      <c r="AY178" s="158"/>
      <c r="AZ178" s="158"/>
      <c r="BA178" s="158"/>
      <c r="BB178" s="158"/>
      <c r="BZ178" s="238">
        <v>45751</v>
      </c>
    </row>
    <row r="179" spans="1:78" ht="18" customHeight="1">
      <c r="A179" s="357" t="s">
        <v>3746</v>
      </c>
      <c r="B179" s="267" t="b">
        <v>0</v>
      </c>
      <c r="C179" s="331" t="s">
        <v>3771</v>
      </c>
      <c r="D179" s="146" t="s">
        <v>3562</v>
      </c>
      <c r="E179" s="327" t="s">
        <v>24</v>
      </c>
      <c r="F179" s="146" t="s">
        <v>3</v>
      </c>
      <c r="G179" s="520">
        <v>45726</v>
      </c>
      <c r="H179" s="426" t="s">
        <v>207</v>
      </c>
      <c r="I179" s="150" t="str">
        <f t="shared" ca="1" si="6"/>
        <v>EJECUTADO</v>
      </c>
      <c r="J179" s="428" t="s">
        <v>3772</v>
      </c>
      <c r="K179" s="507" t="s">
        <v>54</v>
      </c>
      <c r="L179" s="183" t="s">
        <v>3773</v>
      </c>
      <c r="M179" s="514">
        <v>13700989</v>
      </c>
      <c r="N179" s="216" t="s">
        <v>1686</v>
      </c>
      <c r="O179" s="438">
        <v>37600000</v>
      </c>
      <c r="P179" s="438">
        <v>4478000</v>
      </c>
      <c r="Q179" s="545">
        <v>20250252</v>
      </c>
      <c r="R179" s="516">
        <v>37600000</v>
      </c>
      <c r="S179" s="134">
        <v>45721</v>
      </c>
      <c r="T179" s="426">
        <v>45734</v>
      </c>
      <c r="U179" s="426">
        <v>45978</v>
      </c>
      <c r="V179" s="515">
        <v>20250270</v>
      </c>
      <c r="W179" s="517">
        <v>37600000</v>
      </c>
      <c r="X179" s="426">
        <v>45726</v>
      </c>
      <c r="Y179" s="205" t="s">
        <v>51</v>
      </c>
      <c r="Z179" s="150" t="s">
        <v>2702</v>
      </c>
      <c r="AA179" s="212" t="s">
        <v>53</v>
      </c>
      <c r="AB179" s="146">
        <v>4228777</v>
      </c>
      <c r="AC179" s="150" t="s">
        <v>3774</v>
      </c>
      <c r="AD179" s="266">
        <v>45729</v>
      </c>
      <c r="AE179" s="50" t="s">
        <v>3775</v>
      </c>
      <c r="AF179" s="155" t="e">
        <f>#REF!</f>
        <v>#REF!</v>
      </c>
      <c r="AG179" s="169"/>
      <c r="AH179" s="150">
        <v>45454</v>
      </c>
      <c r="AI179" s="150">
        <f t="shared" si="7"/>
        <v>45574</v>
      </c>
      <c r="AJ179" s="156">
        <f t="shared" si="8"/>
        <v>46304</v>
      </c>
      <c r="AW179" s="157"/>
      <c r="AX179" s="158"/>
      <c r="AY179" s="158"/>
      <c r="AZ179" s="158"/>
      <c r="BA179" s="158"/>
      <c r="BB179" s="158"/>
      <c r="BZ179" s="238">
        <v>45751</v>
      </c>
    </row>
    <row r="180" spans="1:78" ht="18" customHeight="1">
      <c r="B180" s="269" t="b">
        <v>1</v>
      </c>
      <c r="C180" s="183" t="s">
        <v>3776</v>
      </c>
      <c r="D180" s="331" t="s">
        <v>74</v>
      </c>
      <c r="E180" s="327" t="s">
        <v>24</v>
      </c>
      <c r="F180" s="146" t="s">
        <v>18</v>
      </c>
      <c r="G180" s="520">
        <v>45723</v>
      </c>
      <c r="H180" s="426" t="s">
        <v>207</v>
      </c>
      <c r="I180" s="150" t="str">
        <f t="shared" ca="1" si="6"/>
        <v>EJECUTADO</v>
      </c>
      <c r="J180" s="428" t="s">
        <v>1311</v>
      </c>
      <c r="K180" s="507" t="s">
        <v>54</v>
      </c>
      <c r="L180" s="430" t="s">
        <v>3777</v>
      </c>
      <c r="M180" s="514">
        <v>1012408337</v>
      </c>
      <c r="N180" s="216" t="s">
        <v>3778</v>
      </c>
      <c r="O180" s="438">
        <v>23677000</v>
      </c>
      <c r="P180" s="438">
        <v>7103000</v>
      </c>
      <c r="Q180" s="545">
        <v>20250188</v>
      </c>
      <c r="R180" s="516">
        <v>118545000</v>
      </c>
      <c r="S180" s="134">
        <v>45713</v>
      </c>
      <c r="T180" s="426">
        <v>45726</v>
      </c>
      <c r="U180" s="426">
        <v>45827</v>
      </c>
      <c r="V180" s="515">
        <v>20250266</v>
      </c>
      <c r="W180" s="517">
        <v>23677000</v>
      </c>
      <c r="X180" s="426">
        <v>45723</v>
      </c>
      <c r="Y180" s="276" t="s">
        <v>51</v>
      </c>
      <c r="Z180" s="163" t="s">
        <v>634</v>
      </c>
      <c r="AA180" s="212" t="s">
        <v>53</v>
      </c>
      <c r="AB180" s="150" t="s">
        <v>3779</v>
      </c>
      <c r="AC180" s="150" t="s">
        <v>3630</v>
      </c>
      <c r="AD180" s="266">
        <v>45726</v>
      </c>
      <c r="AE180" s="50" t="s">
        <v>3780</v>
      </c>
      <c r="AF180" s="155" t="e">
        <f>#REF!</f>
        <v>#REF!</v>
      </c>
      <c r="AG180" s="169"/>
      <c r="AH180" s="150">
        <v>45454</v>
      </c>
      <c r="AI180" s="150">
        <f t="shared" si="7"/>
        <v>45574</v>
      </c>
      <c r="AJ180" s="156">
        <f t="shared" si="8"/>
        <v>46304</v>
      </c>
      <c r="AW180" s="157"/>
      <c r="AX180" s="158"/>
      <c r="AY180" s="158"/>
      <c r="AZ180" s="158"/>
      <c r="BA180" s="158"/>
      <c r="BB180" s="158"/>
      <c r="BZ180" s="238">
        <v>45751</v>
      </c>
    </row>
    <row r="181" spans="1:78" ht="18" customHeight="1">
      <c r="B181" s="513" t="b">
        <v>1</v>
      </c>
      <c r="C181" s="557" t="s">
        <v>3781</v>
      </c>
      <c r="D181" s="340" t="s">
        <v>74</v>
      </c>
      <c r="E181" s="327" t="s">
        <v>24</v>
      </c>
      <c r="F181" s="146" t="s">
        <v>18</v>
      </c>
      <c r="G181" s="520">
        <v>45723</v>
      </c>
      <c r="H181" s="426" t="s">
        <v>207</v>
      </c>
      <c r="I181" s="150" t="str">
        <f t="shared" ca="1" si="6"/>
        <v>EJECUTADO</v>
      </c>
      <c r="J181" s="428" t="s">
        <v>3782</v>
      </c>
      <c r="K181" s="507" t="s">
        <v>54</v>
      </c>
      <c r="L181" s="430" t="s">
        <v>2507</v>
      </c>
      <c r="M181" s="514">
        <v>52084916</v>
      </c>
      <c r="N181" s="216" t="s">
        <v>3783</v>
      </c>
      <c r="O181" s="438">
        <v>18992000</v>
      </c>
      <c r="P181" s="438">
        <v>4748000</v>
      </c>
      <c r="Q181" s="545">
        <v>20250259</v>
      </c>
      <c r="R181" s="516">
        <v>18992000</v>
      </c>
      <c r="S181" s="134">
        <v>45723</v>
      </c>
      <c r="T181" s="426">
        <v>45726</v>
      </c>
      <c r="U181" s="426">
        <v>45847</v>
      </c>
      <c r="V181" s="515">
        <v>20250268</v>
      </c>
      <c r="W181" s="517">
        <v>18992000</v>
      </c>
      <c r="X181" s="441">
        <v>45726</v>
      </c>
      <c r="Y181" s="175" t="s">
        <v>106</v>
      </c>
      <c r="Z181" s="175" t="s">
        <v>283</v>
      </c>
      <c r="AA181" s="275" t="s">
        <v>53</v>
      </c>
      <c r="AB181" s="150" t="s">
        <v>3784</v>
      </c>
      <c r="AC181" s="146" t="s">
        <v>2969</v>
      </c>
      <c r="AD181" s="266">
        <v>45726</v>
      </c>
      <c r="AE181" s="50" t="s">
        <v>3785</v>
      </c>
      <c r="AF181" s="155" t="e">
        <f>#REF!</f>
        <v>#REF!</v>
      </c>
      <c r="AG181" s="169"/>
      <c r="AH181" s="150">
        <v>45454</v>
      </c>
      <c r="AI181" s="150">
        <f t="shared" si="7"/>
        <v>45574</v>
      </c>
      <c r="AJ181" s="156">
        <f t="shared" si="8"/>
        <v>46304</v>
      </c>
      <c r="AW181" s="157"/>
      <c r="AX181" s="158"/>
      <c r="AY181" s="158"/>
      <c r="AZ181" s="158"/>
      <c r="BA181" s="158"/>
      <c r="BB181" s="158"/>
      <c r="BZ181" s="238">
        <v>45751</v>
      </c>
    </row>
    <row r="182" spans="1:78" ht="18" customHeight="1">
      <c r="A182" s="224" t="s">
        <v>3786</v>
      </c>
      <c r="B182" s="499" t="b">
        <v>0</v>
      </c>
      <c r="C182" s="341" t="s">
        <v>3787</v>
      </c>
      <c r="D182" s="331" t="s">
        <v>2886</v>
      </c>
      <c r="E182" s="327" t="s">
        <v>24</v>
      </c>
      <c r="F182" s="146" t="s">
        <v>18</v>
      </c>
      <c r="G182" s="520">
        <v>45723</v>
      </c>
      <c r="H182" s="426"/>
      <c r="I182" s="150" t="str">
        <f t="shared" ca="1" si="6"/>
        <v>EN EJECUCIÓN</v>
      </c>
      <c r="J182" s="428" t="s">
        <v>1311</v>
      </c>
      <c r="K182" s="507" t="s">
        <v>54</v>
      </c>
      <c r="L182" s="428" t="s">
        <v>3788</v>
      </c>
      <c r="M182" s="514">
        <v>92641139</v>
      </c>
      <c r="N182" s="216" t="s">
        <v>3789</v>
      </c>
      <c r="O182" s="438">
        <v>23677000</v>
      </c>
      <c r="P182" s="438">
        <v>7103000</v>
      </c>
      <c r="Q182" s="545">
        <v>20250188</v>
      </c>
      <c r="R182" s="516">
        <v>118545000</v>
      </c>
      <c r="S182" s="134">
        <v>45713</v>
      </c>
      <c r="T182" s="229" t="s">
        <v>1686</v>
      </c>
      <c r="U182" s="229" t="s">
        <v>1686</v>
      </c>
      <c r="V182" s="229" t="s">
        <v>1686</v>
      </c>
      <c r="W182" s="229" t="s">
        <v>1686</v>
      </c>
      <c r="X182" s="274" t="s">
        <v>1686</v>
      </c>
      <c r="Y182" s="273" t="s">
        <v>51</v>
      </c>
      <c r="Z182" s="175" t="s">
        <v>634</v>
      </c>
      <c r="AA182" s="195" t="s">
        <v>218</v>
      </c>
      <c r="AB182" s="195" t="s">
        <v>218</v>
      </c>
      <c r="AC182" s="195" t="s">
        <v>218</v>
      </c>
      <c r="AD182" s="195" t="s">
        <v>218</v>
      </c>
      <c r="AE182" s="231" t="s">
        <v>3790</v>
      </c>
      <c r="AF182" s="155" t="e">
        <f>#REF!</f>
        <v>#REF!</v>
      </c>
      <c r="AG182" s="169"/>
      <c r="AH182" s="150">
        <v>45455</v>
      </c>
      <c r="AI182" s="150">
        <f t="shared" si="7"/>
        <v>45575</v>
      </c>
      <c r="AJ182" s="156">
        <f t="shared" si="8"/>
        <v>46305</v>
      </c>
      <c r="AW182" s="157"/>
      <c r="AX182" s="158"/>
      <c r="AY182" s="158"/>
      <c r="AZ182" s="158"/>
      <c r="BA182" s="158"/>
      <c r="BB182" s="158"/>
      <c r="BZ182" s="191" t="s">
        <v>1686</v>
      </c>
    </row>
    <row r="183" spans="1:78" ht="18" customHeight="1">
      <c r="A183" s="353" t="s">
        <v>3791</v>
      </c>
      <c r="B183" s="499" t="b">
        <v>0</v>
      </c>
      <c r="C183" s="183" t="s">
        <v>3792</v>
      </c>
      <c r="D183" s="146" t="s">
        <v>3562</v>
      </c>
      <c r="E183" s="327" t="s">
        <v>24</v>
      </c>
      <c r="F183" s="146" t="s">
        <v>18</v>
      </c>
      <c r="G183" s="520">
        <v>45727</v>
      </c>
      <c r="H183" s="146" t="s">
        <v>207</v>
      </c>
      <c r="I183" s="150" t="str">
        <f t="shared" ca="1" si="6"/>
        <v>EJECUTADO</v>
      </c>
      <c r="J183" s="146" t="s">
        <v>3647</v>
      </c>
      <c r="K183" s="507" t="s">
        <v>54</v>
      </c>
      <c r="L183" s="146" t="s">
        <v>3793</v>
      </c>
      <c r="M183" s="514">
        <v>11202826</v>
      </c>
      <c r="N183" s="216" t="s">
        <v>1686</v>
      </c>
      <c r="O183" s="438">
        <v>48000000</v>
      </c>
      <c r="P183" s="438">
        <v>6000000</v>
      </c>
      <c r="Q183" s="545">
        <v>20250229</v>
      </c>
      <c r="R183" s="516">
        <v>48000000</v>
      </c>
      <c r="S183" s="134">
        <v>45354</v>
      </c>
      <c r="T183" s="426">
        <v>45730</v>
      </c>
      <c r="U183" s="426">
        <v>45974</v>
      </c>
      <c r="V183" s="222">
        <v>20250275</v>
      </c>
      <c r="W183" s="517">
        <v>48000000</v>
      </c>
      <c r="X183" s="426">
        <v>45727</v>
      </c>
      <c r="Y183" s="205" t="s">
        <v>51</v>
      </c>
      <c r="Z183" s="277" t="s">
        <v>2702</v>
      </c>
      <c r="AA183" s="230" t="s">
        <v>53</v>
      </c>
      <c r="AB183" s="146">
        <v>4229523</v>
      </c>
      <c r="AC183" s="146" t="s">
        <v>3507</v>
      </c>
      <c r="AD183" s="266">
        <v>45730</v>
      </c>
      <c r="AE183" s="83" t="s">
        <v>3794</v>
      </c>
      <c r="AF183" s="155" t="e">
        <f>#REF!</f>
        <v>#REF!</v>
      </c>
      <c r="AG183" s="169"/>
      <c r="AH183" s="150">
        <v>45456</v>
      </c>
      <c r="AI183" s="150">
        <f t="shared" si="7"/>
        <v>45576</v>
      </c>
      <c r="AJ183" s="156">
        <f t="shared" si="8"/>
        <v>46306</v>
      </c>
      <c r="BZ183" s="238">
        <v>45751</v>
      </c>
    </row>
    <row r="184" spans="1:78" ht="18" customHeight="1">
      <c r="A184" s="353" t="s">
        <v>3795</v>
      </c>
      <c r="B184" s="499" t="b">
        <v>0</v>
      </c>
      <c r="C184" s="183" t="s">
        <v>3796</v>
      </c>
      <c r="D184" s="146" t="s">
        <v>3562</v>
      </c>
      <c r="E184" s="327" t="s">
        <v>24</v>
      </c>
      <c r="F184" s="146" t="s">
        <v>18</v>
      </c>
      <c r="G184" s="520">
        <v>45726</v>
      </c>
      <c r="H184" s="146" t="s">
        <v>207</v>
      </c>
      <c r="I184" s="150" t="str">
        <f t="shared" ca="1" si="6"/>
        <v>EJECUTADO</v>
      </c>
      <c r="J184" s="146" t="s">
        <v>3563</v>
      </c>
      <c r="K184" s="507" t="s">
        <v>54</v>
      </c>
      <c r="L184" s="146" t="s">
        <v>3797</v>
      </c>
      <c r="M184" s="514">
        <v>79655885</v>
      </c>
      <c r="N184" s="216" t="s">
        <v>1686</v>
      </c>
      <c r="O184" s="438">
        <v>64000000</v>
      </c>
      <c r="P184" s="438">
        <v>8000000</v>
      </c>
      <c r="Q184" s="545">
        <v>20250249</v>
      </c>
      <c r="R184" s="516">
        <v>64000000</v>
      </c>
      <c r="S184" s="134">
        <v>45356</v>
      </c>
      <c r="T184" s="426">
        <v>45728</v>
      </c>
      <c r="U184" s="426">
        <v>45972</v>
      </c>
      <c r="V184" s="222">
        <v>20250271</v>
      </c>
      <c r="W184" s="517">
        <v>64000000</v>
      </c>
      <c r="X184" s="426">
        <v>45726</v>
      </c>
      <c r="Y184" s="205" t="s">
        <v>51</v>
      </c>
      <c r="Z184" s="203" t="s">
        <v>2702</v>
      </c>
      <c r="AA184" s="146" t="s">
        <v>53</v>
      </c>
      <c r="AB184" s="146">
        <v>4229193</v>
      </c>
      <c r="AC184" s="146" t="s">
        <v>3619</v>
      </c>
      <c r="AD184" s="266">
        <v>45728</v>
      </c>
      <c r="AE184" s="227" t="s">
        <v>3798</v>
      </c>
      <c r="AF184" s="155" t="e">
        <f>#REF!</f>
        <v>#REF!</v>
      </c>
      <c r="AG184" s="169"/>
      <c r="AH184" s="150">
        <v>45457</v>
      </c>
      <c r="AI184" s="150">
        <f t="shared" si="7"/>
        <v>45577</v>
      </c>
      <c r="AJ184" s="156">
        <f t="shared" si="8"/>
        <v>46307</v>
      </c>
      <c r="BZ184" s="238">
        <v>45751</v>
      </c>
    </row>
    <row r="185" spans="1:78" ht="18" customHeight="1">
      <c r="A185" s="353" t="s">
        <v>3757</v>
      </c>
      <c r="B185" s="499" t="b">
        <v>0</v>
      </c>
      <c r="C185" s="183" t="s">
        <v>3799</v>
      </c>
      <c r="D185" s="146" t="s">
        <v>3562</v>
      </c>
      <c r="E185" s="327" t="s">
        <v>24</v>
      </c>
      <c r="F185" s="146" t="s">
        <v>3</v>
      </c>
      <c r="G185" s="520">
        <v>45726</v>
      </c>
      <c r="H185" s="146" t="s">
        <v>207</v>
      </c>
      <c r="I185" s="150" t="str">
        <f t="shared" ca="1" si="6"/>
        <v>EJECUTADO</v>
      </c>
      <c r="J185" s="146" t="s">
        <v>3800</v>
      </c>
      <c r="K185" s="507" t="s">
        <v>54</v>
      </c>
      <c r="L185" s="146" t="s">
        <v>3801</v>
      </c>
      <c r="M185" s="514">
        <v>5632557</v>
      </c>
      <c r="N185" s="216" t="s">
        <v>1686</v>
      </c>
      <c r="O185" s="438">
        <v>41016000</v>
      </c>
      <c r="P185" s="438">
        <v>5127000</v>
      </c>
      <c r="Q185" s="545">
        <v>20250247</v>
      </c>
      <c r="R185" s="516">
        <v>41016000</v>
      </c>
      <c r="S185" s="134">
        <v>45356</v>
      </c>
      <c r="T185" s="426">
        <v>45726</v>
      </c>
      <c r="U185" s="426">
        <v>45970</v>
      </c>
      <c r="V185" s="222">
        <v>20250272</v>
      </c>
      <c r="W185" s="517">
        <v>41016000</v>
      </c>
      <c r="X185" s="426">
        <v>45726</v>
      </c>
      <c r="Y185" s="205" t="s">
        <v>51</v>
      </c>
      <c r="Z185" s="150" t="s">
        <v>2702</v>
      </c>
      <c r="AA185" s="146" t="s">
        <v>53</v>
      </c>
      <c r="AB185" s="146">
        <v>4229212</v>
      </c>
      <c r="AC185" s="146" t="s">
        <v>3547</v>
      </c>
      <c r="AD185" s="266">
        <v>45728</v>
      </c>
      <c r="AE185" s="83" t="s">
        <v>3802</v>
      </c>
      <c r="AF185" s="155" t="e">
        <f>#REF!</f>
        <v>#REF!</v>
      </c>
      <c r="AG185" s="169"/>
      <c r="AH185" s="150">
        <v>45458</v>
      </c>
      <c r="AI185" s="150">
        <f t="shared" si="7"/>
        <v>45578</v>
      </c>
      <c r="AJ185" s="156">
        <f t="shared" si="8"/>
        <v>46308</v>
      </c>
      <c r="BZ185" s="238">
        <v>45751</v>
      </c>
    </row>
    <row r="186" spans="1:78" ht="18" customHeight="1">
      <c r="B186" s="499" t="b">
        <v>1</v>
      </c>
      <c r="C186" s="183" t="s">
        <v>3803</v>
      </c>
      <c r="D186" s="340" t="s">
        <v>74</v>
      </c>
      <c r="E186" s="327" t="s">
        <v>24</v>
      </c>
      <c r="F186" s="146" t="s">
        <v>18</v>
      </c>
      <c r="G186" s="520">
        <v>45726</v>
      </c>
      <c r="H186" s="146" t="s">
        <v>207</v>
      </c>
      <c r="I186" s="150" t="str">
        <f t="shared" ca="1" si="6"/>
        <v>EJECUTADO</v>
      </c>
      <c r="J186" s="146" t="s">
        <v>3126</v>
      </c>
      <c r="K186" s="507" t="s">
        <v>54</v>
      </c>
      <c r="L186" s="146" t="s">
        <v>3804</v>
      </c>
      <c r="M186" s="514">
        <v>9397951</v>
      </c>
      <c r="N186" s="216" t="s">
        <v>3805</v>
      </c>
      <c r="O186" s="438">
        <v>16000000</v>
      </c>
      <c r="P186" s="438">
        <v>8000000</v>
      </c>
      <c r="Q186" s="545">
        <v>20250030</v>
      </c>
      <c r="R186" s="516">
        <v>782183000</v>
      </c>
      <c r="S186" s="134">
        <v>45670</v>
      </c>
      <c r="T186" s="426">
        <v>45726</v>
      </c>
      <c r="U186" s="426">
        <v>45786</v>
      </c>
      <c r="V186" s="222">
        <v>20250273</v>
      </c>
      <c r="W186" s="517">
        <v>16000000</v>
      </c>
      <c r="X186" s="426">
        <v>45726</v>
      </c>
      <c r="Y186" s="205" t="s">
        <v>51</v>
      </c>
      <c r="Z186" s="150" t="s">
        <v>634</v>
      </c>
      <c r="AA186" s="146" t="s">
        <v>53</v>
      </c>
      <c r="AB186" s="146" t="s">
        <v>3806</v>
      </c>
      <c r="AC186" s="146" t="s">
        <v>2927</v>
      </c>
      <c r="AD186" s="266">
        <v>45726</v>
      </c>
      <c r="AE186" s="83" t="s">
        <v>3807</v>
      </c>
      <c r="AF186" s="155" t="e">
        <f>#REF!</f>
        <v>#REF!</v>
      </c>
      <c r="AG186" s="169"/>
      <c r="AH186" s="150">
        <v>45459</v>
      </c>
      <c r="AI186" s="150">
        <f t="shared" si="7"/>
        <v>45579</v>
      </c>
      <c r="AJ186" s="156">
        <f t="shared" si="8"/>
        <v>46309</v>
      </c>
      <c r="BZ186" s="238">
        <v>45751</v>
      </c>
    </row>
    <row r="187" spans="1:78" ht="18" customHeight="1">
      <c r="A187" s="355" t="s">
        <v>3808</v>
      </c>
      <c r="B187" s="499" t="b">
        <v>0</v>
      </c>
      <c r="C187" s="183" t="s">
        <v>3809</v>
      </c>
      <c r="D187" s="146" t="s">
        <v>3562</v>
      </c>
      <c r="E187" s="327" t="s">
        <v>24</v>
      </c>
      <c r="F187" s="146" t="s">
        <v>18</v>
      </c>
      <c r="G187" s="520">
        <v>45727</v>
      </c>
      <c r="H187" s="146" t="s">
        <v>207</v>
      </c>
      <c r="I187" s="150" t="str">
        <f t="shared" ca="1" si="6"/>
        <v>EJECUTADO</v>
      </c>
      <c r="J187" s="146" t="s">
        <v>3713</v>
      </c>
      <c r="K187" s="507" t="s">
        <v>54</v>
      </c>
      <c r="L187" s="146" t="s">
        <v>3810</v>
      </c>
      <c r="M187" s="514">
        <v>93335732</v>
      </c>
      <c r="N187" s="216" t="s">
        <v>1686</v>
      </c>
      <c r="O187" s="438">
        <v>43600000</v>
      </c>
      <c r="P187" s="438">
        <v>5450000</v>
      </c>
      <c r="Q187" s="545">
        <v>20250250</v>
      </c>
      <c r="R187" s="516">
        <v>43600000</v>
      </c>
      <c r="S187" s="134">
        <v>45356</v>
      </c>
      <c r="T187" s="426">
        <v>45728</v>
      </c>
      <c r="U187" s="426">
        <v>45972</v>
      </c>
      <c r="V187" s="222">
        <v>20250276</v>
      </c>
      <c r="W187" s="517">
        <v>43600000</v>
      </c>
      <c r="X187" s="426">
        <v>45727</v>
      </c>
      <c r="Y187" s="205" t="s">
        <v>51</v>
      </c>
      <c r="Z187" s="150" t="s">
        <v>2702</v>
      </c>
      <c r="AA187" s="146" t="s">
        <v>53</v>
      </c>
      <c r="AB187" s="146">
        <v>4229454</v>
      </c>
      <c r="AC187" s="146" t="s">
        <v>2969</v>
      </c>
      <c r="AD187" s="266">
        <v>45728</v>
      </c>
      <c r="AE187" s="83" t="s">
        <v>3811</v>
      </c>
      <c r="AF187" s="155" t="e">
        <f>#REF!</f>
        <v>#REF!</v>
      </c>
      <c r="AG187" s="169"/>
      <c r="AH187" s="150">
        <v>45460</v>
      </c>
      <c r="AI187" s="150">
        <f t="shared" si="7"/>
        <v>45580</v>
      </c>
      <c r="AJ187" s="156">
        <f t="shared" si="8"/>
        <v>46310</v>
      </c>
      <c r="BZ187" s="238">
        <v>45751</v>
      </c>
    </row>
    <row r="188" spans="1:78" ht="18" customHeight="1">
      <c r="A188" s="224" t="s">
        <v>3786</v>
      </c>
      <c r="B188" s="499" t="b">
        <v>0</v>
      </c>
      <c r="C188" s="341" t="s">
        <v>3812</v>
      </c>
      <c r="D188" s="146" t="s">
        <v>2886</v>
      </c>
      <c r="E188" s="327" t="s">
        <v>24</v>
      </c>
      <c r="F188" s="146" t="s">
        <v>3</v>
      </c>
      <c r="G188" s="520">
        <v>45727</v>
      </c>
      <c r="H188" s="146"/>
      <c r="I188" s="150" t="str">
        <f t="shared" ca="1" si="6"/>
        <v>EN EJECUCIÓN</v>
      </c>
      <c r="J188" s="146" t="s">
        <v>3813</v>
      </c>
      <c r="K188" s="507" t="s">
        <v>54</v>
      </c>
      <c r="L188" s="146" t="s">
        <v>3814</v>
      </c>
      <c r="M188" s="514">
        <v>1072188839</v>
      </c>
      <c r="N188" s="216" t="s">
        <v>1686</v>
      </c>
      <c r="O188" s="438">
        <v>35824000</v>
      </c>
      <c r="P188" s="438">
        <v>4478000</v>
      </c>
      <c r="Q188" s="545">
        <v>20250245</v>
      </c>
      <c r="R188" s="516">
        <v>35824000</v>
      </c>
      <c r="S188" s="134">
        <v>45356</v>
      </c>
      <c r="T188" s="229" t="s">
        <v>1686</v>
      </c>
      <c r="U188" s="229" t="s">
        <v>1686</v>
      </c>
      <c r="V188" s="229" t="s">
        <v>1686</v>
      </c>
      <c r="W188" s="229" t="s">
        <v>1686</v>
      </c>
      <c r="X188" s="426" t="s">
        <v>1686</v>
      </c>
      <c r="Y188" s="205" t="s">
        <v>51</v>
      </c>
      <c r="Z188" s="150" t="s">
        <v>2702</v>
      </c>
      <c r="AA188" s="195" t="s">
        <v>218</v>
      </c>
      <c r="AB188" s="195" t="s">
        <v>218</v>
      </c>
      <c r="AC188" s="195" t="s">
        <v>218</v>
      </c>
      <c r="AD188" s="195" t="s">
        <v>218</v>
      </c>
      <c r="AE188" s="83" t="s">
        <v>3815</v>
      </c>
      <c r="AF188" s="155" t="e">
        <f>#REF!</f>
        <v>#REF!</v>
      </c>
      <c r="AG188" s="169"/>
      <c r="AH188" s="150">
        <v>45461</v>
      </c>
      <c r="AI188" s="150">
        <f t="shared" si="7"/>
        <v>45581</v>
      </c>
      <c r="AJ188" s="156">
        <f t="shared" si="8"/>
        <v>46311</v>
      </c>
      <c r="BZ188" s="191" t="s">
        <v>1686</v>
      </c>
    </row>
    <row r="189" spans="1:78" ht="18" customHeight="1">
      <c r="A189" s="355" t="s">
        <v>3746</v>
      </c>
      <c r="B189" s="499" t="b">
        <v>0</v>
      </c>
      <c r="C189" s="183" t="s">
        <v>3816</v>
      </c>
      <c r="D189" s="146" t="s">
        <v>3562</v>
      </c>
      <c r="E189" s="327" t="s">
        <v>24</v>
      </c>
      <c r="F189" s="146" t="s">
        <v>18</v>
      </c>
      <c r="G189" s="520">
        <v>45728</v>
      </c>
      <c r="H189" s="146" t="s">
        <v>207</v>
      </c>
      <c r="I189" s="150" t="str">
        <f t="shared" ca="1" si="6"/>
        <v>EJECUTADO</v>
      </c>
      <c r="J189" s="228" t="s">
        <v>3817</v>
      </c>
      <c r="K189" s="507" t="s">
        <v>54</v>
      </c>
      <c r="L189" s="146" t="s">
        <v>3818</v>
      </c>
      <c r="M189" s="514">
        <v>1018498946</v>
      </c>
      <c r="N189" s="216" t="s">
        <v>1686</v>
      </c>
      <c r="O189" s="438">
        <v>36000000</v>
      </c>
      <c r="P189" s="438">
        <v>4500000</v>
      </c>
      <c r="Q189" s="545">
        <v>20250262</v>
      </c>
      <c r="R189" s="516">
        <v>36000000</v>
      </c>
      <c r="S189" s="134">
        <v>45361</v>
      </c>
      <c r="T189" s="426">
        <v>45736</v>
      </c>
      <c r="U189" s="426">
        <v>45980</v>
      </c>
      <c r="V189" s="222">
        <v>20250283</v>
      </c>
      <c r="W189" s="517">
        <v>36000000</v>
      </c>
      <c r="X189" s="426">
        <v>45728</v>
      </c>
      <c r="Y189" s="205" t="s">
        <v>51</v>
      </c>
      <c r="Z189" s="150" t="s">
        <v>2702</v>
      </c>
      <c r="AA189" s="146" t="s">
        <v>53</v>
      </c>
      <c r="AB189" s="146">
        <v>4231104</v>
      </c>
      <c r="AC189" s="146" t="s">
        <v>3507</v>
      </c>
      <c r="AD189" s="266">
        <v>45737</v>
      </c>
      <c r="AE189" s="83" t="s">
        <v>3819</v>
      </c>
      <c r="AF189" s="155" t="e">
        <f>#REF!</f>
        <v>#REF!</v>
      </c>
      <c r="AG189" s="169"/>
      <c r="AH189" s="150">
        <v>45462</v>
      </c>
      <c r="AI189" s="150">
        <f t="shared" si="7"/>
        <v>45582</v>
      </c>
      <c r="AJ189" s="156">
        <f t="shared" si="8"/>
        <v>46312</v>
      </c>
      <c r="BZ189" s="238">
        <v>45751</v>
      </c>
    </row>
    <row r="190" spans="1:78" ht="18" customHeight="1">
      <c r="A190" s="355" t="s">
        <v>3746</v>
      </c>
      <c r="B190" s="499" t="b">
        <v>0</v>
      </c>
      <c r="C190" s="183" t="s">
        <v>3820</v>
      </c>
      <c r="D190" s="146" t="s">
        <v>3562</v>
      </c>
      <c r="E190" s="327" t="s">
        <v>24</v>
      </c>
      <c r="F190" s="146" t="s">
        <v>3</v>
      </c>
      <c r="G190" s="520">
        <v>45728</v>
      </c>
      <c r="H190" s="146" t="s">
        <v>207</v>
      </c>
      <c r="I190" s="150" t="str">
        <f t="shared" ca="1" si="6"/>
        <v>EJECUTADO</v>
      </c>
      <c r="J190" s="146" t="s">
        <v>3651</v>
      </c>
      <c r="K190" s="507" t="s">
        <v>54</v>
      </c>
      <c r="L190" s="146" t="s">
        <v>3821</v>
      </c>
      <c r="M190" s="514">
        <v>1069433933</v>
      </c>
      <c r="N190" s="216" t="s">
        <v>1686</v>
      </c>
      <c r="O190" s="438">
        <v>35488000</v>
      </c>
      <c r="P190" s="438">
        <v>4436000</v>
      </c>
      <c r="Q190" s="545">
        <v>20250255</v>
      </c>
      <c r="R190" s="516">
        <v>35488000</v>
      </c>
      <c r="S190" s="134">
        <v>45356</v>
      </c>
      <c r="T190" s="426">
        <v>45733</v>
      </c>
      <c r="U190" s="426">
        <v>45977</v>
      </c>
      <c r="V190" s="222">
        <v>20250284</v>
      </c>
      <c r="W190" s="517">
        <v>35488000</v>
      </c>
      <c r="X190" s="426">
        <v>45728</v>
      </c>
      <c r="Y190" s="205" t="s">
        <v>51</v>
      </c>
      <c r="Z190" s="150" t="s">
        <v>2702</v>
      </c>
      <c r="AA190" s="146" t="s">
        <v>53</v>
      </c>
      <c r="AB190" s="146">
        <v>4230189</v>
      </c>
      <c r="AC190" s="146" t="s">
        <v>3619</v>
      </c>
      <c r="AD190" s="266">
        <v>45733</v>
      </c>
      <c r="AE190" s="83" t="s">
        <v>3822</v>
      </c>
      <c r="AF190" s="155" t="e">
        <f>#REF!</f>
        <v>#REF!</v>
      </c>
      <c r="AG190" s="169"/>
      <c r="AH190" s="150">
        <v>45463</v>
      </c>
      <c r="AI190" s="150">
        <f t="shared" si="7"/>
        <v>45583</v>
      </c>
      <c r="AJ190" s="156">
        <f t="shared" si="8"/>
        <v>46313</v>
      </c>
      <c r="BZ190" s="238">
        <v>45751</v>
      </c>
    </row>
    <row r="191" spans="1:78" ht="18" customHeight="1">
      <c r="A191" s="355" t="s">
        <v>3746</v>
      </c>
      <c r="B191" s="499" t="b">
        <v>0</v>
      </c>
      <c r="C191" s="183" t="s">
        <v>3823</v>
      </c>
      <c r="D191" s="146" t="s">
        <v>3562</v>
      </c>
      <c r="E191" s="327" t="s">
        <v>24</v>
      </c>
      <c r="F191" s="146" t="s">
        <v>3</v>
      </c>
      <c r="G191" s="520">
        <v>45727</v>
      </c>
      <c r="H191" s="146" t="s">
        <v>207</v>
      </c>
      <c r="I191" s="150" t="str">
        <f t="shared" ca="1" si="6"/>
        <v>EJECUTADO</v>
      </c>
      <c r="J191" s="146" t="s">
        <v>3824</v>
      </c>
      <c r="K191" s="507" t="s">
        <v>54</v>
      </c>
      <c r="L191" s="146" t="s">
        <v>3825</v>
      </c>
      <c r="M191" s="514">
        <v>14253573</v>
      </c>
      <c r="N191" s="216" t="s">
        <v>1686</v>
      </c>
      <c r="O191" s="438">
        <v>48000000</v>
      </c>
      <c r="P191" s="438">
        <v>6000000</v>
      </c>
      <c r="Q191" s="545">
        <v>20250264</v>
      </c>
      <c r="R191" s="516">
        <v>48000000</v>
      </c>
      <c r="S191" s="134">
        <v>45361</v>
      </c>
      <c r="T191" s="426">
        <v>45729</v>
      </c>
      <c r="U191" s="426">
        <v>45973</v>
      </c>
      <c r="V191" s="222">
        <v>20250277</v>
      </c>
      <c r="W191" s="517">
        <v>48000000</v>
      </c>
      <c r="X191" s="426">
        <v>45727</v>
      </c>
      <c r="Y191" s="205" t="s">
        <v>51</v>
      </c>
      <c r="Z191" s="150" t="s">
        <v>2702</v>
      </c>
      <c r="AA191" s="146" t="s">
        <v>53</v>
      </c>
      <c r="AB191" s="146">
        <v>4230168</v>
      </c>
      <c r="AC191" s="146" t="s">
        <v>2992</v>
      </c>
      <c r="AD191" s="266">
        <v>45729</v>
      </c>
      <c r="AE191" s="83" t="s">
        <v>3826</v>
      </c>
      <c r="AF191" s="155" t="e">
        <f>#REF!</f>
        <v>#REF!</v>
      </c>
      <c r="AG191" s="169"/>
      <c r="AH191" s="150">
        <v>45464</v>
      </c>
      <c r="AI191" s="150">
        <f t="shared" si="7"/>
        <v>45584</v>
      </c>
      <c r="AJ191" s="156">
        <f t="shared" si="8"/>
        <v>46314</v>
      </c>
      <c r="BZ191" s="238">
        <v>45751</v>
      </c>
    </row>
    <row r="192" spans="1:78" ht="18" customHeight="1">
      <c r="A192" s="279"/>
      <c r="B192" s="499" t="b">
        <v>1</v>
      </c>
      <c r="C192" s="183" t="s">
        <v>3827</v>
      </c>
      <c r="D192" s="331" t="s">
        <v>74</v>
      </c>
      <c r="E192" s="327" t="s">
        <v>24</v>
      </c>
      <c r="F192" s="146" t="s">
        <v>18</v>
      </c>
      <c r="G192" s="520">
        <v>45727</v>
      </c>
      <c r="H192" s="146" t="s">
        <v>207</v>
      </c>
      <c r="I192" s="150" t="str">
        <f t="shared" ca="1" si="6"/>
        <v>EJECUTADO</v>
      </c>
      <c r="J192" s="146" t="s">
        <v>3126</v>
      </c>
      <c r="K192" s="507" t="s">
        <v>54</v>
      </c>
      <c r="L192" s="146" t="s">
        <v>3828</v>
      </c>
      <c r="M192" s="514">
        <v>37334059</v>
      </c>
      <c r="N192" s="216" t="s">
        <v>3829</v>
      </c>
      <c r="O192" s="438">
        <v>24000000</v>
      </c>
      <c r="P192" s="438">
        <v>8000000</v>
      </c>
      <c r="Q192" s="545">
        <v>20250030</v>
      </c>
      <c r="R192" s="516">
        <v>782183000</v>
      </c>
      <c r="S192" s="134">
        <v>45670</v>
      </c>
      <c r="T192" s="426">
        <v>45728</v>
      </c>
      <c r="U192" s="426">
        <v>45819</v>
      </c>
      <c r="V192" s="222">
        <v>20250278</v>
      </c>
      <c r="W192" s="517">
        <v>24000000</v>
      </c>
      <c r="X192" s="426">
        <v>45727</v>
      </c>
      <c r="Y192" s="205" t="s">
        <v>51</v>
      </c>
      <c r="Z192" s="150" t="s">
        <v>634</v>
      </c>
      <c r="AA192" s="146" t="s">
        <v>53</v>
      </c>
      <c r="AB192" s="146" t="s">
        <v>3830</v>
      </c>
      <c r="AC192" s="146" t="s">
        <v>2969</v>
      </c>
      <c r="AD192" s="266">
        <v>45728</v>
      </c>
      <c r="AE192" s="83" t="s">
        <v>3831</v>
      </c>
      <c r="AF192" s="155" t="e">
        <f>#REF!</f>
        <v>#REF!</v>
      </c>
      <c r="AG192" s="169"/>
      <c r="AH192" s="150">
        <v>45465</v>
      </c>
      <c r="AI192" s="150">
        <f t="shared" si="7"/>
        <v>45585</v>
      </c>
      <c r="AJ192" s="156">
        <f t="shared" si="8"/>
        <v>46315</v>
      </c>
      <c r="BZ192" s="238">
        <v>45751</v>
      </c>
    </row>
    <row r="193" spans="1:78" ht="18" customHeight="1">
      <c r="A193" s="282" t="s">
        <v>3832</v>
      </c>
      <c r="B193" s="499" t="b">
        <v>1</v>
      </c>
      <c r="C193" s="336" t="s">
        <v>3833</v>
      </c>
      <c r="D193" s="146" t="s">
        <v>842</v>
      </c>
      <c r="E193" s="327" t="s">
        <v>24</v>
      </c>
      <c r="F193" s="146" t="s">
        <v>19</v>
      </c>
      <c r="G193" s="520">
        <v>45727</v>
      </c>
      <c r="H193" s="426" t="s">
        <v>207</v>
      </c>
      <c r="I193" s="150" t="str">
        <f t="shared" ca="1" si="6"/>
        <v>EJECUTADO</v>
      </c>
      <c r="J193" s="228" t="s">
        <v>3164</v>
      </c>
      <c r="K193" s="507" t="s">
        <v>50</v>
      </c>
      <c r="L193" s="146" t="s">
        <v>3834</v>
      </c>
      <c r="M193" s="514" t="s">
        <v>3835</v>
      </c>
      <c r="N193" s="216" t="s">
        <v>1686</v>
      </c>
      <c r="O193" s="517">
        <v>55999000</v>
      </c>
      <c r="P193" s="438">
        <v>55998600</v>
      </c>
      <c r="Q193" s="545">
        <v>20250001</v>
      </c>
      <c r="R193" s="517">
        <v>390310780</v>
      </c>
      <c r="S193" s="134">
        <v>45659</v>
      </c>
      <c r="T193" s="426">
        <v>45727</v>
      </c>
      <c r="U193" s="426">
        <v>45747</v>
      </c>
      <c r="V193" s="222">
        <v>20250279</v>
      </c>
      <c r="W193" s="517">
        <v>55999000</v>
      </c>
      <c r="X193" s="426">
        <v>45727</v>
      </c>
      <c r="Y193" s="205" t="s">
        <v>51</v>
      </c>
      <c r="Z193" s="150" t="s">
        <v>634</v>
      </c>
      <c r="AA193" s="146" t="s">
        <v>218</v>
      </c>
      <c r="AB193" s="146" t="s">
        <v>218</v>
      </c>
      <c r="AC193" s="146" t="s">
        <v>2927</v>
      </c>
      <c r="AD193" s="313" t="s">
        <v>218</v>
      </c>
      <c r="AE193" s="210" t="s">
        <v>3836</v>
      </c>
      <c r="AF193" s="155" t="e">
        <f>#REF!</f>
        <v>#REF!</v>
      </c>
      <c r="AG193" s="169"/>
      <c r="AH193" s="150">
        <v>45466</v>
      </c>
      <c r="AI193" s="150">
        <f t="shared" si="7"/>
        <v>45586</v>
      </c>
      <c r="AJ193" s="156">
        <f t="shared" si="8"/>
        <v>46316</v>
      </c>
      <c r="BZ193" s="238">
        <v>45751</v>
      </c>
    </row>
    <row r="194" spans="1:78" ht="18" customHeight="1">
      <c r="A194" s="282" t="s">
        <v>3837</v>
      </c>
      <c r="B194" s="499" t="b">
        <v>1</v>
      </c>
      <c r="C194" s="336" t="s">
        <v>3838</v>
      </c>
      <c r="D194" s="146" t="s">
        <v>842</v>
      </c>
      <c r="E194" s="327" t="s">
        <v>24</v>
      </c>
      <c r="F194" s="146" t="s">
        <v>19</v>
      </c>
      <c r="G194" s="520">
        <v>45727</v>
      </c>
      <c r="H194" s="426" t="s">
        <v>207</v>
      </c>
      <c r="I194" s="150" t="str">
        <f t="shared" ca="1" si="6"/>
        <v>EJECUTADO</v>
      </c>
      <c r="J194" s="228" t="s">
        <v>2934</v>
      </c>
      <c r="K194" s="507" t="s">
        <v>50</v>
      </c>
      <c r="L194" s="146" t="s">
        <v>3839</v>
      </c>
      <c r="M194" s="514" t="s">
        <v>3840</v>
      </c>
      <c r="N194" s="216" t="s">
        <v>1686</v>
      </c>
      <c r="O194" s="438">
        <v>21000000</v>
      </c>
      <c r="P194" s="438">
        <v>21000000</v>
      </c>
      <c r="Q194" s="545">
        <v>20250001</v>
      </c>
      <c r="R194" s="517">
        <v>390310780</v>
      </c>
      <c r="S194" s="134">
        <v>45659</v>
      </c>
      <c r="T194" s="426">
        <v>45727</v>
      </c>
      <c r="U194" s="426">
        <v>45747</v>
      </c>
      <c r="V194" s="222">
        <v>20250280</v>
      </c>
      <c r="W194" s="517">
        <v>21000000</v>
      </c>
      <c r="X194" s="426">
        <v>45727</v>
      </c>
      <c r="Y194" s="205" t="s">
        <v>51</v>
      </c>
      <c r="Z194" s="150" t="s">
        <v>634</v>
      </c>
      <c r="AA194" s="146" t="s">
        <v>218</v>
      </c>
      <c r="AB194" s="146" t="s">
        <v>218</v>
      </c>
      <c r="AC194" s="146" t="s">
        <v>2927</v>
      </c>
      <c r="AD194" s="222" t="s">
        <v>218</v>
      </c>
      <c r="AE194" s="210" t="s">
        <v>3841</v>
      </c>
      <c r="AF194" s="155" t="e">
        <f>#REF!</f>
        <v>#REF!</v>
      </c>
      <c r="AG194" s="169"/>
      <c r="AH194" s="150">
        <v>45467</v>
      </c>
      <c r="AI194" s="150">
        <f t="shared" si="7"/>
        <v>45587</v>
      </c>
      <c r="AJ194" s="156">
        <f t="shared" si="8"/>
        <v>46317</v>
      </c>
      <c r="BZ194" s="238">
        <v>45751</v>
      </c>
    </row>
    <row r="195" spans="1:78" ht="18" customHeight="1">
      <c r="A195" s="282" t="s">
        <v>3832</v>
      </c>
      <c r="B195" s="499" t="b">
        <v>1</v>
      </c>
      <c r="C195" s="336" t="s">
        <v>3842</v>
      </c>
      <c r="D195" s="146" t="s">
        <v>842</v>
      </c>
      <c r="E195" s="327" t="s">
        <v>24</v>
      </c>
      <c r="F195" s="146" t="s">
        <v>19</v>
      </c>
      <c r="G195" s="520">
        <v>45727</v>
      </c>
      <c r="H195" s="426" t="s">
        <v>207</v>
      </c>
      <c r="I195" s="150" t="str">
        <f t="shared" ref="I195:I258" ca="1" si="9">IF($B$1&lt;=U195,("EN EJECUCIÓN"),("EJECUTADO"))</f>
        <v>EJECUTADO</v>
      </c>
      <c r="J195" s="228" t="s">
        <v>3164</v>
      </c>
      <c r="K195" s="507" t="s">
        <v>50</v>
      </c>
      <c r="L195" s="146" t="s">
        <v>3843</v>
      </c>
      <c r="M195" s="514" t="s">
        <v>3844</v>
      </c>
      <c r="N195" s="216" t="s">
        <v>1686</v>
      </c>
      <c r="O195" s="438">
        <v>57001000</v>
      </c>
      <c r="P195" s="438">
        <v>57000300</v>
      </c>
      <c r="Q195" s="545">
        <v>20250001</v>
      </c>
      <c r="R195" s="517">
        <v>390310780</v>
      </c>
      <c r="S195" s="134">
        <v>45659</v>
      </c>
      <c r="T195" s="426">
        <v>45727</v>
      </c>
      <c r="U195" s="426">
        <v>45747</v>
      </c>
      <c r="V195" s="222">
        <v>20250281</v>
      </c>
      <c r="W195" s="517">
        <v>57001000</v>
      </c>
      <c r="X195" s="426">
        <v>45727</v>
      </c>
      <c r="Y195" s="205" t="s">
        <v>51</v>
      </c>
      <c r="Z195" s="223" t="s">
        <v>634</v>
      </c>
      <c r="AA195" s="146" t="s">
        <v>218</v>
      </c>
      <c r="AB195" s="146" t="s">
        <v>218</v>
      </c>
      <c r="AC195" s="146" t="s">
        <v>2927</v>
      </c>
      <c r="AD195" s="313" t="s">
        <v>218</v>
      </c>
      <c r="AE195" s="210" t="s">
        <v>3845</v>
      </c>
      <c r="AF195" s="155" t="e">
        <f>#REF!</f>
        <v>#REF!</v>
      </c>
      <c r="AG195" s="169"/>
      <c r="AH195" s="150">
        <v>45468</v>
      </c>
      <c r="AI195" s="150">
        <f t="shared" ref="AI195:AI258" si="10">+AH195+4*30</f>
        <v>45588</v>
      </c>
      <c r="AJ195" s="156">
        <f t="shared" ref="AJ195:AJ258" si="11">+AI195+(2*365)</f>
        <v>46318</v>
      </c>
      <c r="BZ195" s="238">
        <v>45751</v>
      </c>
    </row>
    <row r="196" spans="1:78" ht="18" customHeight="1">
      <c r="A196" s="355" t="s">
        <v>3746</v>
      </c>
      <c r="B196" s="499" t="b">
        <v>0</v>
      </c>
      <c r="C196" s="322" t="s">
        <v>3846</v>
      </c>
      <c r="D196" s="146" t="s">
        <v>3562</v>
      </c>
      <c r="E196" s="327" t="s">
        <v>24</v>
      </c>
      <c r="F196" s="146" t="s">
        <v>18</v>
      </c>
      <c r="G196" s="520">
        <v>45728</v>
      </c>
      <c r="H196" s="146" t="s">
        <v>207</v>
      </c>
      <c r="I196" s="150" t="str">
        <f t="shared" ca="1" si="9"/>
        <v>EJECUTADO</v>
      </c>
      <c r="J196" s="146" t="s">
        <v>3847</v>
      </c>
      <c r="K196" s="507" t="s">
        <v>54</v>
      </c>
      <c r="L196" s="146" t="s">
        <v>3848</v>
      </c>
      <c r="M196" s="514">
        <v>79971325</v>
      </c>
      <c r="N196" s="216" t="s">
        <v>1686</v>
      </c>
      <c r="O196" s="438">
        <v>48000000</v>
      </c>
      <c r="P196" s="438">
        <v>6000000</v>
      </c>
      <c r="Q196" s="545">
        <v>20250265</v>
      </c>
      <c r="R196" s="516">
        <v>48000000</v>
      </c>
      <c r="S196" s="134">
        <v>45726</v>
      </c>
      <c r="T196" s="426">
        <v>45733</v>
      </c>
      <c r="U196" s="426">
        <v>45977</v>
      </c>
      <c r="V196" s="222">
        <v>20250308</v>
      </c>
      <c r="W196" s="517">
        <v>52632000</v>
      </c>
      <c r="X196" s="426">
        <v>45730</v>
      </c>
      <c r="Y196" s="205" t="s">
        <v>51</v>
      </c>
      <c r="Z196" s="150" t="s">
        <v>2702</v>
      </c>
      <c r="AA196" s="146" t="s">
        <v>53</v>
      </c>
      <c r="AB196" s="146">
        <v>4231000</v>
      </c>
      <c r="AC196" s="150" t="s">
        <v>2992</v>
      </c>
      <c r="AD196" s="266">
        <v>45733</v>
      </c>
      <c r="AE196" s="56" t="s">
        <v>3849</v>
      </c>
      <c r="AF196" s="155" t="e">
        <f>#REF!</f>
        <v>#REF!</v>
      </c>
      <c r="AG196" s="169"/>
      <c r="AH196" s="150">
        <v>45469</v>
      </c>
      <c r="AI196" s="150">
        <f t="shared" si="10"/>
        <v>45589</v>
      </c>
      <c r="AJ196" s="156">
        <f t="shared" si="11"/>
        <v>46319</v>
      </c>
      <c r="BZ196" s="238">
        <v>45751</v>
      </c>
    </row>
    <row r="197" spans="1:78" ht="18" customHeight="1">
      <c r="A197" s="355" t="s">
        <v>3850</v>
      </c>
      <c r="B197" s="499" t="b">
        <v>0</v>
      </c>
      <c r="C197" s="322" t="s">
        <v>3851</v>
      </c>
      <c r="D197" s="146" t="s">
        <v>3562</v>
      </c>
      <c r="E197" s="327" t="s">
        <v>24</v>
      </c>
      <c r="F197" s="146" t="s">
        <v>18</v>
      </c>
      <c r="G197" s="520">
        <v>45728</v>
      </c>
      <c r="H197" s="146" t="s">
        <v>207</v>
      </c>
      <c r="I197" s="150" t="str">
        <f t="shared" ca="1" si="9"/>
        <v>EJECUTADO</v>
      </c>
      <c r="J197" s="146" t="s">
        <v>3713</v>
      </c>
      <c r="K197" s="507" t="s">
        <v>54</v>
      </c>
      <c r="L197" s="146" t="s">
        <v>3852</v>
      </c>
      <c r="M197" s="514">
        <v>80353728</v>
      </c>
      <c r="N197" s="216" t="s">
        <v>1686</v>
      </c>
      <c r="O197" s="438">
        <v>52000000</v>
      </c>
      <c r="P197" s="438">
        <v>6500000</v>
      </c>
      <c r="Q197" s="545">
        <v>20250212</v>
      </c>
      <c r="R197" s="516">
        <v>52000000</v>
      </c>
      <c r="S197" s="134">
        <v>45716</v>
      </c>
      <c r="T197" s="426">
        <v>45730</v>
      </c>
      <c r="U197" s="426">
        <v>45974</v>
      </c>
      <c r="V197" s="222">
        <v>20250290</v>
      </c>
      <c r="W197" s="517">
        <v>52000000</v>
      </c>
      <c r="X197" s="426">
        <v>45728</v>
      </c>
      <c r="Y197" s="205" t="s">
        <v>51</v>
      </c>
      <c r="Z197" s="150" t="s">
        <v>2702</v>
      </c>
      <c r="AA197" s="146" t="s">
        <v>53</v>
      </c>
      <c r="AB197" s="146">
        <v>4230991</v>
      </c>
      <c r="AC197" s="146" t="s">
        <v>3619</v>
      </c>
      <c r="AD197" s="266">
        <v>45730</v>
      </c>
      <c r="AE197" s="83" t="s">
        <v>3853</v>
      </c>
      <c r="AF197" s="155" t="e">
        <f>#REF!</f>
        <v>#REF!</v>
      </c>
      <c r="AG197" s="169"/>
      <c r="AH197" s="150">
        <v>45470</v>
      </c>
      <c r="AI197" s="150">
        <f t="shared" si="10"/>
        <v>45590</v>
      </c>
      <c r="AJ197" s="156">
        <f t="shared" si="11"/>
        <v>46320</v>
      </c>
      <c r="BZ197" s="238">
        <v>45751</v>
      </c>
    </row>
    <row r="198" spans="1:78" ht="18" customHeight="1">
      <c r="A198" s="355" t="s">
        <v>3746</v>
      </c>
      <c r="B198" s="499" t="b">
        <v>0</v>
      </c>
      <c r="C198" s="322" t="s">
        <v>3854</v>
      </c>
      <c r="D198" s="146" t="s">
        <v>3562</v>
      </c>
      <c r="E198" s="327" t="s">
        <v>24</v>
      </c>
      <c r="F198" s="146" t="s">
        <v>18</v>
      </c>
      <c r="G198" s="520">
        <v>45728</v>
      </c>
      <c r="H198" s="146" t="s">
        <v>207</v>
      </c>
      <c r="I198" s="150" t="str">
        <f t="shared" ca="1" si="9"/>
        <v>EJECUTADO</v>
      </c>
      <c r="J198" s="146" t="s">
        <v>3855</v>
      </c>
      <c r="K198" s="507" t="s">
        <v>54</v>
      </c>
      <c r="L198" s="146" t="s">
        <v>3856</v>
      </c>
      <c r="M198" s="514">
        <v>1032413471</v>
      </c>
      <c r="N198" s="216" t="s">
        <v>1686</v>
      </c>
      <c r="O198" s="438">
        <v>44000000</v>
      </c>
      <c r="P198" s="438">
        <v>5500000</v>
      </c>
      <c r="Q198" s="545">
        <v>20250266</v>
      </c>
      <c r="R198" s="516">
        <v>44000000</v>
      </c>
      <c r="S198" s="134">
        <v>45726</v>
      </c>
      <c r="T198" s="426">
        <v>45733</v>
      </c>
      <c r="U198" s="426">
        <v>45977</v>
      </c>
      <c r="V198" s="222">
        <v>20250291</v>
      </c>
      <c r="W198" s="517">
        <v>44000000</v>
      </c>
      <c r="X198" s="426">
        <v>45728</v>
      </c>
      <c r="Y198" s="205" t="s">
        <v>51</v>
      </c>
      <c r="Z198" s="150" t="s">
        <v>2702</v>
      </c>
      <c r="AA198" s="146" t="s">
        <v>53</v>
      </c>
      <c r="AB198" s="146">
        <v>4232087</v>
      </c>
      <c r="AC198" s="146" t="s">
        <v>3547</v>
      </c>
      <c r="AD198" s="266">
        <v>45733</v>
      </c>
      <c r="AE198" s="83" t="s">
        <v>3857</v>
      </c>
      <c r="AF198" s="155" t="e">
        <f>#REF!</f>
        <v>#REF!</v>
      </c>
      <c r="AG198" s="169"/>
      <c r="AH198" s="150">
        <v>45471</v>
      </c>
      <c r="AI198" s="150">
        <f t="shared" si="10"/>
        <v>45591</v>
      </c>
      <c r="AJ198" s="156">
        <f t="shared" si="11"/>
        <v>46321</v>
      </c>
      <c r="BZ198" s="238">
        <v>45751</v>
      </c>
    </row>
    <row r="199" spans="1:78" ht="18" customHeight="1">
      <c r="B199" s="499" t="b">
        <v>1</v>
      </c>
      <c r="C199" s="322" t="s">
        <v>3858</v>
      </c>
      <c r="D199" s="146" t="s">
        <v>3562</v>
      </c>
      <c r="E199" s="327" t="s">
        <v>24</v>
      </c>
      <c r="F199" s="146" t="s">
        <v>18</v>
      </c>
      <c r="G199" s="520">
        <v>45729</v>
      </c>
      <c r="H199" s="146" t="s">
        <v>207</v>
      </c>
      <c r="I199" s="150" t="str">
        <f t="shared" ca="1" si="9"/>
        <v>EJECUTADO</v>
      </c>
      <c r="J199" s="146" t="s">
        <v>3563</v>
      </c>
      <c r="K199" s="507" t="s">
        <v>54</v>
      </c>
      <c r="L199" s="146" t="s">
        <v>3859</v>
      </c>
      <c r="M199" s="514">
        <v>52745428</v>
      </c>
      <c r="N199" s="216" t="s">
        <v>1686</v>
      </c>
      <c r="O199" s="438">
        <v>44672000</v>
      </c>
      <c r="P199" s="438">
        <v>5584000</v>
      </c>
      <c r="Q199" s="545">
        <v>20250235</v>
      </c>
      <c r="R199" s="516">
        <v>44672000</v>
      </c>
      <c r="S199" s="134">
        <v>45719</v>
      </c>
      <c r="T199" s="426">
        <v>45734</v>
      </c>
      <c r="U199" s="426">
        <v>45978</v>
      </c>
      <c r="V199" s="222">
        <v>20250292</v>
      </c>
      <c r="W199" s="517">
        <v>44672000</v>
      </c>
      <c r="X199" s="426">
        <v>45728</v>
      </c>
      <c r="Y199" s="205" t="s">
        <v>51</v>
      </c>
      <c r="Z199" s="150" t="s">
        <v>2702</v>
      </c>
      <c r="AA199" s="146" t="s">
        <v>53</v>
      </c>
      <c r="AB199" s="146">
        <v>4231081</v>
      </c>
      <c r="AC199" s="146" t="s">
        <v>3507</v>
      </c>
      <c r="AD199" s="266">
        <v>45734</v>
      </c>
      <c r="AE199" s="227" t="s">
        <v>3860</v>
      </c>
      <c r="AF199" s="155" t="e">
        <f>#REF!</f>
        <v>#REF!</v>
      </c>
      <c r="AG199" s="169"/>
      <c r="AH199" s="150">
        <v>45472</v>
      </c>
      <c r="AI199" s="150">
        <f t="shared" si="10"/>
        <v>45592</v>
      </c>
      <c r="AJ199" s="156">
        <f t="shared" si="11"/>
        <v>46322</v>
      </c>
      <c r="BZ199" s="238">
        <v>45751</v>
      </c>
    </row>
    <row r="200" spans="1:78" ht="18" customHeight="1">
      <c r="A200" s="355" t="s">
        <v>3850</v>
      </c>
      <c r="B200" s="499" t="b">
        <v>0</v>
      </c>
      <c r="C200" s="325" t="s">
        <v>3861</v>
      </c>
      <c r="D200" s="146" t="s">
        <v>3562</v>
      </c>
      <c r="E200" s="327" t="s">
        <v>24</v>
      </c>
      <c r="F200" s="146" t="s">
        <v>18</v>
      </c>
      <c r="G200" s="520">
        <v>45729</v>
      </c>
      <c r="H200" s="146" t="s">
        <v>207</v>
      </c>
      <c r="I200" s="150" t="str">
        <f t="shared" ca="1" si="9"/>
        <v>EJECUTADO</v>
      </c>
      <c r="J200" s="146" t="s">
        <v>3862</v>
      </c>
      <c r="K200" s="507" t="s">
        <v>54</v>
      </c>
      <c r="L200" s="146" t="s">
        <v>3863</v>
      </c>
      <c r="M200" s="514">
        <v>1020712327</v>
      </c>
      <c r="N200" s="216" t="s">
        <v>1686</v>
      </c>
      <c r="O200" s="438">
        <v>71400000</v>
      </c>
      <c r="P200" s="438">
        <v>8925000</v>
      </c>
      <c r="Q200" s="545">
        <v>20250236</v>
      </c>
      <c r="R200" s="516">
        <v>71400000</v>
      </c>
      <c r="S200" s="134">
        <v>45719</v>
      </c>
      <c r="T200" s="426">
        <v>45733</v>
      </c>
      <c r="U200" s="426">
        <v>45977</v>
      </c>
      <c r="V200" s="222">
        <v>20250294</v>
      </c>
      <c r="W200" s="517">
        <v>71400000</v>
      </c>
      <c r="X200" s="426">
        <v>45729</v>
      </c>
      <c r="Y200" s="205" t="s">
        <v>51</v>
      </c>
      <c r="Z200" s="150" t="s">
        <v>2702</v>
      </c>
      <c r="AA200" s="146" t="s">
        <v>53</v>
      </c>
      <c r="AB200" s="146">
        <v>4233020</v>
      </c>
      <c r="AC200" s="146" t="s">
        <v>3547</v>
      </c>
      <c r="AD200" s="266">
        <v>45733</v>
      </c>
      <c r="AE200" s="83" t="s">
        <v>3864</v>
      </c>
      <c r="AF200" s="155" t="e">
        <f>#REF!</f>
        <v>#REF!</v>
      </c>
      <c r="AG200" s="169"/>
      <c r="AH200" s="150">
        <v>45473</v>
      </c>
      <c r="AI200" s="150">
        <f t="shared" si="10"/>
        <v>45593</v>
      </c>
      <c r="AJ200" s="156">
        <f t="shared" si="11"/>
        <v>46323</v>
      </c>
      <c r="BZ200" s="238">
        <v>45751</v>
      </c>
    </row>
    <row r="201" spans="1:78" ht="18" customHeight="1">
      <c r="A201" s="282" t="s">
        <v>3832</v>
      </c>
      <c r="B201" s="499" t="b">
        <v>1</v>
      </c>
      <c r="C201" s="325" t="s">
        <v>3865</v>
      </c>
      <c r="D201" s="146" t="s">
        <v>842</v>
      </c>
      <c r="E201" s="327" t="s">
        <v>24</v>
      </c>
      <c r="F201" s="146" t="s">
        <v>19</v>
      </c>
      <c r="G201" s="520">
        <v>45729</v>
      </c>
      <c r="H201" s="426" t="s">
        <v>207</v>
      </c>
      <c r="I201" s="150" t="str">
        <f t="shared" ca="1" si="9"/>
        <v>EN EJECUCIÓN</v>
      </c>
      <c r="J201" s="228" t="s">
        <v>3866</v>
      </c>
      <c r="K201" s="507" t="s">
        <v>50</v>
      </c>
      <c r="L201" s="146" t="s">
        <v>3867</v>
      </c>
      <c r="M201" s="514" t="s">
        <v>3868</v>
      </c>
      <c r="N201" s="216" t="s">
        <v>1686</v>
      </c>
      <c r="O201" s="517">
        <v>40001000</v>
      </c>
      <c r="P201" s="517">
        <v>40001000</v>
      </c>
      <c r="Q201" s="545">
        <v>20250001</v>
      </c>
      <c r="R201" s="517">
        <v>390310780</v>
      </c>
      <c r="S201" s="134">
        <v>45659</v>
      </c>
      <c r="T201" s="426" t="s">
        <v>3749</v>
      </c>
      <c r="U201" s="426" t="s">
        <v>3869</v>
      </c>
      <c r="V201" s="222">
        <v>20250295</v>
      </c>
      <c r="W201" s="517">
        <v>40001000</v>
      </c>
      <c r="X201" s="426">
        <v>45729</v>
      </c>
      <c r="Y201" s="205" t="s">
        <v>51</v>
      </c>
      <c r="Z201" s="223" t="s">
        <v>634</v>
      </c>
      <c r="AA201" s="146" t="s">
        <v>218</v>
      </c>
      <c r="AB201" s="146" t="s">
        <v>218</v>
      </c>
      <c r="AC201" s="146" t="s">
        <v>2927</v>
      </c>
      <c r="AD201" s="313" t="s">
        <v>218</v>
      </c>
      <c r="AE201" s="210" t="s">
        <v>3870</v>
      </c>
      <c r="AF201" s="155" t="e">
        <f>#REF!</f>
        <v>#REF!</v>
      </c>
      <c r="AG201" s="169"/>
      <c r="AH201" s="150">
        <v>45474</v>
      </c>
      <c r="AI201" s="150">
        <f t="shared" si="10"/>
        <v>45594</v>
      </c>
      <c r="AJ201" s="156">
        <f t="shared" si="11"/>
        <v>46324</v>
      </c>
      <c r="BZ201" s="238">
        <v>45751</v>
      </c>
    </row>
    <row r="202" spans="1:78" ht="18" customHeight="1">
      <c r="B202" s="499" t="b">
        <v>1</v>
      </c>
      <c r="C202" s="322" t="s">
        <v>3871</v>
      </c>
      <c r="D202" s="146" t="s">
        <v>3872</v>
      </c>
      <c r="E202" s="327" t="s">
        <v>24</v>
      </c>
      <c r="F202" s="146" t="s">
        <v>13</v>
      </c>
      <c r="G202" s="520">
        <v>45729</v>
      </c>
      <c r="H202" s="146" t="s">
        <v>207</v>
      </c>
      <c r="I202" s="150" t="str">
        <f t="shared" ca="1" si="9"/>
        <v>EJECUTADO</v>
      </c>
      <c r="J202" s="146" t="s">
        <v>3873</v>
      </c>
      <c r="K202" s="507" t="s">
        <v>50</v>
      </c>
      <c r="L202" s="146" t="s">
        <v>3874</v>
      </c>
      <c r="M202" s="514" t="s">
        <v>3875</v>
      </c>
      <c r="N202" s="216" t="s">
        <v>1686</v>
      </c>
      <c r="O202" s="438">
        <v>766500000</v>
      </c>
      <c r="P202" s="438">
        <v>766500000</v>
      </c>
      <c r="Q202" s="545">
        <v>20250270</v>
      </c>
      <c r="R202" s="516">
        <v>766500000</v>
      </c>
      <c r="S202" s="134">
        <v>45727</v>
      </c>
      <c r="T202" s="554">
        <v>45730</v>
      </c>
      <c r="U202" s="426">
        <v>45913</v>
      </c>
      <c r="V202" s="222">
        <v>20250298</v>
      </c>
      <c r="W202" s="517">
        <v>766500000</v>
      </c>
      <c r="X202" s="426">
        <v>45730</v>
      </c>
      <c r="Y202" s="205" t="s">
        <v>51</v>
      </c>
      <c r="Z202" s="204" t="s">
        <v>2702</v>
      </c>
      <c r="AA202" s="146" t="s">
        <v>53</v>
      </c>
      <c r="AB202" s="146" t="s">
        <v>3876</v>
      </c>
      <c r="AC202" s="146" t="s">
        <v>2964</v>
      </c>
      <c r="AD202" s="266">
        <v>45730</v>
      </c>
      <c r="AE202" s="83" t="s">
        <v>3877</v>
      </c>
      <c r="AF202" s="155" t="e">
        <f>#REF!</f>
        <v>#REF!</v>
      </c>
      <c r="AG202" s="169"/>
      <c r="AH202" s="150">
        <v>45475</v>
      </c>
      <c r="AI202" s="150">
        <f t="shared" si="10"/>
        <v>45595</v>
      </c>
      <c r="AJ202" s="156">
        <f t="shared" si="11"/>
        <v>46325</v>
      </c>
      <c r="BZ202" s="238">
        <v>45751</v>
      </c>
    </row>
    <row r="203" spans="1:78" ht="18" customHeight="1">
      <c r="B203" s="499" t="b">
        <v>0</v>
      </c>
      <c r="C203" s="322" t="s">
        <v>3878</v>
      </c>
      <c r="D203" s="146" t="s">
        <v>3872</v>
      </c>
      <c r="E203" s="327" t="s">
        <v>24</v>
      </c>
      <c r="F203" s="146" t="s">
        <v>13</v>
      </c>
      <c r="G203" s="520">
        <v>45730</v>
      </c>
      <c r="H203" s="146" t="s">
        <v>207</v>
      </c>
      <c r="I203" s="150" t="str">
        <f t="shared" ca="1" si="9"/>
        <v>EJECUTADO</v>
      </c>
      <c r="J203" s="146" t="s">
        <v>3879</v>
      </c>
      <c r="K203" s="507" t="s">
        <v>50</v>
      </c>
      <c r="L203" s="146" t="s">
        <v>3880</v>
      </c>
      <c r="M203" s="514" t="s">
        <v>3881</v>
      </c>
      <c r="N203" s="216" t="s">
        <v>1686</v>
      </c>
      <c r="O203" s="438">
        <v>799376000</v>
      </c>
      <c r="P203" s="438">
        <v>799376000</v>
      </c>
      <c r="Q203" s="545">
        <v>20250269</v>
      </c>
      <c r="R203" s="516">
        <v>799376000</v>
      </c>
      <c r="S203" s="134">
        <v>45727</v>
      </c>
      <c r="T203" s="554">
        <v>45730</v>
      </c>
      <c r="U203" s="426">
        <v>45974</v>
      </c>
      <c r="V203" s="222">
        <v>20250299</v>
      </c>
      <c r="W203" s="517">
        <v>799376000</v>
      </c>
      <c r="X203" s="426">
        <v>45730</v>
      </c>
      <c r="Y203" s="205" t="s">
        <v>51</v>
      </c>
      <c r="Z203" s="204" t="s">
        <v>2702</v>
      </c>
      <c r="AA203" s="146" t="s">
        <v>53</v>
      </c>
      <c r="AB203" s="146" t="s">
        <v>3882</v>
      </c>
      <c r="AC203" s="146" t="s">
        <v>2964</v>
      </c>
      <c r="AD203" s="266">
        <v>45730</v>
      </c>
      <c r="AE203" s="83" t="s">
        <v>3883</v>
      </c>
      <c r="AF203" s="155" t="e">
        <f>#REF!</f>
        <v>#REF!</v>
      </c>
      <c r="AG203" s="169"/>
      <c r="AH203" s="150">
        <v>45476</v>
      </c>
      <c r="AI203" s="150">
        <f t="shared" si="10"/>
        <v>45596</v>
      </c>
      <c r="AJ203" s="156">
        <f t="shared" si="11"/>
        <v>46326</v>
      </c>
      <c r="BZ203" s="238">
        <v>45751</v>
      </c>
    </row>
    <row r="204" spans="1:78" ht="18" customHeight="1">
      <c r="B204" s="499" t="b">
        <v>0</v>
      </c>
      <c r="C204" s="325" t="s">
        <v>3884</v>
      </c>
      <c r="D204" s="146" t="s">
        <v>3872</v>
      </c>
      <c r="E204" s="327" t="s">
        <v>24</v>
      </c>
      <c r="F204" s="146" t="s">
        <v>13</v>
      </c>
      <c r="G204" s="520">
        <v>45730</v>
      </c>
      <c r="H204" s="146" t="s">
        <v>207</v>
      </c>
      <c r="I204" s="150" t="str">
        <f t="shared" ca="1" si="9"/>
        <v>EJECUTADO</v>
      </c>
      <c r="J204" s="228" t="s">
        <v>3885</v>
      </c>
      <c r="K204" s="507" t="s">
        <v>50</v>
      </c>
      <c r="L204" s="146" t="s">
        <v>3886</v>
      </c>
      <c r="M204" s="514" t="s">
        <v>3887</v>
      </c>
      <c r="N204" s="216" t="s">
        <v>1686</v>
      </c>
      <c r="O204" s="438">
        <v>853967000</v>
      </c>
      <c r="P204" s="438">
        <v>853967000</v>
      </c>
      <c r="Q204" s="545">
        <v>20250268</v>
      </c>
      <c r="R204" s="516">
        <v>853967000</v>
      </c>
      <c r="S204" s="134">
        <v>45727</v>
      </c>
      <c r="T204" s="554">
        <v>45734</v>
      </c>
      <c r="U204" s="554">
        <v>45917</v>
      </c>
      <c r="V204" s="222">
        <v>20250303</v>
      </c>
      <c r="W204" s="517">
        <v>853967000</v>
      </c>
      <c r="X204" s="426">
        <v>45730</v>
      </c>
      <c r="Y204" s="205" t="s">
        <v>51</v>
      </c>
      <c r="Z204" s="204" t="s">
        <v>2702</v>
      </c>
      <c r="AA204" s="146" t="s">
        <v>53</v>
      </c>
      <c r="AB204" s="146" t="s">
        <v>3888</v>
      </c>
      <c r="AC204" s="146" t="s">
        <v>2964</v>
      </c>
      <c r="AD204" s="266">
        <v>45733</v>
      </c>
      <c r="AE204" s="83" t="s">
        <v>3889</v>
      </c>
      <c r="AF204" s="155" t="e">
        <f>#REF!</f>
        <v>#REF!</v>
      </c>
      <c r="AG204" s="169"/>
      <c r="AH204" s="150">
        <v>45477</v>
      </c>
      <c r="AI204" s="150">
        <f t="shared" si="10"/>
        <v>45597</v>
      </c>
      <c r="AJ204" s="156">
        <f t="shared" si="11"/>
        <v>46327</v>
      </c>
      <c r="BZ204" s="238">
        <v>45751</v>
      </c>
    </row>
    <row r="205" spans="1:78" ht="18" customHeight="1">
      <c r="A205" s="279"/>
      <c r="B205" s="499" t="b">
        <v>1</v>
      </c>
      <c r="C205" s="322" t="s">
        <v>3890</v>
      </c>
      <c r="D205" s="146" t="s">
        <v>3891</v>
      </c>
      <c r="E205" s="327" t="s">
        <v>24</v>
      </c>
      <c r="F205" s="146" t="s">
        <v>18</v>
      </c>
      <c r="G205" s="520">
        <v>45730</v>
      </c>
      <c r="H205" s="146" t="s">
        <v>207</v>
      </c>
      <c r="I205" s="150" t="str">
        <f t="shared" ca="1" si="9"/>
        <v>EJECUTADO</v>
      </c>
      <c r="J205" s="146" t="s">
        <v>3892</v>
      </c>
      <c r="K205" s="507" t="s">
        <v>54</v>
      </c>
      <c r="L205" s="146" t="s">
        <v>3893</v>
      </c>
      <c r="M205" s="514">
        <v>1072668312</v>
      </c>
      <c r="N205" s="216" t="s">
        <v>1686</v>
      </c>
      <c r="O205" s="438">
        <v>61400000</v>
      </c>
      <c r="P205" s="438">
        <v>7675000</v>
      </c>
      <c r="Q205" s="545">
        <v>20250293</v>
      </c>
      <c r="R205" s="516">
        <v>61400000</v>
      </c>
      <c r="S205" s="134">
        <v>45729</v>
      </c>
      <c r="T205" s="554">
        <v>45734</v>
      </c>
      <c r="U205" s="554">
        <v>45972</v>
      </c>
      <c r="V205" s="222">
        <v>20250304</v>
      </c>
      <c r="W205" s="517">
        <v>61400000</v>
      </c>
      <c r="X205" s="426">
        <v>45730</v>
      </c>
      <c r="Y205" s="205" t="s">
        <v>51</v>
      </c>
      <c r="Z205" s="150" t="s">
        <v>2702</v>
      </c>
      <c r="AA205" s="146" t="s">
        <v>53</v>
      </c>
      <c r="AB205" s="146" t="s">
        <v>3894</v>
      </c>
      <c r="AC205" s="146" t="s">
        <v>3405</v>
      </c>
      <c r="AD205" s="266">
        <v>45733</v>
      </c>
      <c r="AE205" s="83" t="s">
        <v>3895</v>
      </c>
      <c r="AF205" s="155" t="e">
        <f>#REF!</f>
        <v>#REF!</v>
      </c>
      <c r="AG205" s="169"/>
      <c r="AH205" s="150">
        <v>45478</v>
      </c>
      <c r="AI205" s="150">
        <f t="shared" si="10"/>
        <v>45598</v>
      </c>
      <c r="AJ205" s="156">
        <f t="shared" si="11"/>
        <v>46328</v>
      </c>
      <c r="BZ205" s="238">
        <v>45751</v>
      </c>
    </row>
    <row r="206" spans="1:78" ht="18" customHeight="1">
      <c r="A206" s="355" t="s">
        <v>3896</v>
      </c>
      <c r="B206" s="499" t="b">
        <v>0</v>
      </c>
      <c r="C206" s="325" t="s">
        <v>3897</v>
      </c>
      <c r="D206" s="146" t="s">
        <v>3562</v>
      </c>
      <c r="E206" s="327" t="s">
        <v>24</v>
      </c>
      <c r="F206" s="146" t="s">
        <v>3</v>
      </c>
      <c r="G206" s="520">
        <v>45733</v>
      </c>
      <c r="H206" s="146" t="s">
        <v>207</v>
      </c>
      <c r="I206" s="150" t="str">
        <f t="shared" ca="1" si="9"/>
        <v>EJECUTADO</v>
      </c>
      <c r="J206" s="146" t="s">
        <v>3647</v>
      </c>
      <c r="K206" s="507" t="s">
        <v>54</v>
      </c>
      <c r="L206" s="146" t="s">
        <v>3898</v>
      </c>
      <c r="M206" s="514">
        <v>79969964</v>
      </c>
      <c r="N206" s="216" t="s">
        <v>1686</v>
      </c>
      <c r="O206" s="438">
        <v>27056000</v>
      </c>
      <c r="P206" s="438">
        <v>3382000</v>
      </c>
      <c r="Q206" s="545">
        <v>20250263</v>
      </c>
      <c r="R206" s="516">
        <v>27056000</v>
      </c>
      <c r="S206" s="134">
        <v>45726</v>
      </c>
      <c r="T206" s="426">
        <v>45734</v>
      </c>
      <c r="U206" s="426">
        <v>45978</v>
      </c>
      <c r="V206" s="222">
        <v>20250305</v>
      </c>
      <c r="W206" s="517">
        <v>27056000</v>
      </c>
      <c r="X206" s="426">
        <v>45730</v>
      </c>
      <c r="Y206" s="205" t="s">
        <v>51</v>
      </c>
      <c r="Z206" s="150" t="s">
        <v>2702</v>
      </c>
      <c r="AA206" s="146" t="s">
        <v>53</v>
      </c>
      <c r="AB206" s="146">
        <v>4232949</v>
      </c>
      <c r="AC206" s="146" t="s">
        <v>3507</v>
      </c>
      <c r="AD206" s="266">
        <v>45734</v>
      </c>
      <c r="AE206" s="83" t="s">
        <v>3899</v>
      </c>
      <c r="AF206" s="155" t="e">
        <f>#REF!</f>
        <v>#REF!</v>
      </c>
      <c r="AG206" s="169"/>
      <c r="AH206" s="150">
        <v>45479</v>
      </c>
      <c r="AI206" s="150">
        <f t="shared" si="10"/>
        <v>45599</v>
      </c>
      <c r="AJ206" s="156">
        <f t="shared" si="11"/>
        <v>46329</v>
      </c>
      <c r="BZ206" s="238">
        <v>45751</v>
      </c>
    </row>
    <row r="207" spans="1:78" ht="18" customHeight="1">
      <c r="B207" s="499" t="b">
        <v>1</v>
      </c>
      <c r="C207" s="322" t="s">
        <v>3900</v>
      </c>
      <c r="D207" s="331" t="s">
        <v>74</v>
      </c>
      <c r="E207" s="327" t="s">
        <v>24</v>
      </c>
      <c r="F207" s="146" t="s">
        <v>18</v>
      </c>
      <c r="G207" s="520">
        <v>45730</v>
      </c>
      <c r="H207" s="146" t="s">
        <v>207</v>
      </c>
      <c r="I207" s="150" t="str">
        <f t="shared" ca="1" si="9"/>
        <v>EJECUTADO</v>
      </c>
      <c r="J207" s="146" t="s">
        <v>3901</v>
      </c>
      <c r="K207" s="507" t="s">
        <v>54</v>
      </c>
      <c r="L207" s="146" t="s">
        <v>3902</v>
      </c>
      <c r="M207" s="514">
        <v>1023162414</v>
      </c>
      <c r="N207" s="216" t="s">
        <v>2792</v>
      </c>
      <c r="O207" s="438">
        <v>10972000</v>
      </c>
      <c r="P207" s="438">
        <v>2743000</v>
      </c>
      <c r="Q207" s="545">
        <v>20250271</v>
      </c>
      <c r="R207" s="516">
        <v>10972000</v>
      </c>
      <c r="S207" s="134">
        <v>45727</v>
      </c>
      <c r="T207" s="426">
        <v>45733</v>
      </c>
      <c r="U207" s="426">
        <v>45854</v>
      </c>
      <c r="V207" s="222">
        <v>20250306</v>
      </c>
      <c r="W207" s="517">
        <v>10972000</v>
      </c>
      <c r="X207" s="426">
        <v>45730</v>
      </c>
      <c r="Y207" s="168" t="s">
        <v>106</v>
      </c>
      <c r="Z207" s="150" t="s">
        <v>283</v>
      </c>
      <c r="AA207" s="146" t="s">
        <v>53</v>
      </c>
      <c r="AB207" s="146" t="s">
        <v>3903</v>
      </c>
      <c r="AC207" s="150" t="s">
        <v>2969</v>
      </c>
      <c r="AD207" s="266">
        <v>45733</v>
      </c>
      <c r="AE207" s="83" t="s">
        <v>3904</v>
      </c>
      <c r="AF207" s="155" t="e">
        <f>#REF!</f>
        <v>#REF!</v>
      </c>
      <c r="AG207" s="169"/>
      <c r="AH207" s="150">
        <v>45480</v>
      </c>
      <c r="AI207" s="150">
        <f t="shared" si="10"/>
        <v>45600</v>
      </c>
      <c r="AJ207" s="156">
        <f t="shared" si="11"/>
        <v>46330</v>
      </c>
      <c r="BZ207" s="238">
        <v>45751</v>
      </c>
    </row>
    <row r="208" spans="1:78" ht="18" customHeight="1">
      <c r="A208" s="279"/>
      <c r="B208" s="499" t="b">
        <v>1</v>
      </c>
      <c r="C208" s="322" t="s">
        <v>3905</v>
      </c>
      <c r="D208" s="189" t="s">
        <v>3891</v>
      </c>
      <c r="E208" s="327" t="s">
        <v>24</v>
      </c>
      <c r="F208" s="146" t="s">
        <v>18</v>
      </c>
      <c r="G208" s="520">
        <v>45730</v>
      </c>
      <c r="H208" s="146" t="s">
        <v>207</v>
      </c>
      <c r="I208" s="150" t="str">
        <f t="shared" ca="1" si="9"/>
        <v>EJECUTADO</v>
      </c>
      <c r="J208" s="146" t="s">
        <v>3906</v>
      </c>
      <c r="K208" s="507" t="s">
        <v>54</v>
      </c>
      <c r="L208" s="146" t="s">
        <v>3907</v>
      </c>
      <c r="M208" s="514">
        <v>1073714282</v>
      </c>
      <c r="N208" s="216" t="s">
        <v>1686</v>
      </c>
      <c r="O208" s="438">
        <v>40000000</v>
      </c>
      <c r="P208" s="438">
        <v>5000000</v>
      </c>
      <c r="Q208" s="545">
        <v>20250289</v>
      </c>
      <c r="R208" s="438">
        <v>40000000</v>
      </c>
      <c r="S208" s="134">
        <v>45729</v>
      </c>
      <c r="T208" s="554">
        <v>45734</v>
      </c>
      <c r="U208" s="554">
        <v>45972</v>
      </c>
      <c r="V208" s="222">
        <v>20250307</v>
      </c>
      <c r="W208" s="517">
        <v>40000000</v>
      </c>
      <c r="X208" s="426">
        <v>45730</v>
      </c>
      <c r="Y208" s="205" t="s">
        <v>51</v>
      </c>
      <c r="Z208" s="150" t="s">
        <v>2702</v>
      </c>
      <c r="AA208" s="146" t="s">
        <v>53</v>
      </c>
      <c r="AB208" s="146" t="s">
        <v>3908</v>
      </c>
      <c r="AC208" s="150" t="s">
        <v>2969</v>
      </c>
      <c r="AD208" s="266">
        <v>45733</v>
      </c>
      <c r="AE208" s="83" t="s">
        <v>3909</v>
      </c>
      <c r="AF208" s="155" t="e">
        <f>#REF!</f>
        <v>#REF!</v>
      </c>
      <c r="AG208" s="169"/>
      <c r="AH208" s="150">
        <v>45481</v>
      </c>
      <c r="AI208" s="150">
        <f t="shared" si="10"/>
        <v>45601</v>
      </c>
      <c r="AJ208" s="156">
        <f t="shared" si="11"/>
        <v>46331</v>
      </c>
      <c r="BZ208" s="238">
        <v>45751</v>
      </c>
    </row>
    <row r="209" spans="1:78" ht="18" customHeight="1">
      <c r="B209" s="499" t="b">
        <v>1</v>
      </c>
      <c r="C209" s="322" t="s">
        <v>3910</v>
      </c>
      <c r="D209" s="189" t="s">
        <v>3891</v>
      </c>
      <c r="E209" s="327" t="s">
        <v>24</v>
      </c>
      <c r="F209" s="146" t="s">
        <v>18</v>
      </c>
      <c r="G209" s="520">
        <v>45730</v>
      </c>
      <c r="H209" s="146" t="s">
        <v>207</v>
      </c>
      <c r="I209" s="150" t="str">
        <f t="shared" ca="1" si="9"/>
        <v>EJECUTADO</v>
      </c>
      <c r="J209" s="146" t="s">
        <v>3911</v>
      </c>
      <c r="K209" s="507" t="s">
        <v>54</v>
      </c>
      <c r="L209" s="146" t="s">
        <v>3912</v>
      </c>
      <c r="M209" s="514">
        <v>1070918742</v>
      </c>
      <c r="N209" s="216" t="s">
        <v>1686</v>
      </c>
      <c r="O209" s="438">
        <v>52632000</v>
      </c>
      <c r="P209" s="438">
        <v>6579000</v>
      </c>
      <c r="Q209" s="545">
        <v>20250286</v>
      </c>
      <c r="R209" s="516">
        <v>52632000</v>
      </c>
      <c r="S209" s="134">
        <v>45729</v>
      </c>
      <c r="T209" s="554">
        <v>45734</v>
      </c>
      <c r="U209" s="554">
        <v>45972</v>
      </c>
      <c r="V209" s="222">
        <v>20250308</v>
      </c>
      <c r="W209" s="517">
        <v>52632000</v>
      </c>
      <c r="X209" s="426">
        <v>45730</v>
      </c>
      <c r="Y209" s="205" t="s">
        <v>51</v>
      </c>
      <c r="Z209" s="150" t="s">
        <v>2702</v>
      </c>
      <c r="AA209" s="146" t="s">
        <v>53</v>
      </c>
      <c r="AB209" s="146" t="s">
        <v>3913</v>
      </c>
      <c r="AC209" s="146" t="s">
        <v>2992</v>
      </c>
      <c r="AD209" s="266">
        <v>45734</v>
      </c>
      <c r="AE209" s="83" t="s">
        <v>3914</v>
      </c>
      <c r="AF209" s="155" t="e">
        <f>#REF!</f>
        <v>#REF!</v>
      </c>
      <c r="AG209" s="169"/>
      <c r="AH209" s="150">
        <v>45482</v>
      </c>
      <c r="AI209" s="150">
        <f t="shared" si="10"/>
        <v>45602</v>
      </c>
      <c r="AJ209" s="156">
        <f t="shared" si="11"/>
        <v>46332</v>
      </c>
      <c r="BZ209" s="238">
        <v>45751</v>
      </c>
    </row>
    <row r="210" spans="1:78" ht="18" customHeight="1">
      <c r="B210" s="499" t="b">
        <v>1</v>
      </c>
      <c r="C210" s="322" t="s">
        <v>3915</v>
      </c>
      <c r="D210" s="189" t="s">
        <v>3891</v>
      </c>
      <c r="E210" s="327" t="s">
        <v>24</v>
      </c>
      <c r="F210" s="146" t="s">
        <v>18</v>
      </c>
      <c r="G210" s="520">
        <v>45730</v>
      </c>
      <c r="H210" s="146" t="s">
        <v>207</v>
      </c>
      <c r="I210" s="150" t="str">
        <f t="shared" ca="1" si="9"/>
        <v>EJECUTADO</v>
      </c>
      <c r="J210" s="223" t="s">
        <v>3916</v>
      </c>
      <c r="K210" s="507" t="s">
        <v>54</v>
      </c>
      <c r="L210" s="146" t="s">
        <v>3917</v>
      </c>
      <c r="M210" s="514">
        <v>20906299</v>
      </c>
      <c r="N210" s="216" t="s">
        <v>1686</v>
      </c>
      <c r="O210" s="438">
        <v>52632000</v>
      </c>
      <c r="P210" s="438">
        <v>6579000</v>
      </c>
      <c r="Q210" s="545">
        <v>20250292</v>
      </c>
      <c r="R210" s="516">
        <v>52632000</v>
      </c>
      <c r="S210" s="134">
        <v>45729</v>
      </c>
      <c r="T210" s="554">
        <v>45734</v>
      </c>
      <c r="U210" s="554">
        <v>45972</v>
      </c>
      <c r="V210" s="222">
        <v>20250309</v>
      </c>
      <c r="W210" s="517">
        <v>52632000</v>
      </c>
      <c r="X210" s="426">
        <v>45730</v>
      </c>
      <c r="Y210" s="205" t="s">
        <v>51</v>
      </c>
      <c r="Z210" s="150" t="s">
        <v>2702</v>
      </c>
      <c r="AA210" s="146" t="s">
        <v>53</v>
      </c>
      <c r="AB210" s="146" t="s">
        <v>3918</v>
      </c>
      <c r="AC210" s="146" t="s">
        <v>3547</v>
      </c>
      <c r="AD210" s="266">
        <v>45733</v>
      </c>
      <c r="AE210" s="83" t="s">
        <v>3919</v>
      </c>
      <c r="AF210" s="155" t="e">
        <f>#REF!</f>
        <v>#REF!</v>
      </c>
      <c r="AG210" s="169"/>
      <c r="AH210" s="150">
        <v>45483</v>
      </c>
      <c r="AI210" s="150">
        <f t="shared" si="10"/>
        <v>45603</v>
      </c>
      <c r="AJ210" s="156">
        <f t="shared" si="11"/>
        <v>46333</v>
      </c>
      <c r="BZ210" s="238">
        <v>45751</v>
      </c>
    </row>
    <row r="211" spans="1:78" ht="18" customHeight="1">
      <c r="B211" s="499" t="b">
        <v>1</v>
      </c>
      <c r="C211" s="322" t="s">
        <v>3920</v>
      </c>
      <c r="D211" s="189" t="s">
        <v>3891</v>
      </c>
      <c r="E211" s="327" t="s">
        <v>24</v>
      </c>
      <c r="F211" s="146" t="s">
        <v>18</v>
      </c>
      <c r="G211" s="520">
        <v>45730</v>
      </c>
      <c r="H211" s="146" t="s">
        <v>207</v>
      </c>
      <c r="I211" s="150" t="str">
        <f t="shared" ca="1" si="9"/>
        <v>EJECUTADO</v>
      </c>
      <c r="J211" s="146" t="s">
        <v>3921</v>
      </c>
      <c r="K211" s="507" t="s">
        <v>54</v>
      </c>
      <c r="L211" s="146" t="s">
        <v>3922</v>
      </c>
      <c r="M211" s="514">
        <v>1072895405</v>
      </c>
      <c r="N211" s="216" t="s">
        <v>1686</v>
      </c>
      <c r="O211" s="438">
        <v>52632000</v>
      </c>
      <c r="P211" s="438">
        <v>6579000</v>
      </c>
      <c r="Q211" s="545">
        <v>20250290</v>
      </c>
      <c r="R211" s="516">
        <v>52632000</v>
      </c>
      <c r="S211" s="134">
        <v>45729</v>
      </c>
      <c r="T211" s="554">
        <v>45734</v>
      </c>
      <c r="U211" s="554">
        <v>45972</v>
      </c>
      <c r="V211" s="222" t="s">
        <v>3923</v>
      </c>
      <c r="W211" s="517">
        <v>52632000</v>
      </c>
      <c r="X211" s="426">
        <v>45730</v>
      </c>
      <c r="Y211" s="205" t="s">
        <v>51</v>
      </c>
      <c r="Z211" s="150" t="s">
        <v>2702</v>
      </c>
      <c r="AA211" s="146" t="s">
        <v>53</v>
      </c>
      <c r="AB211" s="146" t="s">
        <v>3924</v>
      </c>
      <c r="AC211" s="146" t="s">
        <v>3619</v>
      </c>
      <c r="AD211" s="266">
        <v>45733</v>
      </c>
      <c r="AE211" s="227" t="s">
        <v>3925</v>
      </c>
      <c r="AF211" s="155" t="e">
        <f>#REF!</f>
        <v>#REF!</v>
      </c>
      <c r="AG211" s="169"/>
      <c r="AH211" s="150">
        <v>45484</v>
      </c>
      <c r="AI211" s="150">
        <f t="shared" si="10"/>
        <v>45604</v>
      </c>
      <c r="AJ211" s="156">
        <f t="shared" si="11"/>
        <v>46334</v>
      </c>
      <c r="BZ211" s="238">
        <v>45751</v>
      </c>
    </row>
    <row r="212" spans="1:78" ht="18" customHeight="1">
      <c r="B212" s="499" t="b">
        <v>1</v>
      </c>
      <c r="C212" s="322" t="s">
        <v>3926</v>
      </c>
      <c r="D212" s="189" t="s">
        <v>3891</v>
      </c>
      <c r="E212" s="327" t="s">
        <v>24</v>
      </c>
      <c r="F212" s="146" t="s">
        <v>18</v>
      </c>
      <c r="G212" s="520">
        <v>45730</v>
      </c>
      <c r="H212" s="146" t="s">
        <v>207</v>
      </c>
      <c r="I212" s="150" t="str">
        <f t="shared" ca="1" si="9"/>
        <v>EJECUTADO</v>
      </c>
      <c r="J212" s="146" t="s">
        <v>3906</v>
      </c>
      <c r="K212" s="507" t="s">
        <v>54</v>
      </c>
      <c r="L212" s="146" t="s">
        <v>3927</v>
      </c>
      <c r="M212" s="514">
        <v>20638221</v>
      </c>
      <c r="N212" s="216" t="s">
        <v>1686</v>
      </c>
      <c r="O212" s="438">
        <v>46776000</v>
      </c>
      <c r="P212" s="438">
        <v>5847000</v>
      </c>
      <c r="Q212" s="545">
        <v>20250297</v>
      </c>
      <c r="R212" s="516">
        <v>46776000</v>
      </c>
      <c r="S212" s="134">
        <v>45730</v>
      </c>
      <c r="T212" s="554">
        <v>45734</v>
      </c>
      <c r="U212" s="554">
        <v>45972</v>
      </c>
      <c r="V212" s="222">
        <v>20250311</v>
      </c>
      <c r="W212" s="517">
        <v>46776000</v>
      </c>
      <c r="X212" s="426">
        <v>45730</v>
      </c>
      <c r="Y212" s="205" t="s">
        <v>51</v>
      </c>
      <c r="Z212" s="150" t="s">
        <v>2702</v>
      </c>
      <c r="AA212" s="146" t="s">
        <v>53</v>
      </c>
      <c r="AB212" s="146" t="s">
        <v>3928</v>
      </c>
      <c r="AC212" s="146" t="s">
        <v>3405</v>
      </c>
      <c r="AD212" s="266">
        <v>45734</v>
      </c>
      <c r="AE212" s="56" t="s">
        <v>3929</v>
      </c>
      <c r="AF212" s="155" t="e">
        <f>#REF!</f>
        <v>#REF!</v>
      </c>
      <c r="AG212" s="169"/>
      <c r="AH212" s="150">
        <v>45485</v>
      </c>
      <c r="AI212" s="150">
        <f t="shared" si="10"/>
        <v>45605</v>
      </c>
      <c r="AJ212" s="156">
        <f t="shared" si="11"/>
        <v>46335</v>
      </c>
      <c r="BZ212" s="238">
        <v>45751</v>
      </c>
    </row>
    <row r="213" spans="1:78" ht="18" customHeight="1">
      <c r="B213" s="499" t="b">
        <v>1</v>
      </c>
      <c r="C213" s="322" t="s">
        <v>3930</v>
      </c>
      <c r="D213" s="189" t="s">
        <v>3891</v>
      </c>
      <c r="E213" s="327" t="s">
        <v>24</v>
      </c>
      <c r="F213" s="146" t="s">
        <v>18</v>
      </c>
      <c r="G213" s="520">
        <v>45730</v>
      </c>
      <c r="H213" s="146" t="s">
        <v>207</v>
      </c>
      <c r="I213" s="150" t="str">
        <f t="shared" ca="1" si="9"/>
        <v>EJECUTADO</v>
      </c>
      <c r="J213" s="223" t="s">
        <v>3931</v>
      </c>
      <c r="K213" s="507" t="s">
        <v>54</v>
      </c>
      <c r="L213" s="146" t="s">
        <v>3932</v>
      </c>
      <c r="M213" s="514">
        <v>81754322</v>
      </c>
      <c r="N213" s="216" t="s">
        <v>1686</v>
      </c>
      <c r="O213" s="438">
        <v>52632000</v>
      </c>
      <c r="P213" s="438">
        <v>6579000</v>
      </c>
      <c r="Q213" s="545">
        <v>20250288</v>
      </c>
      <c r="R213" s="516">
        <v>52632000</v>
      </c>
      <c r="S213" s="134">
        <v>45729</v>
      </c>
      <c r="T213" s="554">
        <v>45734</v>
      </c>
      <c r="U213" s="554">
        <v>45972</v>
      </c>
      <c r="V213" s="222">
        <v>20250312</v>
      </c>
      <c r="W213" s="517">
        <v>52632000</v>
      </c>
      <c r="X213" s="426">
        <v>45730</v>
      </c>
      <c r="Y213" s="205" t="s">
        <v>51</v>
      </c>
      <c r="Z213" s="150" t="s">
        <v>2702</v>
      </c>
      <c r="AA213" s="146" t="s">
        <v>53</v>
      </c>
      <c r="AB213" s="146" t="s">
        <v>3933</v>
      </c>
      <c r="AC213" s="146" t="s">
        <v>2964</v>
      </c>
      <c r="AD213" s="266">
        <v>45733</v>
      </c>
      <c r="AE213" s="83" t="s">
        <v>3934</v>
      </c>
      <c r="AF213" s="155" t="e">
        <f>#REF!</f>
        <v>#REF!</v>
      </c>
      <c r="AG213" s="169"/>
      <c r="AH213" s="150">
        <v>45486</v>
      </c>
      <c r="AI213" s="150">
        <f t="shared" si="10"/>
        <v>45606</v>
      </c>
      <c r="AJ213" s="156">
        <f t="shared" si="11"/>
        <v>46336</v>
      </c>
      <c r="BZ213" s="238">
        <v>45751</v>
      </c>
    </row>
    <row r="214" spans="1:78" ht="18" customHeight="1">
      <c r="B214" s="502" t="b">
        <v>1</v>
      </c>
      <c r="C214" s="325" t="s">
        <v>3935</v>
      </c>
      <c r="D214" s="189" t="s">
        <v>3891</v>
      </c>
      <c r="E214" s="327" t="s">
        <v>24</v>
      </c>
      <c r="F214" s="146" t="s">
        <v>18</v>
      </c>
      <c r="G214" s="559">
        <v>45730</v>
      </c>
      <c r="H214" s="146" t="s">
        <v>207</v>
      </c>
      <c r="I214" s="203" t="str">
        <f t="shared" ca="1" si="9"/>
        <v>EJECUTADO</v>
      </c>
      <c r="J214" s="189" t="s">
        <v>3906</v>
      </c>
      <c r="K214" s="507" t="s">
        <v>54</v>
      </c>
      <c r="L214" s="189" t="s">
        <v>3936</v>
      </c>
      <c r="M214" s="514">
        <v>1054679491</v>
      </c>
      <c r="N214" s="216" t="s">
        <v>1686</v>
      </c>
      <c r="O214" s="438">
        <v>52632000</v>
      </c>
      <c r="P214" s="438">
        <v>6579000</v>
      </c>
      <c r="Q214" s="545">
        <v>20250287</v>
      </c>
      <c r="R214" s="516">
        <v>52632000</v>
      </c>
      <c r="S214" s="134">
        <v>45729</v>
      </c>
      <c r="T214" s="554">
        <v>45734</v>
      </c>
      <c r="U214" s="554">
        <v>45972</v>
      </c>
      <c r="V214" s="222">
        <v>20250313</v>
      </c>
      <c r="W214" s="517">
        <v>52632000</v>
      </c>
      <c r="X214" s="426">
        <v>45730</v>
      </c>
      <c r="Y214" s="205" t="s">
        <v>51</v>
      </c>
      <c r="Z214" s="150" t="s">
        <v>2702</v>
      </c>
      <c r="AA214" s="146" t="s">
        <v>53</v>
      </c>
      <c r="AB214" s="146" t="s">
        <v>3937</v>
      </c>
      <c r="AC214" s="146" t="s">
        <v>3405</v>
      </c>
      <c r="AD214" s="266">
        <v>45734</v>
      </c>
      <c r="AE214" s="56" t="s">
        <v>3938</v>
      </c>
      <c r="AF214" s="155" t="e">
        <f>#REF!</f>
        <v>#REF!</v>
      </c>
      <c r="AG214" s="169"/>
      <c r="AH214" s="150">
        <v>45487</v>
      </c>
      <c r="AI214" s="150">
        <f t="shared" si="10"/>
        <v>45607</v>
      </c>
      <c r="AJ214" s="156">
        <f t="shared" si="11"/>
        <v>46337</v>
      </c>
      <c r="BZ214" s="238">
        <v>45751</v>
      </c>
    </row>
    <row r="215" spans="1:78" ht="18" customHeight="1">
      <c r="B215" s="502" t="b">
        <v>0</v>
      </c>
      <c r="C215" s="325" t="s">
        <v>3939</v>
      </c>
      <c r="D215" s="331" t="s">
        <v>74</v>
      </c>
      <c r="E215" s="327" t="s">
        <v>24</v>
      </c>
      <c r="F215" s="146" t="s">
        <v>3</v>
      </c>
      <c r="G215" s="559">
        <v>45733</v>
      </c>
      <c r="H215" s="146" t="s">
        <v>207</v>
      </c>
      <c r="I215" s="203" t="str">
        <f t="shared" ca="1" si="9"/>
        <v>EJECUTADO</v>
      </c>
      <c r="J215" s="146" t="s">
        <v>2877</v>
      </c>
      <c r="K215" s="507" t="s">
        <v>54</v>
      </c>
      <c r="L215" s="146" t="s">
        <v>3940</v>
      </c>
      <c r="M215" s="514">
        <v>1124865387</v>
      </c>
      <c r="N215" s="216" t="s">
        <v>3941</v>
      </c>
      <c r="O215" s="438">
        <v>11700000</v>
      </c>
      <c r="P215" s="438">
        <v>3900000</v>
      </c>
      <c r="Q215" s="545">
        <v>20250174</v>
      </c>
      <c r="R215" s="516">
        <v>11700000</v>
      </c>
      <c r="S215" s="134">
        <v>45709</v>
      </c>
      <c r="T215" s="554">
        <v>45734</v>
      </c>
      <c r="U215" s="554">
        <v>45826</v>
      </c>
      <c r="V215" s="222">
        <v>20250316</v>
      </c>
      <c r="W215" s="517">
        <v>11700000</v>
      </c>
      <c r="X215" s="426">
        <v>45733</v>
      </c>
      <c r="Y215" s="205" t="s">
        <v>51</v>
      </c>
      <c r="Z215" s="150" t="s">
        <v>634</v>
      </c>
      <c r="AA215" s="146" t="s">
        <v>53</v>
      </c>
      <c r="AB215" s="146" t="s">
        <v>3942</v>
      </c>
      <c r="AC215" s="146" t="s">
        <v>3405</v>
      </c>
      <c r="AD215" s="266">
        <v>45733</v>
      </c>
      <c r="AE215" s="227" t="s">
        <v>3943</v>
      </c>
      <c r="AF215" s="155" t="e">
        <f>#REF!</f>
        <v>#REF!</v>
      </c>
      <c r="AG215" s="169"/>
      <c r="AH215" s="150">
        <v>45488</v>
      </c>
      <c r="AI215" s="150">
        <f t="shared" si="10"/>
        <v>45608</v>
      </c>
      <c r="AJ215" s="156">
        <f t="shared" si="11"/>
        <v>46338</v>
      </c>
      <c r="BZ215" s="238">
        <v>45751</v>
      </c>
    </row>
    <row r="216" spans="1:78" ht="18" customHeight="1">
      <c r="B216" s="502" t="b">
        <v>1</v>
      </c>
      <c r="C216" s="325" t="s">
        <v>3944</v>
      </c>
      <c r="D216" s="331" t="s">
        <v>74</v>
      </c>
      <c r="E216" s="327" t="s">
        <v>24</v>
      </c>
      <c r="F216" s="146" t="s">
        <v>3</v>
      </c>
      <c r="G216" s="559">
        <v>45735</v>
      </c>
      <c r="H216" s="146" t="s">
        <v>207</v>
      </c>
      <c r="I216" s="150" t="str">
        <f t="shared" ca="1" si="9"/>
        <v>EJECUTADO</v>
      </c>
      <c r="J216" s="146" t="s">
        <v>3945</v>
      </c>
      <c r="K216" s="507" t="s">
        <v>54</v>
      </c>
      <c r="L216" s="146" t="s">
        <v>1094</v>
      </c>
      <c r="M216" s="514">
        <v>1014184767</v>
      </c>
      <c r="N216" s="216" t="s">
        <v>2812</v>
      </c>
      <c r="O216" s="438">
        <v>11658000</v>
      </c>
      <c r="P216" s="438">
        <v>4114500</v>
      </c>
      <c r="Q216" s="545">
        <v>20250239</v>
      </c>
      <c r="R216" s="516">
        <v>18912000</v>
      </c>
      <c r="S216" s="134">
        <v>45720</v>
      </c>
      <c r="T216" s="554">
        <v>45737</v>
      </c>
      <c r="U216" s="554">
        <v>45823</v>
      </c>
      <c r="V216" s="222">
        <v>20250322</v>
      </c>
      <c r="W216" s="517">
        <v>11658000</v>
      </c>
      <c r="X216" s="426">
        <v>45735</v>
      </c>
      <c r="Y216" s="205" t="s">
        <v>51</v>
      </c>
      <c r="Z216" s="150" t="s">
        <v>634</v>
      </c>
      <c r="AA216" s="146" t="s">
        <v>53</v>
      </c>
      <c r="AB216" s="146" t="s">
        <v>3946</v>
      </c>
      <c r="AC216" s="168" t="s">
        <v>3630</v>
      </c>
      <c r="AD216" s="311">
        <v>45736</v>
      </c>
      <c r="AE216" s="83" t="s">
        <v>3947</v>
      </c>
      <c r="AF216" s="155" t="e">
        <f>#REF!</f>
        <v>#REF!</v>
      </c>
      <c r="AG216" s="169"/>
      <c r="AH216" s="150">
        <v>45489</v>
      </c>
      <c r="AI216" s="150">
        <f t="shared" si="10"/>
        <v>45609</v>
      </c>
      <c r="AJ216" s="156">
        <f t="shared" si="11"/>
        <v>46339</v>
      </c>
      <c r="BZ216" s="238">
        <v>45751</v>
      </c>
    </row>
    <row r="217" spans="1:78" ht="18" customHeight="1">
      <c r="B217" s="502" t="b">
        <v>1</v>
      </c>
      <c r="C217" s="322" t="s">
        <v>3948</v>
      </c>
      <c r="D217" s="331" t="s">
        <v>74</v>
      </c>
      <c r="E217" s="327" t="s">
        <v>24</v>
      </c>
      <c r="F217" s="146" t="s">
        <v>18</v>
      </c>
      <c r="G217" s="559">
        <v>45734</v>
      </c>
      <c r="H217" s="146" t="s">
        <v>207</v>
      </c>
      <c r="I217" s="150" t="str">
        <f t="shared" ca="1" si="9"/>
        <v>EJECUTADO</v>
      </c>
      <c r="J217" s="146" t="s">
        <v>3126</v>
      </c>
      <c r="K217" s="507" t="s">
        <v>54</v>
      </c>
      <c r="L217" s="180" t="s">
        <v>2846</v>
      </c>
      <c r="M217" s="560">
        <v>1018447576</v>
      </c>
      <c r="N217" s="216" t="s">
        <v>2847</v>
      </c>
      <c r="O217" s="438">
        <v>42500000</v>
      </c>
      <c r="P217" s="438">
        <v>8500000</v>
      </c>
      <c r="Q217" s="545">
        <v>20250030</v>
      </c>
      <c r="R217" s="516">
        <v>782183000</v>
      </c>
      <c r="S217" s="134">
        <v>45670</v>
      </c>
      <c r="T217" s="554">
        <v>45735</v>
      </c>
      <c r="U217" s="554">
        <v>45887</v>
      </c>
      <c r="V217" s="222">
        <v>20250318</v>
      </c>
      <c r="W217" s="517">
        <v>42500000</v>
      </c>
      <c r="X217" s="426">
        <v>45734</v>
      </c>
      <c r="Y217" s="205" t="s">
        <v>51</v>
      </c>
      <c r="Z217" s="150" t="s">
        <v>634</v>
      </c>
      <c r="AA217" s="146" t="s">
        <v>53</v>
      </c>
      <c r="AB217" s="146" t="s">
        <v>3949</v>
      </c>
      <c r="AC217" s="146" t="s">
        <v>2969</v>
      </c>
      <c r="AD217" s="311">
        <v>45735</v>
      </c>
      <c r="AE217" s="227" t="s">
        <v>3950</v>
      </c>
      <c r="AF217" s="155" t="e">
        <f>#REF!</f>
        <v>#REF!</v>
      </c>
      <c r="AG217" s="169"/>
      <c r="AH217" s="150">
        <v>45490</v>
      </c>
      <c r="AI217" s="150">
        <f t="shared" si="10"/>
        <v>45610</v>
      </c>
      <c r="AJ217" s="156">
        <f t="shared" si="11"/>
        <v>46340</v>
      </c>
      <c r="BZ217" s="238">
        <v>45751</v>
      </c>
    </row>
    <row r="218" spans="1:78" ht="18" customHeight="1">
      <c r="B218" s="502" t="b">
        <v>1</v>
      </c>
      <c r="C218" s="325" t="s">
        <v>3951</v>
      </c>
      <c r="D218" s="146" t="s">
        <v>3952</v>
      </c>
      <c r="E218" s="327" t="s">
        <v>24</v>
      </c>
      <c r="F218" s="146" t="s">
        <v>10</v>
      </c>
      <c r="G218" s="559">
        <v>45734</v>
      </c>
      <c r="H218" s="146" t="s">
        <v>207</v>
      </c>
      <c r="I218" s="150" t="str">
        <f t="shared" ca="1" si="9"/>
        <v>EJECUTADO</v>
      </c>
      <c r="J218" s="146" t="s">
        <v>3953</v>
      </c>
      <c r="K218" s="507" t="s">
        <v>50</v>
      </c>
      <c r="L218" s="180" t="s">
        <v>1607</v>
      </c>
      <c r="M218" s="560" t="s">
        <v>3489</v>
      </c>
      <c r="N218" s="216" t="s">
        <v>1686</v>
      </c>
      <c r="O218" s="536">
        <v>6465149000</v>
      </c>
      <c r="P218" s="438">
        <v>6465149000</v>
      </c>
      <c r="Q218" s="545">
        <v>20250302</v>
      </c>
      <c r="R218" s="516">
        <v>6502506000</v>
      </c>
      <c r="S218" s="134">
        <v>45733</v>
      </c>
      <c r="T218" s="554">
        <v>45744</v>
      </c>
      <c r="U218" s="554">
        <v>45863</v>
      </c>
      <c r="V218" s="222">
        <v>20250323</v>
      </c>
      <c r="W218" s="517">
        <v>6465149000</v>
      </c>
      <c r="X218" s="426">
        <v>45735</v>
      </c>
      <c r="Y218" s="205" t="s">
        <v>51</v>
      </c>
      <c r="Z218" s="150" t="s">
        <v>2702</v>
      </c>
      <c r="AA218" s="146" t="s">
        <v>53</v>
      </c>
      <c r="AB218" s="146">
        <v>4234754</v>
      </c>
      <c r="AC218" s="146" t="s">
        <v>2964</v>
      </c>
      <c r="AD218" s="311">
        <v>45744</v>
      </c>
      <c r="AE218" s="83" t="s">
        <v>3954</v>
      </c>
      <c r="AF218" s="155" t="e">
        <f>#REF!</f>
        <v>#REF!</v>
      </c>
      <c r="AG218" s="169"/>
      <c r="AH218" s="150">
        <v>45491</v>
      </c>
      <c r="AI218" s="150">
        <f t="shared" si="10"/>
        <v>45611</v>
      </c>
      <c r="AJ218" s="156">
        <f t="shared" si="11"/>
        <v>46341</v>
      </c>
      <c r="BZ218" s="238">
        <v>45751</v>
      </c>
    </row>
    <row r="219" spans="1:78" ht="18" customHeight="1">
      <c r="B219" s="502" t="b">
        <v>1</v>
      </c>
      <c r="C219" s="325" t="s">
        <v>3955</v>
      </c>
      <c r="D219" s="146" t="s">
        <v>3891</v>
      </c>
      <c r="E219" s="327" t="s">
        <v>24</v>
      </c>
      <c r="F219" s="146" t="s">
        <v>18</v>
      </c>
      <c r="G219" s="559">
        <v>45735</v>
      </c>
      <c r="H219" s="146" t="s">
        <v>207</v>
      </c>
      <c r="I219" s="150" t="str">
        <f t="shared" ca="1" si="9"/>
        <v>EJECUTADO</v>
      </c>
      <c r="J219" s="146" t="s">
        <v>3956</v>
      </c>
      <c r="K219" s="507" t="s">
        <v>54</v>
      </c>
      <c r="L219" s="146" t="s">
        <v>3957</v>
      </c>
      <c r="M219" s="561">
        <v>51909609</v>
      </c>
      <c r="N219" s="216" t="s">
        <v>1686</v>
      </c>
      <c r="O219" s="438">
        <v>46400000</v>
      </c>
      <c r="P219" s="438">
        <v>5800000</v>
      </c>
      <c r="Q219" s="545">
        <v>20250307</v>
      </c>
      <c r="R219" s="516">
        <v>46400000</v>
      </c>
      <c r="S219" s="134">
        <v>45734</v>
      </c>
      <c r="T219" s="554">
        <v>45742</v>
      </c>
      <c r="U219" s="554">
        <v>45972</v>
      </c>
      <c r="V219" s="222" t="s">
        <v>3958</v>
      </c>
      <c r="W219" s="517">
        <v>46400000</v>
      </c>
      <c r="X219" s="426">
        <v>45736</v>
      </c>
      <c r="Y219" s="205" t="s">
        <v>51</v>
      </c>
      <c r="Z219" s="150" t="s">
        <v>2702</v>
      </c>
      <c r="AA219" s="146" t="s">
        <v>53</v>
      </c>
      <c r="AB219" s="146" t="s">
        <v>3959</v>
      </c>
      <c r="AC219" s="146" t="s">
        <v>3405</v>
      </c>
      <c r="AD219" s="311">
        <v>45742</v>
      </c>
      <c r="AE219" s="83" t="s">
        <v>3960</v>
      </c>
      <c r="AF219" s="155" t="e">
        <f>#REF!</f>
        <v>#REF!</v>
      </c>
      <c r="AG219" s="169"/>
      <c r="AH219" s="150">
        <v>45492</v>
      </c>
      <c r="AI219" s="150">
        <f t="shared" si="10"/>
        <v>45612</v>
      </c>
      <c r="AJ219" s="156">
        <f t="shared" si="11"/>
        <v>46342</v>
      </c>
      <c r="BZ219" s="238">
        <v>45751</v>
      </c>
    </row>
    <row r="220" spans="1:78" ht="18" customHeight="1">
      <c r="B220" s="502" t="b">
        <v>1</v>
      </c>
      <c r="C220" s="322" t="s">
        <v>3961</v>
      </c>
      <c r="D220" s="146" t="s">
        <v>3891</v>
      </c>
      <c r="E220" s="327" t="s">
        <v>24</v>
      </c>
      <c r="F220" s="146" t="s">
        <v>18</v>
      </c>
      <c r="G220" s="559">
        <v>45735</v>
      </c>
      <c r="H220" s="146" t="s">
        <v>207</v>
      </c>
      <c r="I220" s="150" t="str">
        <f t="shared" ca="1" si="9"/>
        <v>EJECUTADO</v>
      </c>
      <c r="J220" s="146" t="s">
        <v>3962</v>
      </c>
      <c r="K220" s="507" t="s">
        <v>54</v>
      </c>
      <c r="L220" s="146" t="s">
        <v>3963</v>
      </c>
      <c r="M220" s="561">
        <v>1026573313</v>
      </c>
      <c r="N220" s="216" t="s">
        <v>1686</v>
      </c>
      <c r="O220" s="438">
        <v>46400000</v>
      </c>
      <c r="P220" s="438">
        <v>5800000</v>
      </c>
      <c r="Q220" s="545">
        <v>20250305</v>
      </c>
      <c r="R220" s="516">
        <v>46400000</v>
      </c>
      <c r="S220" s="134">
        <v>45734</v>
      </c>
      <c r="T220" s="554">
        <v>45736</v>
      </c>
      <c r="U220" s="554">
        <v>45972</v>
      </c>
      <c r="V220" s="222">
        <v>20250324</v>
      </c>
      <c r="W220" s="517">
        <v>46400000</v>
      </c>
      <c r="X220" s="426">
        <v>45735</v>
      </c>
      <c r="Y220" s="205" t="s">
        <v>51</v>
      </c>
      <c r="Z220" s="150" t="s">
        <v>2702</v>
      </c>
      <c r="AA220" s="146" t="s">
        <v>53</v>
      </c>
      <c r="AB220" s="146" t="s">
        <v>3964</v>
      </c>
      <c r="AC220" s="150" t="s">
        <v>2992</v>
      </c>
      <c r="AD220" s="266">
        <v>45736</v>
      </c>
      <c r="AE220" s="83" t="s">
        <v>3965</v>
      </c>
      <c r="AF220" s="155" t="e">
        <f>#REF!</f>
        <v>#REF!</v>
      </c>
      <c r="AG220" s="169"/>
      <c r="AH220" s="150">
        <v>45493</v>
      </c>
      <c r="AI220" s="150">
        <f t="shared" si="10"/>
        <v>45613</v>
      </c>
      <c r="AJ220" s="156">
        <f t="shared" si="11"/>
        <v>46343</v>
      </c>
      <c r="BZ220" s="238">
        <v>45751</v>
      </c>
    </row>
    <row r="221" spans="1:78" ht="18" customHeight="1">
      <c r="B221" s="502" t="b">
        <v>1</v>
      </c>
      <c r="C221" s="322" t="s">
        <v>3966</v>
      </c>
      <c r="D221" s="146" t="s">
        <v>3967</v>
      </c>
      <c r="E221" s="327" t="s">
        <v>24</v>
      </c>
      <c r="F221" s="146" t="s">
        <v>11</v>
      </c>
      <c r="G221" s="559">
        <v>45735</v>
      </c>
      <c r="H221" s="146" t="s">
        <v>207</v>
      </c>
      <c r="I221" s="150" t="str">
        <f t="shared" ca="1" si="9"/>
        <v>EJECUTADO</v>
      </c>
      <c r="J221" s="146" t="s">
        <v>3968</v>
      </c>
      <c r="K221" s="507" t="s">
        <v>50</v>
      </c>
      <c r="L221" s="146" t="s">
        <v>3969</v>
      </c>
      <c r="M221" s="514" t="s">
        <v>3970</v>
      </c>
      <c r="N221" s="216" t="s">
        <v>1686</v>
      </c>
      <c r="O221" s="438">
        <v>55628000</v>
      </c>
      <c r="P221" s="438">
        <v>55628000</v>
      </c>
      <c r="Q221" s="545">
        <v>20250267</v>
      </c>
      <c r="R221" s="516">
        <v>55728000</v>
      </c>
      <c r="S221" s="134">
        <v>45727</v>
      </c>
      <c r="T221" s="554">
        <v>45744</v>
      </c>
      <c r="U221" s="554">
        <v>45835</v>
      </c>
      <c r="V221" s="222">
        <v>20250340</v>
      </c>
      <c r="W221" s="517">
        <v>55628000</v>
      </c>
      <c r="X221" s="426">
        <v>45736</v>
      </c>
      <c r="Y221" s="205" t="s">
        <v>51</v>
      </c>
      <c r="Z221" s="150" t="s">
        <v>2702</v>
      </c>
      <c r="AA221" s="146" t="s">
        <v>53</v>
      </c>
      <c r="AB221" s="146" t="s">
        <v>3971</v>
      </c>
      <c r="AC221" s="146" t="s">
        <v>2969</v>
      </c>
      <c r="AD221" s="311">
        <v>45743</v>
      </c>
      <c r="AE221" s="83" t="s">
        <v>3972</v>
      </c>
      <c r="AF221" s="155" t="e">
        <f>#REF!</f>
        <v>#REF!</v>
      </c>
      <c r="AG221" s="169"/>
      <c r="AH221" s="150">
        <v>45494</v>
      </c>
      <c r="AI221" s="150">
        <f t="shared" si="10"/>
        <v>45614</v>
      </c>
      <c r="AJ221" s="156">
        <f t="shared" si="11"/>
        <v>46344</v>
      </c>
      <c r="BZ221" s="238">
        <v>45751</v>
      </c>
    </row>
    <row r="222" spans="1:78" ht="18" customHeight="1">
      <c r="A222" s="279"/>
      <c r="B222" s="502" t="b">
        <v>1</v>
      </c>
      <c r="C222" s="322" t="s">
        <v>3973</v>
      </c>
      <c r="D222" s="232" t="s">
        <v>3952</v>
      </c>
      <c r="E222" s="327" t="s">
        <v>24</v>
      </c>
      <c r="F222" s="146" t="s">
        <v>18</v>
      </c>
      <c r="G222" s="559">
        <v>45735</v>
      </c>
      <c r="H222" s="146" t="s">
        <v>207</v>
      </c>
      <c r="I222" s="150" t="str">
        <f t="shared" ca="1" si="9"/>
        <v>EJECUTADO</v>
      </c>
      <c r="J222" s="146" t="s">
        <v>3974</v>
      </c>
      <c r="K222" s="507" t="s">
        <v>54</v>
      </c>
      <c r="L222" s="232" t="s">
        <v>1268</v>
      </c>
      <c r="M222" s="514">
        <v>1015478813</v>
      </c>
      <c r="N222" s="216" t="s">
        <v>1686</v>
      </c>
      <c r="O222" s="438">
        <v>35260000</v>
      </c>
      <c r="P222" s="438">
        <v>8200000</v>
      </c>
      <c r="Q222" s="545">
        <v>20250284</v>
      </c>
      <c r="R222" s="516">
        <v>36900000</v>
      </c>
      <c r="S222" s="134">
        <v>45729</v>
      </c>
      <c r="T222" s="554">
        <v>45737</v>
      </c>
      <c r="U222" s="554">
        <v>45863</v>
      </c>
      <c r="V222" s="222">
        <v>20250325</v>
      </c>
      <c r="W222" s="517">
        <v>35260000</v>
      </c>
      <c r="X222" s="426">
        <v>45735</v>
      </c>
      <c r="Y222" s="205" t="s">
        <v>51</v>
      </c>
      <c r="Z222" s="150" t="s">
        <v>634</v>
      </c>
      <c r="AA222" s="146" t="s">
        <v>53</v>
      </c>
      <c r="AB222" s="146" t="s">
        <v>3975</v>
      </c>
      <c r="AC222" s="146" t="s">
        <v>3547</v>
      </c>
      <c r="AD222" s="266">
        <v>45736</v>
      </c>
      <c r="AE222" s="227" t="s">
        <v>3976</v>
      </c>
      <c r="AF222" s="155" t="e">
        <f>#REF!</f>
        <v>#REF!</v>
      </c>
      <c r="AG222" s="169"/>
      <c r="AH222" s="150">
        <v>45495</v>
      </c>
      <c r="AI222" s="150">
        <f t="shared" si="10"/>
        <v>45615</v>
      </c>
      <c r="AJ222" s="156">
        <f t="shared" si="11"/>
        <v>46345</v>
      </c>
      <c r="BZ222" s="238">
        <v>45751</v>
      </c>
    </row>
    <row r="223" spans="1:78" ht="18" customHeight="1">
      <c r="B223" s="502" t="b">
        <v>1</v>
      </c>
      <c r="C223" s="325" t="s">
        <v>3977</v>
      </c>
      <c r="D223" s="146" t="s">
        <v>3891</v>
      </c>
      <c r="E223" s="327" t="s">
        <v>24</v>
      </c>
      <c r="F223" s="146" t="s">
        <v>18</v>
      </c>
      <c r="G223" s="559">
        <v>45736</v>
      </c>
      <c r="H223" s="146" t="s">
        <v>207</v>
      </c>
      <c r="I223" s="150" t="str">
        <f t="shared" ca="1" si="9"/>
        <v>EJECUTADO</v>
      </c>
      <c r="J223" s="146" t="s">
        <v>3962</v>
      </c>
      <c r="K223" s="507" t="s">
        <v>54</v>
      </c>
      <c r="L223" s="146" t="s">
        <v>3978</v>
      </c>
      <c r="M223" s="514">
        <v>1112468077</v>
      </c>
      <c r="N223" s="216" t="s">
        <v>1686</v>
      </c>
      <c r="O223" s="438">
        <v>46400000</v>
      </c>
      <c r="P223" s="438">
        <v>5800000</v>
      </c>
      <c r="Q223" s="545">
        <v>20250303</v>
      </c>
      <c r="R223" s="516">
        <v>46400000</v>
      </c>
      <c r="S223" s="134">
        <v>45734</v>
      </c>
      <c r="T223" s="554">
        <v>45741</v>
      </c>
      <c r="U223" s="554">
        <v>45972</v>
      </c>
      <c r="V223" s="222" t="s">
        <v>3979</v>
      </c>
      <c r="W223" s="517">
        <v>46400000</v>
      </c>
      <c r="X223" s="426">
        <v>45737</v>
      </c>
      <c r="Y223" s="205" t="s">
        <v>51</v>
      </c>
      <c r="Z223" s="150" t="s">
        <v>2702</v>
      </c>
      <c r="AA223" s="146" t="s">
        <v>53</v>
      </c>
      <c r="AB223" s="146" t="s">
        <v>3980</v>
      </c>
      <c r="AC223" s="146" t="s">
        <v>3405</v>
      </c>
      <c r="AD223" s="311">
        <v>45741</v>
      </c>
      <c r="AE223" s="83" t="s">
        <v>3981</v>
      </c>
      <c r="AF223" s="155" t="e">
        <f>#REF!</f>
        <v>#REF!</v>
      </c>
      <c r="AG223" s="169"/>
      <c r="AH223" s="150">
        <v>45496</v>
      </c>
      <c r="AI223" s="150">
        <f t="shared" si="10"/>
        <v>45616</v>
      </c>
      <c r="AJ223" s="156">
        <f t="shared" si="11"/>
        <v>46346</v>
      </c>
      <c r="BZ223" s="238">
        <v>45751</v>
      </c>
    </row>
    <row r="224" spans="1:78" ht="18" customHeight="1">
      <c r="B224" s="502" t="b">
        <v>1</v>
      </c>
      <c r="C224" s="342" t="s">
        <v>3982</v>
      </c>
      <c r="D224" s="146" t="s">
        <v>842</v>
      </c>
      <c r="E224" s="327" t="s">
        <v>24</v>
      </c>
      <c r="F224" s="146" t="s">
        <v>19</v>
      </c>
      <c r="G224" s="559">
        <v>45735</v>
      </c>
      <c r="H224" s="426" t="s">
        <v>207</v>
      </c>
      <c r="I224" s="150" t="str">
        <f t="shared" ca="1" si="9"/>
        <v>EJECUTADO</v>
      </c>
      <c r="J224" s="228" t="s">
        <v>3983</v>
      </c>
      <c r="K224" s="507" t="s">
        <v>50</v>
      </c>
      <c r="L224" s="189" t="s">
        <v>3984</v>
      </c>
      <c r="M224" s="514" t="s">
        <v>3985</v>
      </c>
      <c r="N224" s="216" t="s">
        <v>1686</v>
      </c>
      <c r="O224" s="438">
        <v>50000000</v>
      </c>
      <c r="P224" s="438">
        <v>50000000</v>
      </c>
      <c r="Q224" s="545">
        <v>20250281</v>
      </c>
      <c r="R224" s="517">
        <v>680000000</v>
      </c>
      <c r="S224" s="134">
        <v>45729</v>
      </c>
      <c r="T224" s="554">
        <v>45735</v>
      </c>
      <c r="U224" s="554">
        <v>45953</v>
      </c>
      <c r="V224" s="222">
        <v>20250326</v>
      </c>
      <c r="W224" s="517">
        <v>50000000</v>
      </c>
      <c r="X224" s="426">
        <v>45735</v>
      </c>
      <c r="Y224" s="205" t="s">
        <v>51</v>
      </c>
      <c r="Z224" s="223" t="s">
        <v>634</v>
      </c>
      <c r="AA224" s="146" t="s">
        <v>218</v>
      </c>
      <c r="AB224" s="146" t="s">
        <v>218</v>
      </c>
      <c r="AC224" s="146" t="s">
        <v>2927</v>
      </c>
      <c r="AD224" s="313" t="s">
        <v>218</v>
      </c>
      <c r="AE224" s="210" t="s">
        <v>3986</v>
      </c>
      <c r="AF224" s="155" t="e">
        <f>#REF!</f>
        <v>#REF!</v>
      </c>
      <c r="AG224" s="169"/>
      <c r="AH224" s="150">
        <v>45497</v>
      </c>
      <c r="AI224" s="150">
        <f t="shared" si="10"/>
        <v>45617</v>
      </c>
      <c r="AJ224" s="156">
        <f t="shared" si="11"/>
        <v>46347</v>
      </c>
      <c r="BZ224" s="238">
        <v>45751</v>
      </c>
    </row>
    <row r="225" spans="1:78" ht="18" customHeight="1">
      <c r="B225" s="502" t="b">
        <v>1</v>
      </c>
      <c r="C225" s="325" t="s">
        <v>3987</v>
      </c>
      <c r="D225" s="146" t="s">
        <v>842</v>
      </c>
      <c r="E225" s="327" t="s">
        <v>24</v>
      </c>
      <c r="F225" s="146" t="s">
        <v>19</v>
      </c>
      <c r="G225" s="559">
        <v>45735</v>
      </c>
      <c r="H225" s="426" t="s">
        <v>207</v>
      </c>
      <c r="I225" s="150" t="str">
        <f t="shared" ca="1" si="9"/>
        <v>EJECUTADO</v>
      </c>
      <c r="J225" s="228" t="s">
        <v>3988</v>
      </c>
      <c r="K225" s="507" t="s">
        <v>50</v>
      </c>
      <c r="L225" s="146" t="s">
        <v>3989</v>
      </c>
      <c r="M225" s="514" t="s">
        <v>2782</v>
      </c>
      <c r="N225" s="216" t="s">
        <v>1686</v>
      </c>
      <c r="O225" s="438">
        <v>150000000</v>
      </c>
      <c r="P225" s="438">
        <v>150000000</v>
      </c>
      <c r="Q225" s="545">
        <v>20250281</v>
      </c>
      <c r="R225" s="517">
        <v>680000000</v>
      </c>
      <c r="S225" s="134">
        <v>45729</v>
      </c>
      <c r="T225" s="554">
        <v>45735</v>
      </c>
      <c r="U225" s="554">
        <v>45953</v>
      </c>
      <c r="V225" s="222">
        <v>20250327</v>
      </c>
      <c r="W225" s="517">
        <v>150000000</v>
      </c>
      <c r="X225" s="426">
        <v>45735</v>
      </c>
      <c r="Y225" s="205" t="s">
        <v>51</v>
      </c>
      <c r="Z225" s="223" t="s">
        <v>634</v>
      </c>
      <c r="AA225" s="146" t="s">
        <v>218</v>
      </c>
      <c r="AB225" s="146" t="s">
        <v>218</v>
      </c>
      <c r="AC225" s="146" t="s">
        <v>2927</v>
      </c>
      <c r="AD225" s="313" t="s">
        <v>218</v>
      </c>
      <c r="AE225" s="210" t="s">
        <v>3990</v>
      </c>
      <c r="AF225" s="155" t="e">
        <f>#REF!</f>
        <v>#REF!</v>
      </c>
      <c r="AG225" s="169"/>
      <c r="AH225" s="150">
        <v>45498</v>
      </c>
      <c r="AI225" s="150">
        <f t="shared" si="10"/>
        <v>45618</v>
      </c>
      <c r="AJ225" s="156">
        <f t="shared" si="11"/>
        <v>46348</v>
      </c>
      <c r="BZ225" s="238">
        <v>45751</v>
      </c>
    </row>
    <row r="226" spans="1:78" ht="18" customHeight="1">
      <c r="B226" s="502" t="b">
        <v>1</v>
      </c>
      <c r="C226" s="325" t="s">
        <v>3991</v>
      </c>
      <c r="D226" s="146" t="s">
        <v>842</v>
      </c>
      <c r="E226" s="327" t="s">
        <v>24</v>
      </c>
      <c r="F226" s="146" t="s">
        <v>19</v>
      </c>
      <c r="G226" s="559">
        <v>45735</v>
      </c>
      <c r="H226" s="426" t="s">
        <v>207</v>
      </c>
      <c r="I226" s="150" t="str">
        <f t="shared" ca="1" si="9"/>
        <v>EJECUTADO</v>
      </c>
      <c r="J226" s="228" t="s">
        <v>3983</v>
      </c>
      <c r="K226" s="507" t="s">
        <v>50</v>
      </c>
      <c r="L226" s="146" t="s">
        <v>3992</v>
      </c>
      <c r="M226" s="514" t="s">
        <v>3993</v>
      </c>
      <c r="N226" s="216" t="s">
        <v>1686</v>
      </c>
      <c r="O226" s="438">
        <v>180000000</v>
      </c>
      <c r="P226" s="438">
        <v>180000000</v>
      </c>
      <c r="Q226" s="545">
        <v>20250281</v>
      </c>
      <c r="R226" s="517">
        <v>680000000</v>
      </c>
      <c r="S226" s="134">
        <v>45729</v>
      </c>
      <c r="T226" s="554">
        <v>45735</v>
      </c>
      <c r="U226" s="554">
        <v>45953</v>
      </c>
      <c r="V226" s="222">
        <v>20250328</v>
      </c>
      <c r="W226" s="517">
        <v>180000000</v>
      </c>
      <c r="X226" s="426">
        <v>45735</v>
      </c>
      <c r="Y226" s="205" t="s">
        <v>51</v>
      </c>
      <c r="Z226" s="223" t="s">
        <v>634</v>
      </c>
      <c r="AA226" s="146" t="s">
        <v>218</v>
      </c>
      <c r="AB226" s="146" t="s">
        <v>218</v>
      </c>
      <c r="AC226" s="146" t="s">
        <v>2927</v>
      </c>
      <c r="AD226" s="313" t="s">
        <v>218</v>
      </c>
      <c r="AE226" s="210" t="s">
        <v>3994</v>
      </c>
      <c r="AF226" s="155" t="e">
        <f>#REF!</f>
        <v>#REF!</v>
      </c>
      <c r="AG226" s="169"/>
      <c r="AH226" s="150">
        <v>45499</v>
      </c>
      <c r="AI226" s="150">
        <f t="shared" si="10"/>
        <v>45619</v>
      </c>
      <c r="AJ226" s="156">
        <f t="shared" si="11"/>
        <v>46349</v>
      </c>
      <c r="BZ226" s="238">
        <v>45751</v>
      </c>
    </row>
    <row r="227" spans="1:78" ht="18" customHeight="1">
      <c r="A227" s="279"/>
      <c r="B227" s="502" t="b">
        <v>1</v>
      </c>
      <c r="C227" s="325" t="s">
        <v>3995</v>
      </c>
      <c r="D227" s="146" t="s">
        <v>842</v>
      </c>
      <c r="E227" s="327" t="s">
        <v>24</v>
      </c>
      <c r="F227" s="146" t="s">
        <v>19</v>
      </c>
      <c r="G227" s="559">
        <v>45735</v>
      </c>
      <c r="H227" s="426" t="s">
        <v>207</v>
      </c>
      <c r="I227" s="150" t="str">
        <f t="shared" ca="1" si="9"/>
        <v>EJECUTADO</v>
      </c>
      <c r="J227" s="228" t="s">
        <v>3988</v>
      </c>
      <c r="K227" s="507" t="s">
        <v>50</v>
      </c>
      <c r="L227" s="146" t="s">
        <v>3996</v>
      </c>
      <c r="M227" s="514" t="s">
        <v>3997</v>
      </c>
      <c r="N227" s="216" t="s">
        <v>1686</v>
      </c>
      <c r="O227" s="438">
        <v>100000000</v>
      </c>
      <c r="P227" s="438">
        <v>100000000</v>
      </c>
      <c r="Q227" s="545">
        <v>20250281</v>
      </c>
      <c r="R227" s="517">
        <v>680000000</v>
      </c>
      <c r="S227" s="134">
        <v>45729</v>
      </c>
      <c r="T227" s="554">
        <v>45735</v>
      </c>
      <c r="U227" s="554">
        <v>45953</v>
      </c>
      <c r="V227" s="222">
        <v>20250329</v>
      </c>
      <c r="W227" s="517">
        <v>100000000</v>
      </c>
      <c r="X227" s="426">
        <v>45735</v>
      </c>
      <c r="Y227" s="205" t="s">
        <v>51</v>
      </c>
      <c r="Z227" s="223" t="s">
        <v>634</v>
      </c>
      <c r="AA227" s="146" t="s">
        <v>218</v>
      </c>
      <c r="AB227" s="146" t="s">
        <v>218</v>
      </c>
      <c r="AC227" s="146" t="s">
        <v>2927</v>
      </c>
      <c r="AD227" s="313" t="s">
        <v>218</v>
      </c>
      <c r="AE227" s="210" t="s">
        <v>3998</v>
      </c>
      <c r="AF227" s="155" t="e">
        <f>#REF!</f>
        <v>#REF!</v>
      </c>
      <c r="AG227" s="169"/>
      <c r="AH227" s="150">
        <v>45500</v>
      </c>
      <c r="AI227" s="150">
        <f t="shared" si="10"/>
        <v>45620</v>
      </c>
      <c r="AJ227" s="156">
        <f t="shared" si="11"/>
        <v>46350</v>
      </c>
      <c r="BZ227" s="238">
        <v>45751</v>
      </c>
    </row>
    <row r="228" spans="1:78" ht="18" customHeight="1">
      <c r="A228" s="279"/>
      <c r="B228" s="502" t="b">
        <v>1</v>
      </c>
      <c r="C228" s="325" t="s">
        <v>3999</v>
      </c>
      <c r="D228" s="146" t="s">
        <v>842</v>
      </c>
      <c r="E228" s="327" t="s">
        <v>24</v>
      </c>
      <c r="F228" s="146" t="s">
        <v>19</v>
      </c>
      <c r="G228" s="559">
        <v>45735</v>
      </c>
      <c r="H228" s="426" t="s">
        <v>207</v>
      </c>
      <c r="I228" s="150" t="str">
        <f t="shared" ca="1" si="9"/>
        <v>EJECUTADO</v>
      </c>
      <c r="J228" s="228" t="s">
        <v>3983</v>
      </c>
      <c r="K228" s="507" t="s">
        <v>50</v>
      </c>
      <c r="L228" s="146" t="s">
        <v>4000</v>
      </c>
      <c r="M228" s="514" t="s">
        <v>2781</v>
      </c>
      <c r="N228" s="216" t="s">
        <v>1686</v>
      </c>
      <c r="O228" s="438">
        <v>100000000</v>
      </c>
      <c r="P228" s="438">
        <v>100000000</v>
      </c>
      <c r="Q228" s="545">
        <v>20250281</v>
      </c>
      <c r="R228" s="517">
        <v>680000000</v>
      </c>
      <c r="S228" s="134">
        <v>45729</v>
      </c>
      <c r="T228" s="554">
        <v>45735</v>
      </c>
      <c r="U228" s="554">
        <v>45953</v>
      </c>
      <c r="V228" s="222">
        <v>20250330</v>
      </c>
      <c r="W228" s="517">
        <v>100000000</v>
      </c>
      <c r="X228" s="426">
        <v>45735</v>
      </c>
      <c r="Y228" s="205" t="s">
        <v>51</v>
      </c>
      <c r="Z228" s="223" t="s">
        <v>634</v>
      </c>
      <c r="AA228" s="146" t="s">
        <v>218</v>
      </c>
      <c r="AB228" s="146" t="s">
        <v>218</v>
      </c>
      <c r="AC228" s="146" t="s">
        <v>2927</v>
      </c>
      <c r="AD228" s="313" t="s">
        <v>218</v>
      </c>
      <c r="AE228" s="210" t="s">
        <v>4001</v>
      </c>
      <c r="AF228" s="155" t="e">
        <f>#REF!</f>
        <v>#REF!</v>
      </c>
      <c r="AG228" s="169"/>
      <c r="AH228" s="150">
        <v>45501</v>
      </c>
      <c r="AI228" s="150">
        <f t="shared" si="10"/>
        <v>45621</v>
      </c>
      <c r="AJ228" s="156">
        <f t="shared" si="11"/>
        <v>46351</v>
      </c>
      <c r="BZ228" s="238">
        <v>45751</v>
      </c>
    </row>
    <row r="229" spans="1:78" ht="18" customHeight="1">
      <c r="A229" s="279"/>
      <c r="B229" s="502" t="b">
        <v>1</v>
      </c>
      <c r="C229" s="322" t="s">
        <v>4002</v>
      </c>
      <c r="D229" s="146" t="s">
        <v>3891</v>
      </c>
      <c r="E229" s="327" t="s">
        <v>24</v>
      </c>
      <c r="F229" s="146" t="s">
        <v>18</v>
      </c>
      <c r="G229" s="559">
        <v>45736</v>
      </c>
      <c r="H229" s="146" t="s">
        <v>207</v>
      </c>
      <c r="I229" s="150" t="str">
        <f t="shared" ca="1" si="9"/>
        <v>EJECUTADO</v>
      </c>
      <c r="J229" s="146" t="s">
        <v>4003</v>
      </c>
      <c r="K229" s="507" t="s">
        <v>54</v>
      </c>
      <c r="L229" s="146" t="s">
        <v>4004</v>
      </c>
      <c r="M229" s="514">
        <v>1014262553</v>
      </c>
      <c r="N229" s="216" t="s">
        <v>1686</v>
      </c>
      <c r="O229" s="438">
        <v>46400000</v>
      </c>
      <c r="P229" s="438">
        <v>5800000</v>
      </c>
      <c r="Q229" s="545">
        <v>20250304</v>
      </c>
      <c r="R229" s="516">
        <v>46400000</v>
      </c>
      <c r="S229" s="134">
        <v>45734</v>
      </c>
      <c r="T229" s="554">
        <v>45741</v>
      </c>
      <c r="U229" s="554">
        <v>45972</v>
      </c>
      <c r="V229" s="222">
        <v>20250334</v>
      </c>
      <c r="W229" s="517">
        <v>46400000</v>
      </c>
      <c r="X229" s="426">
        <v>45736</v>
      </c>
      <c r="Y229" s="205" t="s">
        <v>51</v>
      </c>
      <c r="Z229" s="150" t="s">
        <v>2702</v>
      </c>
      <c r="AA229" s="146" t="s">
        <v>53</v>
      </c>
      <c r="AB229" s="146" t="s">
        <v>4005</v>
      </c>
      <c r="AC229" s="146" t="s">
        <v>3405</v>
      </c>
      <c r="AD229" s="233">
        <v>45741</v>
      </c>
      <c r="AE229" s="83" t="s">
        <v>4006</v>
      </c>
      <c r="AF229" s="155" t="e">
        <f>#REF!</f>
        <v>#REF!</v>
      </c>
      <c r="AG229" s="169"/>
      <c r="AH229" s="150">
        <v>45502</v>
      </c>
      <c r="AI229" s="150">
        <f t="shared" si="10"/>
        <v>45622</v>
      </c>
      <c r="AJ229" s="156">
        <f t="shared" si="11"/>
        <v>46352</v>
      </c>
      <c r="BZ229" s="238">
        <v>45751</v>
      </c>
    </row>
    <row r="230" spans="1:78" ht="18" customHeight="1">
      <c r="B230" s="502" t="b">
        <v>1</v>
      </c>
      <c r="C230" s="325" t="s">
        <v>4007</v>
      </c>
      <c r="D230" s="192" t="s">
        <v>4008</v>
      </c>
      <c r="E230" s="327" t="s">
        <v>24</v>
      </c>
      <c r="F230" s="146" t="s">
        <v>19</v>
      </c>
      <c r="G230" s="559">
        <v>45736</v>
      </c>
      <c r="H230" s="146" t="s">
        <v>207</v>
      </c>
      <c r="I230" s="150" t="str">
        <f t="shared" ca="1" si="9"/>
        <v>EJECUTADO</v>
      </c>
      <c r="J230" s="146" t="s">
        <v>4009</v>
      </c>
      <c r="K230" s="507" t="s">
        <v>50</v>
      </c>
      <c r="L230" s="192" t="s">
        <v>4010</v>
      </c>
      <c r="M230" s="222" t="s">
        <v>4011</v>
      </c>
      <c r="N230" s="216" t="s">
        <v>1686</v>
      </c>
      <c r="O230" s="438">
        <v>248195000</v>
      </c>
      <c r="P230" s="438">
        <v>248195000</v>
      </c>
      <c r="Q230" s="545">
        <v>20250207</v>
      </c>
      <c r="R230" s="516">
        <v>248195000</v>
      </c>
      <c r="S230" s="134">
        <v>45715</v>
      </c>
      <c r="T230" s="554">
        <v>45737</v>
      </c>
      <c r="U230" s="554">
        <v>45741</v>
      </c>
      <c r="V230" s="222">
        <v>20250341</v>
      </c>
      <c r="W230" s="517">
        <v>248195000</v>
      </c>
      <c r="X230" s="426">
        <v>45737</v>
      </c>
      <c r="Y230" s="205" t="s">
        <v>51</v>
      </c>
      <c r="Z230" s="150" t="s">
        <v>2702</v>
      </c>
      <c r="AA230" s="146" t="s">
        <v>53</v>
      </c>
      <c r="AB230" s="146" t="s">
        <v>4012</v>
      </c>
      <c r="AC230" s="146" t="s">
        <v>2964</v>
      </c>
      <c r="AD230" s="247">
        <v>45737</v>
      </c>
      <c r="AE230" s="83" t="s">
        <v>4013</v>
      </c>
      <c r="AF230" s="155" t="e">
        <f>#REF!</f>
        <v>#REF!</v>
      </c>
      <c r="AG230" s="169"/>
      <c r="AH230" s="150">
        <v>45503</v>
      </c>
      <c r="AI230" s="150">
        <f t="shared" si="10"/>
        <v>45623</v>
      </c>
      <c r="AJ230" s="156">
        <f t="shared" si="11"/>
        <v>46353</v>
      </c>
      <c r="BZ230" s="238">
        <v>45751</v>
      </c>
    </row>
    <row r="231" spans="1:78" ht="18" customHeight="1">
      <c r="B231" s="502" t="b">
        <v>1</v>
      </c>
      <c r="C231" s="325" t="s">
        <v>4014</v>
      </c>
      <c r="D231" s="331" t="s">
        <v>74</v>
      </c>
      <c r="E231" s="327" t="s">
        <v>24</v>
      </c>
      <c r="F231" s="146" t="s">
        <v>18</v>
      </c>
      <c r="G231" s="559">
        <v>45736</v>
      </c>
      <c r="H231" s="146" t="s">
        <v>207</v>
      </c>
      <c r="I231" s="150" t="str">
        <f t="shared" ca="1" si="9"/>
        <v>EJECUTADO</v>
      </c>
      <c r="J231" s="146" t="s">
        <v>4015</v>
      </c>
      <c r="K231" s="507" t="s">
        <v>54</v>
      </c>
      <c r="L231" s="192" t="s">
        <v>1114</v>
      </c>
      <c r="M231" s="514">
        <v>1018448076</v>
      </c>
      <c r="N231" s="229" t="s">
        <v>2722</v>
      </c>
      <c r="O231" s="438">
        <v>14701000</v>
      </c>
      <c r="P231" s="438">
        <v>5188490</v>
      </c>
      <c r="Q231" s="545">
        <v>20250240</v>
      </c>
      <c r="R231" s="516">
        <v>14754000</v>
      </c>
      <c r="S231" s="134">
        <v>45720</v>
      </c>
      <c r="T231" s="554">
        <v>45737</v>
      </c>
      <c r="U231" s="554">
        <v>45823</v>
      </c>
      <c r="V231" s="222">
        <v>20250335</v>
      </c>
      <c r="W231" s="517">
        <v>14701000</v>
      </c>
      <c r="X231" s="426">
        <v>45736</v>
      </c>
      <c r="Y231" s="205" t="s">
        <v>51</v>
      </c>
      <c r="Z231" s="150" t="s">
        <v>634</v>
      </c>
      <c r="AA231" s="146" t="s">
        <v>53</v>
      </c>
      <c r="AB231" s="146" t="s">
        <v>4016</v>
      </c>
      <c r="AC231" s="150" t="s">
        <v>3630</v>
      </c>
      <c r="AD231" s="266">
        <v>45737</v>
      </c>
      <c r="AE231" s="83" t="s">
        <v>4017</v>
      </c>
      <c r="AF231" s="155" t="e">
        <f>#REF!</f>
        <v>#REF!</v>
      </c>
      <c r="AG231" s="169"/>
      <c r="AH231" s="150">
        <v>45504</v>
      </c>
      <c r="AI231" s="150">
        <f t="shared" si="10"/>
        <v>45624</v>
      </c>
      <c r="AJ231" s="156">
        <f t="shared" si="11"/>
        <v>46354</v>
      </c>
      <c r="BZ231" s="238">
        <v>45751</v>
      </c>
    </row>
    <row r="232" spans="1:78" ht="18" customHeight="1">
      <c r="B232" s="502" t="b">
        <v>1</v>
      </c>
      <c r="C232" s="325" t="s">
        <v>4018</v>
      </c>
      <c r="D232" s="192" t="s">
        <v>4008</v>
      </c>
      <c r="E232" s="327" t="s">
        <v>24</v>
      </c>
      <c r="F232" s="146" t="s">
        <v>18</v>
      </c>
      <c r="G232" s="559">
        <v>45736</v>
      </c>
      <c r="H232" s="146" t="s">
        <v>207</v>
      </c>
      <c r="I232" s="150" t="str">
        <f t="shared" ca="1" si="9"/>
        <v>EJECUTADO</v>
      </c>
      <c r="J232" s="146" t="s">
        <v>4019</v>
      </c>
      <c r="K232" s="507" t="s">
        <v>50</v>
      </c>
      <c r="L232" s="192" t="s">
        <v>4020</v>
      </c>
      <c r="M232" s="514" t="s">
        <v>4021</v>
      </c>
      <c r="N232" s="216" t="s">
        <v>1686</v>
      </c>
      <c r="O232" s="438">
        <v>119700000</v>
      </c>
      <c r="P232" s="438">
        <v>119700000</v>
      </c>
      <c r="Q232" s="545">
        <v>20250209</v>
      </c>
      <c r="R232" s="516">
        <v>119700000</v>
      </c>
      <c r="S232" s="134">
        <v>45715</v>
      </c>
      <c r="T232" s="554">
        <v>45737</v>
      </c>
      <c r="U232" s="554">
        <v>45741</v>
      </c>
      <c r="V232" s="222">
        <v>20250336</v>
      </c>
      <c r="W232" s="517">
        <v>119700000</v>
      </c>
      <c r="X232" s="426">
        <v>45736</v>
      </c>
      <c r="Y232" s="205" t="s">
        <v>51</v>
      </c>
      <c r="Z232" s="150" t="s">
        <v>2702</v>
      </c>
      <c r="AA232" s="146" t="s">
        <v>53</v>
      </c>
      <c r="AB232" s="146" t="s">
        <v>4022</v>
      </c>
      <c r="AC232" s="146" t="s">
        <v>2964</v>
      </c>
      <c r="AD232" s="247">
        <v>45737</v>
      </c>
      <c r="AE232" s="83" t="s">
        <v>4023</v>
      </c>
      <c r="AF232" s="155" t="e">
        <f>#REF!</f>
        <v>#REF!</v>
      </c>
      <c r="AG232" s="169"/>
      <c r="AH232" s="150">
        <v>45505</v>
      </c>
      <c r="AI232" s="150">
        <f t="shared" si="10"/>
        <v>45625</v>
      </c>
      <c r="AJ232" s="156">
        <f t="shared" si="11"/>
        <v>46355</v>
      </c>
      <c r="BZ232" s="238">
        <v>45751</v>
      </c>
    </row>
    <row r="233" spans="1:78" ht="18" customHeight="1">
      <c r="A233" s="279"/>
      <c r="B233" s="502" t="b">
        <v>1</v>
      </c>
      <c r="C233" s="322" t="s">
        <v>4024</v>
      </c>
      <c r="D233" s="146" t="s">
        <v>3891</v>
      </c>
      <c r="E233" s="327" t="s">
        <v>24</v>
      </c>
      <c r="F233" s="146" t="s">
        <v>18</v>
      </c>
      <c r="G233" s="559">
        <v>45736</v>
      </c>
      <c r="H233" s="146" t="s">
        <v>207</v>
      </c>
      <c r="I233" s="150" t="str">
        <f t="shared" ca="1" si="9"/>
        <v>EJECUTADO</v>
      </c>
      <c r="J233" s="146" t="s">
        <v>3962</v>
      </c>
      <c r="K233" s="507" t="s">
        <v>54</v>
      </c>
      <c r="L233" s="146" t="s">
        <v>4025</v>
      </c>
      <c r="M233" s="514">
        <v>52180184</v>
      </c>
      <c r="N233" s="216" t="s">
        <v>1686</v>
      </c>
      <c r="O233" s="438">
        <v>46400000</v>
      </c>
      <c r="P233" s="438">
        <v>5800000</v>
      </c>
      <c r="Q233" s="545">
        <v>20250306</v>
      </c>
      <c r="R233" s="516">
        <v>46400000</v>
      </c>
      <c r="S233" s="134">
        <v>45734</v>
      </c>
      <c r="T233" s="554">
        <v>45742</v>
      </c>
      <c r="U233" s="554">
        <v>45972</v>
      </c>
      <c r="V233" s="222" t="s">
        <v>4026</v>
      </c>
      <c r="W233" s="517">
        <v>46400000</v>
      </c>
      <c r="X233" s="426">
        <v>45736</v>
      </c>
      <c r="Y233" s="205" t="s">
        <v>51</v>
      </c>
      <c r="Z233" s="150" t="s">
        <v>2702</v>
      </c>
      <c r="AA233" s="146" t="s">
        <v>53</v>
      </c>
      <c r="AB233" s="146" t="s">
        <v>4027</v>
      </c>
      <c r="AC233" s="146" t="s">
        <v>2992</v>
      </c>
      <c r="AD233" s="233">
        <v>45742</v>
      </c>
      <c r="AE233" s="83" t="s">
        <v>4028</v>
      </c>
      <c r="AF233" s="155" t="e">
        <f>#REF!</f>
        <v>#REF!</v>
      </c>
      <c r="AG233" s="169"/>
      <c r="AH233" s="150">
        <v>45506</v>
      </c>
      <c r="AI233" s="150">
        <f t="shared" si="10"/>
        <v>45626</v>
      </c>
      <c r="AJ233" s="156">
        <f t="shared" si="11"/>
        <v>46356</v>
      </c>
      <c r="BZ233" s="238">
        <v>45751</v>
      </c>
    </row>
    <row r="234" spans="1:78" ht="18" customHeight="1">
      <c r="A234" s="279"/>
      <c r="B234" s="502" t="b">
        <v>1</v>
      </c>
      <c r="C234" s="322" t="s">
        <v>4029</v>
      </c>
      <c r="D234" s="192" t="s">
        <v>3891</v>
      </c>
      <c r="E234" s="327" t="s">
        <v>24</v>
      </c>
      <c r="F234" s="146" t="s">
        <v>18</v>
      </c>
      <c r="G234" s="559">
        <v>45736</v>
      </c>
      <c r="H234" s="146" t="s">
        <v>207</v>
      </c>
      <c r="I234" s="150" t="str">
        <f t="shared" ca="1" si="9"/>
        <v>EJECUTADO</v>
      </c>
      <c r="J234" s="146" t="s">
        <v>4030</v>
      </c>
      <c r="K234" s="507" t="s">
        <v>54</v>
      </c>
      <c r="L234" s="192" t="s">
        <v>4031</v>
      </c>
      <c r="M234" s="514">
        <v>30331084</v>
      </c>
      <c r="N234" s="216" t="s">
        <v>1686</v>
      </c>
      <c r="O234" s="438">
        <v>56000000</v>
      </c>
      <c r="P234" s="438">
        <v>7000000</v>
      </c>
      <c r="Q234" s="545">
        <v>20250314</v>
      </c>
      <c r="R234" s="516">
        <v>56000000</v>
      </c>
      <c r="S234" s="134">
        <v>45735</v>
      </c>
      <c r="T234" s="554">
        <v>45741</v>
      </c>
      <c r="U234" s="554">
        <v>45972</v>
      </c>
      <c r="V234" s="222">
        <v>20250338</v>
      </c>
      <c r="W234" s="517">
        <v>56000000</v>
      </c>
      <c r="X234" s="426">
        <v>45736</v>
      </c>
      <c r="Y234" s="205" t="s">
        <v>51</v>
      </c>
      <c r="Z234" s="150" t="s">
        <v>2702</v>
      </c>
      <c r="AA234" s="146" t="s">
        <v>53</v>
      </c>
      <c r="AB234" s="146" t="s">
        <v>4032</v>
      </c>
      <c r="AC234" s="146" t="s">
        <v>2969</v>
      </c>
      <c r="AD234" s="233">
        <v>45741</v>
      </c>
      <c r="AE234" s="227" t="s">
        <v>4033</v>
      </c>
      <c r="AF234" s="155" t="e">
        <f>#REF!</f>
        <v>#REF!</v>
      </c>
      <c r="AG234" s="169"/>
      <c r="AH234" s="150">
        <v>45507</v>
      </c>
      <c r="AI234" s="150">
        <f t="shared" si="10"/>
        <v>45627</v>
      </c>
      <c r="AJ234" s="156">
        <f t="shared" si="11"/>
        <v>46357</v>
      </c>
      <c r="BZ234" s="238">
        <v>45751</v>
      </c>
    </row>
    <row r="235" spans="1:78" ht="18" customHeight="1">
      <c r="B235" s="502" t="b">
        <v>1</v>
      </c>
      <c r="C235" s="325" t="s">
        <v>4034</v>
      </c>
      <c r="D235" s="146" t="s">
        <v>4008</v>
      </c>
      <c r="E235" s="327" t="s">
        <v>24</v>
      </c>
      <c r="F235" s="146" t="s">
        <v>5</v>
      </c>
      <c r="G235" s="559">
        <v>45736</v>
      </c>
      <c r="H235" s="146" t="s">
        <v>207</v>
      </c>
      <c r="I235" s="150" t="str">
        <f t="shared" ca="1" si="9"/>
        <v>EJECUTADO</v>
      </c>
      <c r="J235" s="146" t="s">
        <v>4035</v>
      </c>
      <c r="K235" s="507" t="s">
        <v>50</v>
      </c>
      <c r="L235" s="146" t="s">
        <v>4036</v>
      </c>
      <c r="M235" s="514" t="s">
        <v>4037</v>
      </c>
      <c r="N235" s="216" t="s">
        <v>1686</v>
      </c>
      <c r="O235" s="438">
        <v>77578000</v>
      </c>
      <c r="P235" s="438">
        <v>77578000</v>
      </c>
      <c r="Q235" s="545">
        <v>20250206</v>
      </c>
      <c r="R235" s="516">
        <v>77578000</v>
      </c>
      <c r="S235" s="134">
        <v>45715</v>
      </c>
      <c r="T235" s="554">
        <v>45737</v>
      </c>
      <c r="U235" s="554">
        <v>45741</v>
      </c>
      <c r="V235" s="222">
        <v>20250339</v>
      </c>
      <c r="W235" s="517">
        <v>77578000</v>
      </c>
      <c r="X235" s="426">
        <v>45736</v>
      </c>
      <c r="Y235" s="205" t="s">
        <v>51</v>
      </c>
      <c r="Z235" s="150" t="s">
        <v>2702</v>
      </c>
      <c r="AA235" s="146" t="s">
        <v>53</v>
      </c>
      <c r="AB235" s="146" t="s">
        <v>4038</v>
      </c>
      <c r="AC235" s="146" t="s">
        <v>2964</v>
      </c>
      <c r="AD235" s="247">
        <v>45737</v>
      </c>
      <c r="AE235" s="83" t="s">
        <v>4039</v>
      </c>
      <c r="AF235" s="155" t="e">
        <f>#REF!</f>
        <v>#REF!</v>
      </c>
      <c r="AG235" s="169"/>
      <c r="AH235" s="150">
        <v>45508</v>
      </c>
      <c r="AI235" s="150">
        <f t="shared" si="10"/>
        <v>45628</v>
      </c>
      <c r="AJ235" s="156">
        <f t="shared" si="11"/>
        <v>46358</v>
      </c>
      <c r="BZ235" s="238">
        <v>45751</v>
      </c>
    </row>
    <row r="236" spans="1:78" ht="18" customHeight="1">
      <c r="A236" s="279"/>
      <c r="B236" s="502" t="b">
        <v>1</v>
      </c>
      <c r="C236" s="322" t="s">
        <v>4040</v>
      </c>
      <c r="D236" s="146" t="s">
        <v>3891</v>
      </c>
      <c r="E236" s="327" t="s">
        <v>24</v>
      </c>
      <c r="F236" s="146" t="s">
        <v>18</v>
      </c>
      <c r="G236" s="559">
        <v>45737</v>
      </c>
      <c r="H236" s="146" t="s">
        <v>207</v>
      </c>
      <c r="I236" s="150" t="str">
        <f t="shared" ca="1" si="9"/>
        <v>EJECUTADO</v>
      </c>
      <c r="J236" s="146" t="s">
        <v>3962</v>
      </c>
      <c r="K236" s="507" t="s">
        <v>54</v>
      </c>
      <c r="L236" s="146" t="s">
        <v>4041</v>
      </c>
      <c r="M236" s="514">
        <v>20865885</v>
      </c>
      <c r="N236" s="216" t="s">
        <v>1686</v>
      </c>
      <c r="O236" s="438">
        <v>46400000</v>
      </c>
      <c r="P236" s="438">
        <v>5800000</v>
      </c>
      <c r="Q236" s="545">
        <v>20250315</v>
      </c>
      <c r="R236" s="516">
        <v>556800000</v>
      </c>
      <c r="S236" s="134">
        <v>45735</v>
      </c>
      <c r="T236" s="554">
        <v>45741</v>
      </c>
      <c r="U236" s="554">
        <v>45972</v>
      </c>
      <c r="V236" s="222">
        <v>20250343</v>
      </c>
      <c r="W236" s="517">
        <v>46400000</v>
      </c>
      <c r="X236" s="426">
        <v>45737</v>
      </c>
      <c r="Y236" s="205" t="s">
        <v>51</v>
      </c>
      <c r="Z236" s="150" t="s">
        <v>2702</v>
      </c>
      <c r="AA236" s="146" t="s">
        <v>53</v>
      </c>
      <c r="AB236" s="146" t="s">
        <v>4042</v>
      </c>
      <c r="AC236" s="146" t="s">
        <v>3619</v>
      </c>
      <c r="AD236" s="233">
        <v>45741</v>
      </c>
      <c r="AE236" s="95" t="s">
        <v>4043</v>
      </c>
      <c r="AF236" s="155" t="e">
        <f>#REF!</f>
        <v>#REF!</v>
      </c>
      <c r="AG236" s="169"/>
      <c r="AH236" s="150">
        <v>45509</v>
      </c>
      <c r="AI236" s="150">
        <f t="shared" si="10"/>
        <v>45629</v>
      </c>
      <c r="AJ236" s="156">
        <f t="shared" si="11"/>
        <v>46359</v>
      </c>
      <c r="BZ236" s="238">
        <v>45751</v>
      </c>
    </row>
    <row r="237" spans="1:78" ht="18" customHeight="1">
      <c r="A237" s="279"/>
      <c r="B237" s="502" t="b">
        <v>1</v>
      </c>
      <c r="C237" s="322" t="s">
        <v>4044</v>
      </c>
      <c r="D237" s="146" t="s">
        <v>3891</v>
      </c>
      <c r="E237" s="327" t="s">
        <v>24</v>
      </c>
      <c r="F237" s="146" t="s">
        <v>18</v>
      </c>
      <c r="G237" s="559">
        <v>45736</v>
      </c>
      <c r="H237" s="146" t="s">
        <v>207</v>
      </c>
      <c r="I237" s="150" t="str">
        <f t="shared" ca="1" si="9"/>
        <v>EJECUTADO</v>
      </c>
      <c r="J237" s="146" t="s">
        <v>3962</v>
      </c>
      <c r="K237" s="507" t="s">
        <v>54</v>
      </c>
      <c r="L237" s="146" t="s">
        <v>4045</v>
      </c>
      <c r="M237" s="514">
        <v>1070324033</v>
      </c>
      <c r="N237" s="216" t="s">
        <v>1686</v>
      </c>
      <c r="O237" s="438">
        <v>46400000</v>
      </c>
      <c r="P237" s="438">
        <v>5800000</v>
      </c>
      <c r="Q237" s="545">
        <v>20250315</v>
      </c>
      <c r="R237" s="516">
        <v>556800000</v>
      </c>
      <c r="S237" s="134">
        <v>45735</v>
      </c>
      <c r="T237" s="554">
        <v>45742</v>
      </c>
      <c r="U237" s="554">
        <v>45972</v>
      </c>
      <c r="V237" s="222">
        <v>20250344</v>
      </c>
      <c r="W237" s="517">
        <v>46400000</v>
      </c>
      <c r="X237" s="426">
        <v>45737</v>
      </c>
      <c r="Y237" s="205" t="s">
        <v>51</v>
      </c>
      <c r="Z237" s="150" t="s">
        <v>2702</v>
      </c>
      <c r="AA237" s="146" t="s">
        <v>53</v>
      </c>
      <c r="AB237" s="146" t="s">
        <v>4046</v>
      </c>
      <c r="AC237" s="146" t="s">
        <v>2940</v>
      </c>
      <c r="AD237" s="233">
        <v>45742</v>
      </c>
      <c r="AE237" s="227" t="s">
        <v>4047</v>
      </c>
      <c r="AF237" s="155" t="e">
        <f>#REF!</f>
        <v>#REF!</v>
      </c>
      <c r="AG237" s="169"/>
      <c r="AH237" s="150">
        <v>45510</v>
      </c>
      <c r="AI237" s="150">
        <f t="shared" si="10"/>
        <v>45630</v>
      </c>
      <c r="AJ237" s="156">
        <f t="shared" si="11"/>
        <v>46360</v>
      </c>
      <c r="BZ237" s="238">
        <v>45751</v>
      </c>
    </row>
    <row r="238" spans="1:78" ht="18" customHeight="1">
      <c r="A238" s="279"/>
      <c r="B238" s="502" t="b">
        <v>1</v>
      </c>
      <c r="C238" s="322" t="s">
        <v>4048</v>
      </c>
      <c r="D238" s="146" t="s">
        <v>3891</v>
      </c>
      <c r="E238" s="327" t="s">
        <v>24</v>
      </c>
      <c r="F238" s="146" t="s">
        <v>18</v>
      </c>
      <c r="G238" s="559">
        <v>45737</v>
      </c>
      <c r="H238" s="146" t="s">
        <v>207</v>
      </c>
      <c r="I238" s="150" t="str">
        <f t="shared" ca="1" si="9"/>
        <v>EJECUTADO</v>
      </c>
      <c r="J238" s="146" t="s">
        <v>3962</v>
      </c>
      <c r="K238" s="507" t="s">
        <v>54</v>
      </c>
      <c r="L238" s="232" t="s">
        <v>4049</v>
      </c>
      <c r="M238" s="514">
        <v>1007099840</v>
      </c>
      <c r="N238" s="216" t="s">
        <v>1686</v>
      </c>
      <c r="O238" s="438">
        <v>46400000</v>
      </c>
      <c r="P238" s="438">
        <v>5800000</v>
      </c>
      <c r="Q238" s="545">
        <v>20250315</v>
      </c>
      <c r="R238" s="516">
        <v>556800000</v>
      </c>
      <c r="S238" s="134">
        <v>45735</v>
      </c>
      <c r="T238" s="554">
        <v>45741</v>
      </c>
      <c r="U238" s="554">
        <v>45972</v>
      </c>
      <c r="V238" s="222">
        <v>20250345</v>
      </c>
      <c r="W238" s="517">
        <v>46400000</v>
      </c>
      <c r="X238" s="426">
        <v>45737</v>
      </c>
      <c r="Y238" s="205" t="s">
        <v>51</v>
      </c>
      <c r="Z238" s="150" t="s">
        <v>2702</v>
      </c>
      <c r="AA238" s="146" t="s">
        <v>53</v>
      </c>
      <c r="AB238" s="146" t="s">
        <v>4050</v>
      </c>
      <c r="AC238" s="146" t="s">
        <v>3507</v>
      </c>
      <c r="AD238" s="266">
        <v>45737</v>
      </c>
      <c r="AE238" s="94" t="s">
        <v>4051</v>
      </c>
      <c r="AF238" s="155" t="e">
        <f>#REF!</f>
        <v>#REF!</v>
      </c>
      <c r="AG238" s="169"/>
      <c r="AH238" s="150">
        <v>45511</v>
      </c>
      <c r="AI238" s="150">
        <f t="shared" si="10"/>
        <v>45631</v>
      </c>
      <c r="AJ238" s="156">
        <f t="shared" si="11"/>
        <v>46361</v>
      </c>
      <c r="BZ238" s="238">
        <v>45751</v>
      </c>
    </row>
    <row r="239" spans="1:78" ht="18" customHeight="1">
      <c r="A239" s="279"/>
      <c r="B239" s="502" t="b">
        <v>1</v>
      </c>
      <c r="C239" s="322" t="s">
        <v>4052</v>
      </c>
      <c r="D239" s="146" t="s">
        <v>3487</v>
      </c>
      <c r="E239" s="327" t="s">
        <v>24</v>
      </c>
      <c r="F239" s="146" t="s">
        <v>18</v>
      </c>
      <c r="G239" s="559">
        <v>45736</v>
      </c>
      <c r="H239" s="146" t="s">
        <v>207</v>
      </c>
      <c r="I239" s="150" t="str">
        <f t="shared" ca="1" si="9"/>
        <v>EJECUTADO</v>
      </c>
      <c r="J239" s="146" t="s">
        <v>4053</v>
      </c>
      <c r="K239" s="507" t="s">
        <v>54</v>
      </c>
      <c r="L239" s="146" t="s">
        <v>4054</v>
      </c>
      <c r="M239" s="514">
        <v>1110578967</v>
      </c>
      <c r="N239" s="216" t="s">
        <v>1686</v>
      </c>
      <c r="O239" s="438">
        <v>22774000</v>
      </c>
      <c r="P239" s="438" t="s">
        <v>4055</v>
      </c>
      <c r="Q239" s="545">
        <v>20250285</v>
      </c>
      <c r="R239" s="516">
        <v>22774000</v>
      </c>
      <c r="S239" s="134">
        <v>45729</v>
      </c>
      <c r="T239" s="554">
        <v>45737</v>
      </c>
      <c r="U239" s="554">
        <v>45851</v>
      </c>
      <c r="V239" s="222">
        <v>20250346</v>
      </c>
      <c r="W239" s="517">
        <v>22774000</v>
      </c>
      <c r="X239" s="426">
        <v>45737</v>
      </c>
      <c r="Y239" s="205" t="s">
        <v>51</v>
      </c>
      <c r="Z239" s="150" t="s">
        <v>2702</v>
      </c>
      <c r="AA239" s="146" t="s">
        <v>53</v>
      </c>
      <c r="AB239" s="146" t="s">
        <v>4056</v>
      </c>
      <c r="AC239" s="146" t="s">
        <v>3405</v>
      </c>
      <c r="AD239" s="266">
        <v>45737</v>
      </c>
      <c r="AE239" s="83" t="s">
        <v>4057</v>
      </c>
      <c r="AF239" s="155" t="e">
        <f>#REF!</f>
        <v>#REF!</v>
      </c>
      <c r="AG239" s="169"/>
      <c r="AH239" s="150">
        <v>45512</v>
      </c>
      <c r="AI239" s="150">
        <f t="shared" si="10"/>
        <v>45632</v>
      </c>
      <c r="AJ239" s="156">
        <f t="shared" si="11"/>
        <v>46362</v>
      </c>
      <c r="BZ239" s="238">
        <v>45751</v>
      </c>
    </row>
    <row r="240" spans="1:78" ht="18" customHeight="1">
      <c r="B240" s="502" t="b">
        <v>1</v>
      </c>
      <c r="C240" s="322" t="s">
        <v>4058</v>
      </c>
      <c r="D240" s="192" t="s">
        <v>4059</v>
      </c>
      <c r="E240" s="327" t="s">
        <v>24</v>
      </c>
      <c r="F240" s="146" t="s">
        <v>18</v>
      </c>
      <c r="G240" s="559">
        <v>45737</v>
      </c>
      <c r="H240" s="146" t="s">
        <v>207</v>
      </c>
      <c r="I240" s="150" t="str">
        <f t="shared" ca="1" si="9"/>
        <v>EJECUTADO</v>
      </c>
      <c r="J240" s="146" t="s">
        <v>4060</v>
      </c>
      <c r="K240" s="507" t="s">
        <v>54</v>
      </c>
      <c r="L240" s="192" t="s">
        <v>2852</v>
      </c>
      <c r="M240" s="514">
        <v>79808675</v>
      </c>
      <c r="N240" s="216" t="s">
        <v>1686</v>
      </c>
      <c r="O240" s="438">
        <v>29400000</v>
      </c>
      <c r="P240" s="438">
        <v>9800000</v>
      </c>
      <c r="Q240" s="545">
        <v>20250230</v>
      </c>
      <c r="R240" s="516">
        <v>30000000</v>
      </c>
      <c r="S240" s="134">
        <v>45719</v>
      </c>
      <c r="T240" s="554">
        <v>45741</v>
      </c>
      <c r="U240" s="554">
        <v>45832</v>
      </c>
      <c r="V240" s="222">
        <v>20250350</v>
      </c>
      <c r="W240" s="517">
        <v>29400000</v>
      </c>
      <c r="X240" s="426">
        <v>45737</v>
      </c>
      <c r="Y240" s="205" t="s">
        <v>51</v>
      </c>
      <c r="Z240" s="150" t="s">
        <v>2702</v>
      </c>
      <c r="AA240" s="146" t="s">
        <v>53</v>
      </c>
      <c r="AB240" s="146" t="s">
        <v>4061</v>
      </c>
      <c r="AC240" s="146" t="s">
        <v>3774</v>
      </c>
      <c r="AD240" s="233">
        <v>45741</v>
      </c>
      <c r="AE240" s="83" t="s">
        <v>4062</v>
      </c>
      <c r="AF240" s="155" t="e">
        <f>#REF!</f>
        <v>#REF!</v>
      </c>
      <c r="AG240" s="169"/>
      <c r="AH240" s="150">
        <v>45513</v>
      </c>
      <c r="AI240" s="150">
        <f t="shared" si="10"/>
        <v>45633</v>
      </c>
      <c r="AJ240" s="156">
        <f t="shared" si="11"/>
        <v>46363</v>
      </c>
      <c r="BZ240" s="238">
        <v>45751</v>
      </c>
    </row>
    <row r="241" spans="1:78" ht="18" customHeight="1">
      <c r="B241" s="502" t="b">
        <v>1</v>
      </c>
      <c r="C241" s="322" t="s">
        <v>4063</v>
      </c>
      <c r="D241" s="146" t="s">
        <v>3891</v>
      </c>
      <c r="E241" s="327" t="s">
        <v>24</v>
      </c>
      <c r="F241" s="146" t="s">
        <v>18</v>
      </c>
      <c r="G241" s="559">
        <v>45737</v>
      </c>
      <c r="H241" s="146" t="s">
        <v>207</v>
      </c>
      <c r="I241" s="150" t="str">
        <f t="shared" ca="1" si="9"/>
        <v>EJECUTADO</v>
      </c>
      <c r="J241" s="146" t="s">
        <v>3962</v>
      </c>
      <c r="K241" s="507" t="s">
        <v>54</v>
      </c>
      <c r="L241" s="146" t="s">
        <v>4064</v>
      </c>
      <c r="M241" s="514">
        <v>1070926833</v>
      </c>
      <c r="N241" s="216" t="s">
        <v>1686</v>
      </c>
      <c r="O241" s="438">
        <v>46400000</v>
      </c>
      <c r="P241" s="438">
        <v>5800000</v>
      </c>
      <c r="Q241" s="545">
        <v>20250315</v>
      </c>
      <c r="R241" s="516">
        <v>556800000</v>
      </c>
      <c r="S241" s="134">
        <v>45735</v>
      </c>
      <c r="T241" s="554">
        <v>45742</v>
      </c>
      <c r="U241" s="554">
        <v>45972</v>
      </c>
      <c r="V241" s="222">
        <v>20250351</v>
      </c>
      <c r="W241" s="517">
        <v>46400000</v>
      </c>
      <c r="X241" s="426">
        <v>45737</v>
      </c>
      <c r="Y241" s="205" t="s">
        <v>51</v>
      </c>
      <c r="Z241" s="150" t="s">
        <v>2702</v>
      </c>
      <c r="AA241" s="146" t="s">
        <v>53</v>
      </c>
      <c r="AB241" s="146" t="s">
        <v>4065</v>
      </c>
      <c r="AC241" s="146" t="s">
        <v>3619</v>
      </c>
      <c r="AD241" s="233">
        <v>45742</v>
      </c>
      <c r="AE241" s="95" t="s">
        <v>4066</v>
      </c>
      <c r="AF241" s="155" t="e">
        <f>#REF!</f>
        <v>#REF!</v>
      </c>
      <c r="AG241" s="169"/>
      <c r="AH241" s="150">
        <v>45514</v>
      </c>
      <c r="AI241" s="150">
        <f t="shared" si="10"/>
        <v>45634</v>
      </c>
      <c r="AJ241" s="156">
        <f t="shared" si="11"/>
        <v>46364</v>
      </c>
      <c r="BZ241" s="238">
        <v>45751</v>
      </c>
    </row>
    <row r="242" spans="1:78" ht="18" customHeight="1">
      <c r="B242" s="502" t="b">
        <v>0</v>
      </c>
      <c r="C242" s="322" t="s">
        <v>4067</v>
      </c>
      <c r="D242" s="146" t="s">
        <v>3891</v>
      </c>
      <c r="E242" s="327" t="s">
        <v>24</v>
      </c>
      <c r="F242" s="146" t="s">
        <v>18</v>
      </c>
      <c r="G242" s="559">
        <v>45737</v>
      </c>
      <c r="H242" s="146" t="s">
        <v>207</v>
      </c>
      <c r="I242" s="150" t="str">
        <f t="shared" ca="1" si="9"/>
        <v>EJECUTADO</v>
      </c>
      <c r="J242" s="146" t="s">
        <v>3962</v>
      </c>
      <c r="K242" s="507" t="s">
        <v>54</v>
      </c>
      <c r="L242" s="146" t="s">
        <v>4068</v>
      </c>
      <c r="M242" s="514">
        <v>1012322987</v>
      </c>
      <c r="N242" s="216" t="s">
        <v>1686</v>
      </c>
      <c r="O242" s="438">
        <v>46400000</v>
      </c>
      <c r="P242" s="438">
        <v>5800000</v>
      </c>
      <c r="Q242" s="545">
        <v>20250315</v>
      </c>
      <c r="R242" s="516">
        <v>556800000</v>
      </c>
      <c r="S242" s="134">
        <v>45735</v>
      </c>
      <c r="T242" s="554">
        <v>45742</v>
      </c>
      <c r="U242" s="554">
        <v>45972</v>
      </c>
      <c r="V242" s="222">
        <v>20250352</v>
      </c>
      <c r="W242" s="517">
        <v>46400000</v>
      </c>
      <c r="X242" s="426">
        <v>45737</v>
      </c>
      <c r="Y242" s="205" t="s">
        <v>51</v>
      </c>
      <c r="Z242" s="150" t="s">
        <v>2702</v>
      </c>
      <c r="AA242" s="146" t="s">
        <v>53</v>
      </c>
      <c r="AB242" s="146" t="s">
        <v>4069</v>
      </c>
      <c r="AC242" s="146" t="s">
        <v>3405</v>
      </c>
      <c r="AD242" s="233">
        <v>45742</v>
      </c>
      <c r="AE242" s="83" t="s">
        <v>4070</v>
      </c>
      <c r="AF242" s="155" t="e">
        <f>#REF!</f>
        <v>#REF!</v>
      </c>
      <c r="AG242" s="169"/>
      <c r="AH242" s="150">
        <v>45515</v>
      </c>
      <c r="AI242" s="150">
        <f t="shared" si="10"/>
        <v>45635</v>
      </c>
      <c r="AJ242" s="156">
        <f t="shared" si="11"/>
        <v>46365</v>
      </c>
      <c r="BZ242" s="238">
        <v>45751</v>
      </c>
    </row>
    <row r="243" spans="1:78" ht="18" customHeight="1">
      <c r="A243" s="279"/>
      <c r="B243" s="502" t="b">
        <v>1</v>
      </c>
      <c r="C243" s="322" t="s">
        <v>4071</v>
      </c>
      <c r="D243" s="192" t="s">
        <v>3891</v>
      </c>
      <c r="E243" s="327" t="s">
        <v>24</v>
      </c>
      <c r="F243" s="146" t="s">
        <v>18</v>
      </c>
      <c r="G243" s="559">
        <v>45737</v>
      </c>
      <c r="H243" s="146" t="s">
        <v>207</v>
      </c>
      <c r="I243" s="150" t="str">
        <f t="shared" ca="1" si="9"/>
        <v>EJECUTADO</v>
      </c>
      <c r="J243" s="146" t="s">
        <v>3962</v>
      </c>
      <c r="K243" s="507" t="s">
        <v>54</v>
      </c>
      <c r="L243" s="192" t="s">
        <v>4072</v>
      </c>
      <c r="M243" s="514">
        <v>1233488903</v>
      </c>
      <c r="N243" s="216" t="s">
        <v>1686</v>
      </c>
      <c r="O243" s="438">
        <v>46400000</v>
      </c>
      <c r="P243" s="438">
        <v>5800000</v>
      </c>
      <c r="Q243" s="545">
        <v>20250315</v>
      </c>
      <c r="R243" s="516">
        <v>556800000</v>
      </c>
      <c r="S243" s="134">
        <v>45735</v>
      </c>
      <c r="T243" s="554">
        <v>45742</v>
      </c>
      <c r="U243" s="554">
        <v>45972</v>
      </c>
      <c r="V243" s="222">
        <v>20250353</v>
      </c>
      <c r="W243" s="517">
        <v>46400000</v>
      </c>
      <c r="X243" s="426">
        <v>45737</v>
      </c>
      <c r="Y243" s="205" t="s">
        <v>51</v>
      </c>
      <c r="Z243" s="150" t="s">
        <v>2702</v>
      </c>
      <c r="AA243" s="146" t="s">
        <v>53</v>
      </c>
      <c r="AB243" s="146" t="s">
        <v>4073</v>
      </c>
      <c r="AC243" s="146" t="s">
        <v>3507</v>
      </c>
      <c r="AD243" s="233">
        <v>45742</v>
      </c>
      <c r="AE243" s="83" t="s">
        <v>4074</v>
      </c>
      <c r="AF243" s="155" t="e">
        <f>#REF!</f>
        <v>#REF!</v>
      </c>
      <c r="AG243" s="169"/>
      <c r="AH243" s="150">
        <v>45516</v>
      </c>
      <c r="AI243" s="150">
        <f t="shared" si="10"/>
        <v>45636</v>
      </c>
      <c r="AJ243" s="156">
        <f t="shared" si="11"/>
        <v>46366</v>
      </c>
      <c r="BZ243" s="238">
        <v>45751</v>
      </c>
    </row>
    <row r="244" spans="1:78" ht="18" customHeight="1">
      <c r="B244" s="502" t="b">
        <v>1</v>
      </c>
      <c r="C244" s="322" t="s">
        <v>4075</v>
      </c>
      <c r="D244" s="192" t="s">
        <v>3891</v>
      </c>
      <c r="E244" s="327" t="s">
        <v>24</v>
      </c>
      <c r="F244" s="146" t="s">
        <v>18</v>
      </c>
      <c r="G244" s="559">
        <v>45737</v>
      </c>
      <c r="H244" s="146" t="s">
        <v>207</v>
      </c>
      <c r="I244" s="150" t="str">
        <f t="shared" ca="1" si="9"/>
        <v>EJECUTADO</v>
      </c>
      <c r="J244" s="146" t="s">
        <v>3962</v>
      </c>
      <c r="K244" s="507" t="s">
        <v>54</v>
      </c>
      <c r="L244" s="146" t="s">
        <v>4076</v>
      </c>
      <c r="M244" s="514">
        <v>52021507</v>
      </c>
      <c r="N244" s="216" t="s">
        <v>1686</v>
      </c>
      <c r="O244" s="438">
        <v>46400000</v>
      </c>
      <c r="P244" s="438">
        <v>5800000</v>
      </c>
      <c r="Q244" s="545">
        <v>20250315</v>
      </c>
      <c r="R244" s="516">
        <v>556800000</v>
      </c>
      <c r="S244" s="134">
        <v>45735</v>
      </c>
      <c r="T244" s="554">
        <v>45742</v>
      </c>
      <c r="U244" s="554">
        <v>45972</v>
      </c>
      <c r="V244" s="222">
        <v>20250354</v>
      </c>
      <c r="W244" s="517">
        <v>46400000</v>
      </c>
      <c r="X244" s="426">
        <v>45737</v>
      </c>
      <c r="Y244" s="205" t="s">
        <v>51</v>
      </c>
      <c r="Z244" s="150" t="s">
        <v>2702</v>
      </c>
      <c r="AA244" s="146" t="s">
        <v>53</v>
      </c>
      <c r="AB244" s="146" t="s">
        <v>4077</v>
      </c>
      <c r="AC244" s="146" t="s">
        <v>2964</v>
      </c>
      <c r="AD244" s="233">
        <v>45742</v>
      </c>
      <c r="AE244" s="83" t="s">
        <v>4078</v>
      </c>
      <c r="AF244" s="155" t="e">
        <f>#REF!</f>
        <v>#REF!</v>
      </c>
      <c r="AG244" s="169"/>
      <c r="AH244" s="150">
        <v>45517</v>
      </c>
      <c r="AI244" s="150">
        <f t="shared" si="10"/>
        <v>45637</v>
      </c>
      <c r="AJ244" s="156">
        <f t="shared" si="11"/>
        <v>46367</v>
      </c>
      <c r="BZ244" s="238">
        <v>45751</v>
      </c>
    </row>
    <row r="245" spans="1:78" ht="18" customHeight="1">
      <c r="A245" s="279"/>
      <c r="B245" s="502" t="b">
        <v>1</v>
      </c>
      <c r="C245" s="322" t="s">
        <v>4079</v>
      </c>
      <c r="D245" s="146" t="s">
        <v>3891</v>
      </c>
      <c r="E245" s="327" t="s">
        <v>24</v>
      </c>
      <c r="F245" s="146" t="s">
        <v>18</v>
      </c>
      <c r="G245" s="559">
        <v>45737</v>
      </c>
      <c r="H245" s="146" t="s">
        <v>207</v>
      </c>
      <c r="I245" s="150" t="str">
        <f t="shared" ca="1" si="9"/>
        <v>EJECUTADO</v>
      </c>
      <c r="J245" s="146" t="s">
        <v>3962</v>
      </c>
      <c r="K245" s="507" t="s">
        <v>54</v>
      </c>
      <c r="L245" s="146" t="s">
        <v>4080</v>
      </c>
      <c r="M245" s="514">
        <v>1013593795</v>
      </c>
      <c r="N245" s="216" t="s">
        <v>1686</v>
      </c>
      <c r="O245" s="438">
        <v>46400000</v>
      </c>
      <c r="P245" s="438">
        <v>5800000</v>
      </c>
      <c r="Q245" s="545">
        <v>20250308</v>
      </c>
      <c r="R245" s="516">
        <v>46400000</v>
      </c>
      <c r="S245" s="134">
        <v>45734</v>
      </c>
      <c r="T245" s="554">
        <v>45741</v>
      </c>
      <c r="U245" s="554">
        <v>45972</v>
      </c>
      <c r="V245" s="222">
        <v>20250355</v>
      </c>
      <c r="W245" s="517">
        <v>46400000</v>
      </c>
      <c r="X245" s="426">
        <v>45737</v>
      </c>
      <c r="Y245" s="205" t="s">
        <v>51</v>
      </c>
      <c r="Z245" s="150" t="s">
        <v>2702</v>
      </c>
      <c r="AA245" s="146" t="s">
        <v>53</v>
      </c>
      <c r="AB245" s="146" t="s">
        <v>4081</v>
      </c>
      <c r="AC245" s="146" t="s">
        <v>2992</v>
      </c>
      <c r="AD245" s="233">
        <v>45741</v>
      </c>
      <c r="AE245" s="83" t="s">
        <v>4082</v>
      </c>
      <c r="AF245" s="155" t="e">
        <f>#REF!</f>
        <v>#REF!</v>
      </c>
      <c r="AG245" s="169"/>
      <c r="AH245" s="150">
        <v>45518</v>
      </c>
      <c r="AI245" s="150">
        <f t="shared" si="10"/>
        <v>45638</v>
      </c>
      <c r="AJ245" s="156">
        <f t="shared" si="11"/>
        <v>46368</v>
      </c>
      <c r="BZ245" s="238">
        <v>45751</v>
      </c>
    </row>
    <row r="246" spans="1:78" ht="18" customHeight="1">
      <c r="A246" s="279"/>
      <c r="B246" s="502" t="b">
        <v>1</v>
      </c>
      <c r="C246" s="322" t="s">
        <v>4083</v>
      </c>
      <c r="D246" s="146" t="s">
        <v>3891</v>
      </c>
      <c r="E246" s="327" t="s">
        <v>24</v>
      </c>
      <c r="F246" s="146" t="s">
        <v>18</v>
      </c>
      <c r="G246" s="559">
        <v>45737</v>
      </c>
      <c r="H246" s="146" t="s">
        <v>207</v>
      </c>
      <c r="I246" s="150" t="str">
        <f t="shared" ca="1" si="9"/>
        <v>EJECUTADO</v>
      </c>
      <c r="J246" s="146" t="s">
        <v>4084</v>
      </c>
      <c r="K246" s="507" t="s">
        <v>54</v>
      </c>
      <c r="L246" s="146" t="s">
        <v>4085</v>
      </c>
      <c r="M246" s="514">
        <v>1014248765</v>
      </c>
      <c r="N246" s="216" t="s">
        <v>1686</v>
      </c>
      <c r="O246" s="438">
        <v>40000000</v>
      </c>
      <c r="P246" s="438">
        <v>5000000</v>
      </c>
      <c r="Q246" s="545">
        <v>20250318</v>
      </c>
      <c r="R246" s="516">
        <v>40000000</v>
      </c>
      <c r="S246" s="134">
        <v>45736</v>
      </c>
      <c r="T246" s="554">
        <v>45743</v>
      </c>
      <c r="U246" s="554">
        <v>45972</v>
      </c>
      <c r="V246" s="222">
        <v>20250363</v>
      </c>
      <c r="W246" s="517">
        <v>40000000</v>
      </c>
      <c r="X246" s="426">
        <v>45737</v>
      </c>
      <c r="Y246" s="205" t="s">
        <v>51</v>
      </c>
      <c r="Z246" s="150" t="s">
        <v>2702</v>
      </c>
      <c r="AA246" s="146" t="s">
        <v>53</v>
      </c>
      <c r="AB246" s="146" t="s">
        <v>4086</v>
      </c>
      <c r="AC246" s="146" t="s">
        <v>3507</v>
      </c>
      <c r="AD246" s="233">
        <v>45743</v>
      </c>
      <c r="AE246" s="56" t="s">
        <v>4087</v>
      </c>
      <c r="AF246" s="155" t="e">
        <f>#REF!</f>
        <v>#REF!</v>
      </c>
      <c r="AG246" s="169"/>
      <c r="AH246" s="150">
        <v>45519</v>
      </c>
      <c r="AI246" s="150">
        <f t="shared" si="10"/>
        <v>45639</v>
      </c>
      <c r="AJ246" s="156">
        <f>+AI246+(2*365)</f>
        <v>46369</v>
      </c>
      <c r="BZ246" s="238">
        <v>45751</v>
      </c>
    </row>
    <row r="247" spans="1:78" ht="18" customHeight="1">
      <c r="B247" s="502" t="b">
        <v>1</v>
      </c>
      <c r="C247" s="322" t="s">
        <v>4088</v>
      </c>
      <c r="D247" s="331" t="s">
        <v>74</v>
      </c>
      <c r="E247" s="327" t="s">
        <v>24</v>
      </c>
      <c r="F247" s="146" t="s">
        <v>18</v>
      </c>
      <c r="G247" s="559">
        <v>45737</v>
      </c>
      <c r="H247" s="146" t="s">
        <v>207</v>
      </c>
      <c r="I247" s="150" t="str">
        <f t="shared" ca="1" si="9"/>
        <v>EJECUTADO</v>
      </c>
      <c r="J247" s="146" t="s">
        <v>3126</v>
      </c>
      <c r="K247" s="507" t="s">
        <v>54</v>
      </c>
      <c r="L247" s="428" t="s">
        <v>438</v>
      </c>
      <c r="M247" s="514">
        <v>79723291</v>
      </c>
      <c r="N247" s="229" t="s">
        <v>2789</v>
      </c>
      <c r="O247" s="438">
        <v>62262000</v>
      </c>
      <c r="P247" s="438">
        <v>10377000</v>
      </c>
      <c r="Q247" s="545">
        <v>20250030</v>
      </c>
      <c r="R247" s="516">
        <v>782183000</v>
      </c>
      <c r="S247" s="134">
        <v>45670</v>
      </c>
      <c r="T247" s="554">
        <v>45737</v>
      </c>
      <c r="U247" s="554">
        <v>45920</v>
      </c>
      <c r="V247" s="222">
        <v>20250356</v>
      </c>
      <c r="W247" s="517">
        <v>62262000</v>
      </c>
      <c r="X247" s="426">
        <v>45737</v>
      </c>
      <c r="Y247" s="205" t="s">
        <v>51</v>
      </c>
      <c r="Z247" s="150" t="s">
        <v>634</v>
      </c>
      <c r="AA247" s="146" t="s">
        <v>53</v>
      </c>
      <c r="AB247" s="146" t="s">
        <v>4089</v>
      </c>
      <c r="AC247" s="146" t="s">
        <v>3547</v>
      </c>
      <c r="AD247" s="266">
        <v>45737</v>
      </c>
      <c r="AE247" s="227" t="s">
        <v>4090</v>
      </c>
      <c r="AF247" s="155" t="e">
        <f>#REF!</f>
        <v>#REF!</v>
      </c>
      <c r="AG247" s="169"/>
      <c r="AH247" s="150">
        <v>45520</v>
      </c>
      <c r="AI247" s="150">
        <f t="shared" si="10"/>
        <v>45640</v>
      </c>
      <c r="AJ247" s="156">
        <f t="shared" si="11"/>
        <v>46370</v>
      </c>
      <c r="BZ247" s="238">
        <v>45751</v>
      </c>
    </row>
    <row r="248" spans="1:78" ht="18" customHeight="1">
      <c r="A248" s="279"/>
      <c r="B248" s="502" t="b">
        <v>1</v>
      </c>
      <c r="C248" s="322" t="s">
        <v>4091</v>
      </c>
      <c r="D248" s="146" t="s">
        <v>3891</v>
      </c>
      <c r="E248" s="327" t="s">
        <v>24</v>
      </c>
      <c r="F248" s="146" t="s">
        <v>18</v>
      </c>
      <c r="G248" s="559">
        <v>45737</v>
      </c>
      <c r="H248" s="146" t="s">
        <v>207</v>
      </c>
      <c r="I248" s="150" t="str">
        <f t="shared" ca="1" si="9"/>
        <v>EJECUTADO</v>
      </c>
      <c r="J248" s="146" t="s">
        <v>4003</v>
      </c>
      <c r="K248" s="507" t="s">
        <v>54</v>
      </c>
      <c r="L248" s="146" t="s">
        <v>4092</v>
      </c>
      <c r="M248" s="514">
        <v>1192922611</v>
      </c>
      <c r="N248" s="216" t="s">
        <v>1686</v>
      </c>
      <c r="O248" s="438">
        <v>46400000</v>
      </c>
      <c r="P248" s="438">
        <v>5800000</v>
      </c>
      <c r="Q248" s="545">
        <v>20250315</v>
      </c>
      <c r="R248" s="516">
        <v>556800000</v>
      </c>
      <c r="S248" s="134">
        <v>45735</v>
      </c>
      <c r="T248" s="554">
        <v>45742</v>
      </c>
      <c r="U248" s="554">
        <v>45972</v>
      </c>
      <c r="V248" s="222">
        <v>20250357</v>
      </c>
      <c r="W248" s="517">
        <v>46400000</v>
      </c>
      <c r="X248" s="426">
        <v>45737</v>
      </c>
      <c r="Y248" s="205" t="s">
        <v>51</v>
      </c>
      <c r="Z248" s="150" t="s">
        <v>2702</v>
      </c>
      <c r="AA248" s="146" t="s">
        <v>53</v>
      </c>
      <c r="AB248" s="146" t="s">
        <v>4093</v>
      </c>
      <c r="AC248" s="146" t="s">
        <v>2969</v>
      </c>
      <c r="AD248" s="233">
        <v>45742</v>
      </c>
      <c r="AE248" s="227" t="s">
        <v>4094</v>
      </c>
      <c r="AF248" s="155" t="e">
        <f>#REF!</f>
        <v>#REF!</v>
      </c>
      <c r="AG248" s="169"/>
      <c r="AH248" s="150">
        <v>45521</v>
      </c>
      <c r="AI248" s="150">
        <f t="shared" si="10"/>
        <v>45641</v>
      </c>
      <c r="AJ248" s="156">
        <f t="shared" si="11"/>
        <v>46371</v>
      </c>
      <c r="BZ248" s="238">
        <v>45751</v>
      </c>
    </row>
    <row r="249" spans="1:78" ht="18" customHeight="1">
      <c r="B249" s="502" t="b">
        <v>1</v>
      </c>
      <c r="C249" s="322" t="s">
        <v>4095</v>
      </c>
      <c r="D249" s="146" t="s">
        <v>3891</v>
      </c>
      <c r="E249" s="327" t="s">
        <v>24</v>
      </c>
      <c r="F249" s="146" t="s">
        <v>18</v>
      </c>
      <c r="G249" s="559">
        <v>45737</v>
      </c>
      <c r="H249" s="146" t="s">
        <v>207</v>
      </c>
      <c r="I249" s="150" t="str">
        <f t="shared" ca="1" si="9"/>
        <v>EJECUTADO</v>
      </c>
      <c r="J249" s="146" t="s">
        <v>3962</v>
      </c>
      <c r="K249" s="507" t="s">
        <v>54</v>
      </c>
      <c r="L249" s="146" t="s">
        <v>4096</v>
      </c>
      <c r="M249" s="514">
        <v>1073678544</v>
      </c>
      <c r="N249" s="216" t="s">
        <v>1686</v>
      </c>
      <c r="O249" s="438">
        <v>40000000</v>
      </c>
      <c r="P249" s="438">
        <v>5000000</v>
      </c>
      <c r="Q249" s="545">
        <v>20250319</v>
      </c>
      <c r="R249" s="516">
        <v>40000000</v>
      </c>
      <c r="S249" s="134">
        <v>45736</v>
      </c>
      <c r="T249" s="554">
        <v>45742</v>
      </c>
      <c r="U249" s="554">
        <v>45972</v>
      </c>
      <c r="V249" s="222">
        <v>20250358</v>
      </c>
      <c r="W249" s="517">
        <v>40000000</v>
      </c>
      <c r="X249" s="426">
        <v>45737</v>
      </c>
      <c r="Y249" s="205" t="s">
        <v>51</v>
      </c>
      <c r="Z249" s="150" t="s">
        <v>2702</v>
      </c>
      <c r="AA249" s="146" t="s">
        <v>53</v>
      </c>
      <c r="AB249" s="146" t="s">
        <v>4097</v>
      </c>
      <c r="AC249" s="146" t="s">
        <v>3547</v>
      </c>
      <c r="AD249" s="233">
        <v>45742</v>
      </c>
      <c r="AE249" s="83" t="s">
        <v>4098</v>
      </c>
      <c r="AF249" s="155" t="e">
        <f>#REF!</f>
        <v>#REF!</v>
      </c>
      <c r="AG249" s="169"/>
      <c r="AH249" s="150">
        <v>45522</v>
      </c>
      <c r="AI249" s="150">
        <f t="shared" si="10"/>
        <v>45642</v>
      </c>
      <c r="AJ249" s="156">
        <f t="shared" si="11"/>
        <v>46372</v>
      </c>
      <c r="BZ249" s="238">
        <v>45751</v>
      </c>
    </row>
    <row r="250" spans="1:78" ht="18" customHeight="1">
      <c r="A250" s="279"/>
      <c r="B250" s="502" t="b">
        <v>1</v>
      </c>
      <c r="C250" s="322" t="s">
        <v>4099</v>
      </c>
      <c r="D250" s="146" t="s">
        <v>3891</v>
      </c>
      <c r="E250" s="327" t="s">
        <v>24</v>
      </c>
      <c r="F250" s="146" t="s">
        <v>18</v>
      </c>
      <c r="G250" s="559">
        <v>45737</v>
      </c>
      <c r="H250" s="146" t="s">
        <v>207</v>
      </c>
      <c r="I250" s="150" t="str">
        <f t="shared" ca="1" si="9"/>
        <v>EJECUTADO</v>
      </c>
      <c r="J250" s="146" t="s">
        <v>3962</v>
      </c>
      <c r="K250" s="507" t="s">
        <v>54</v>
      </c>
      <c r="L250" s="146" t="s">
        <v>4100</v>
      </c>
      <c r="M250" s="514">
        <v>52869391</v>
      </c>
      <c r="N250" s="216" t="s">
        <v>1686</v>
      </c>
      <c r="O250" s="438">
        <v>46400000</v>
      </c>
      <c r="P250" s="438">
        <v>5800000</v>
      </c>
      <c r="Q250" s="545">
        <v>20250315</v>
      </c>
      <c r="R250" s="516">
        <v>556800000</v>
      </c>
      <c r="S250" s="134">
        <v>45735</v>
      </c>
      <c r="T250" s="554">
        <v>45743</v>
      </c>
      <c r="U250" s="554">
        <v>45972</v>
      </c>
      <c r="V250" s="222">
        <v>20250359</v>
      </c>
      <c r="W250" s="517">
        <v>46400000</v>
      </c>
      <c r="X250" s="426">
        <v>45737</v>
      </c>
      <c r="Y250" s="205" t="s">
        <v>51</v>
      </c>
      <c r="Z250" s="150" t="s">
        <v>2702</v>
      </c>
      <c r="AA250" s="146" t="s">
        <v>53</v>
      </c>
      <c r="AB250" s="146" t="s">
        <v>4101</v>
      </c>
      <c r="AC250" s="146" t="s">
        <v>2969</v>
      </c>
      <c r="AD250" s="233">
        <v>45743</v>
      </c>
      <c r="AE250" s="83" t="s">
        <v>4102</v>
      </c>
      <c r="AF250" s="155" t="e">
        <f>#REF!</f>
        <v>#REF!</v>
      </c>
      <c r="AG250" s="169"/>
      <c r="AH250" s="150">
        <v>45523</v>
      </c>
      <c r="AI250" s="150">
        <f t="shared" si="10"/>
        <v>45643</v>
      </c>
      <c r="AJ250" s="156">
        <f t="shared" si="11"/>
        <v>46373</v>
      </c>
      <c r="BZ250" s="238">
        <v>45751</v>
      </c>
    </row>
    <row r="251" spans="1:78" ht="18" customHeight="1">
      <c r="A251" s="224" t="s">
        <v>4103</v>
      </c>
      <c r="B251" s="502" t="b">
        <v>0</v>
      </c>
      <c r="C251" s="343" t="s">
        <v>4104</v>
      </c>
      <c r="D251" s="331" t="s">
        <v>2886</v>
      </c>
      <c r="E251" s="327" t="s">
        <v>24</v>
      </c>
      <c r="F251" s="146" t="s">
        <v>18</v>
      </c>
      <c r="G251" s="559">
        <v>45741</v>
      </c>
      <c r="H251" s="146"/>
      <c r="I251" s="150" t="str">
        <f t="shared" ca="1" si="9"/>
        <v>EJECUTADO</v>
      </c>
      <c r="J251" s="146" t="s">
        <v>3126</v>
      </c>
      <c r="K251" s="507" t="s">
        <v>54</v>
      </c>
      <c r="L251" s="428" t="s">
        <v>1273</v>
      </c>
      <c r="M251" s="514">
        <v>80898102</v>
      </c>
      <c r="N251" s="229" t="s">
        <v>3090</v>
      </c>
      <c r="O251" s="438">
        <v>57372000</v>
      </c>
      <c r="P251" s="438">
        <v>8196000</v>
      </c>
      <c r="Q251" s="545">
        <v>20250030</v>
      </c>
      <c r="R251" s="516">
        <v>782183000</v>
      </c>
      <c r="S251" s="134">
        <v>45670</v>
      </c>
      <c r="T251" s="554"/>
      <c r="U251" s="554"/>
      <c r="V251" s="222"/>
      <c r="W251" s="517"/>
      <c r="X251" s="426"/>
      <c r="Y251" s="205" t="s">
        <v>51</v>
      </c>
      <c r="Z251" s="150" t="s">
        <v>634</v>
      </c>
      <c r="AA251" s="146" t="s">
        <v>53</v>
      </c>
      <c r="AB251" s="146" t="s">
        <v>4105</v>
      </c>
      <c r="AC251" s="146" t="s">
        <v>3547</v>
      </c>
      <c r="AD251" s="233">
        <v>45741</v>
      </c>
      <c r="AE251" s="83" t="s">
        <v>4106</v>
      </c>
      <c r="AF251" s="155" t="e">
        <f>#REF!</f>
        <v>#REF!</v>
      </c>
      <c r="AG251" s="169"/>
      <c r="AH251" s="150">
        <v>45524</v>
      </c>
      <c r="AI251" s="150">
        <f t="shared" si="10"/>
        <v>45644</v>
      </c>
      <c r="AJ251" s="156">
        <f t="shared" si="11"/>
        <v>46374</v>
      </c>
      <c r="BZ251" s="223"/>
    </row>
    <row r="252" spans="1:78" ht="18" customHeight="1">
      <c r="B252" s="502" t="b">
        <v>1</v>
      </c>
      <c r="C252" s="322" t="s">
        <v>4107</v>
      </c>
      <c r="D252" s="331" t="s">
        <v>74</v>
      </c>
      <c r="E252" s="327" t="s">
        <v>24</v>
      </c>
      <c r="F252" s="146" t="s">
        <v>18</v>
      </c>
      <c r="G252" s="559">
        <v>45741</v>
      </c>
      <c r="H252" s="146" t="s">
        <v>207</v>
      </c>
      <c r="I252" s="150" t="str">
        <f t="shared" ca="1" si="9"/>
        <v>EJECUTADO</v>
      </c>
      <c r="J252" s="146" t="s">
        <v>3280</v>
      </c>
      <c r="K252" s="507" t="s">
        <v>54</v>
      </c>
      <c r="L252" s="146" t="s">
        <v>4108</v>
      </c>
      <c r="M252" s="514">
        <v>1023956191</v>
      </c>
      <c r="N252" s="229" t="s">
        <v>2785</v>
      </c>
      <c r="O252" s="438">
        <v>6000000</v>
      </c>
      <c r="P252" s="438">
        <v>6000000</v>
      </c>
      <c r="Q252" s="545">
        <v>20250317</v>
      </c>
      <c r="R252" s="516">
        <v>6000000</v>
      </c>
      <c r="S252" s="134">
        <v>45736</v>
      </c>
      <c r="T252" s="554">
        <v>45741</v>
      </c>
      <c r="U252" s="554">
        <v>45771</v>
      </c>
      <c r="V252" s="222" t="s">
        <v>4109</v>
      </c>
      <c r="W252" s="517">
        <v>6000000</v>
      </c>
      <c r="X252" s="426">
        <v>45741</v>
      </c>
      <c r="Y252" s="205" t="s">
        <v>51</v>
      </c>
      <c r="Z252" s="150" t="s">
        <v>634</v>
      </c>
      <c r="AA252" s="146" t="s">
        <v>53</v>
      </c>
      <c r="AB252" s="146" t="s">
        <v>4110</v>
      </c>
      <c r="AC252" s="146" t="s">
        <v>2927</v>
      </c>
      <c r="AD252" s="233">
        <v>45741</v>
      </c>
      <c r="AE252" s="83" t="s">
        <v>4111</v>
      </c>
      <c r="AF252" s="155" t="e">
        <f>#REF!</f>
        <v>#REF!</v>
      </c>
      <c r="AG252" s="169"/>
      <c r="AH252" s="150">
        <v>45525</v>
      </c>
      <c r="AI252" s="150">
        <f t="shared" si="10"/>
        <v>45645</v>
      </c>
      <c r="AJ252" s="156">
        <f t="shared" si="11"/>
        <v>46375</v>
      </c>
      <c r="BZ252" s="238">
        <v>45751</v>
      </c>
    </row>
    <row r="253" spans="1:78" ht="18" customHeight="1">
      <c r="B253" s="502" t="b">
        <v>1</v>
      </c>
      <c r="C253" s="325" t="s">
        <v>4112</v>
      </c>
      <c r="D253" s="331" t="s">
        <v>74</v>
      </c>
      <c r="E253" s="327" t="s">
        <v>24</v>
      </c>
      <c r="F253" s="146" t="s">
        <v>18</v>
      </c>
      <c r="G253" s="559">
        <v>45741</v>
      </c>
      <c r="H253" s="146" t="s">
        <v>207</v>
      </c>
      <c r="I253" s="150" t="str">
        <f t="shared" ca="1" si="9"/>
        <v>EJECUTADO</v>
      </c>
      <c r="J253" s="223" t="s">
        <v>1311</v>
      </c>
      <c r="K253" s="507" t="s">
        <v>54</v>
      </c>
      <c r="L253" s="146" t="s">
        <v>4113</v>
      </c>
      <c r="M253" s="514">
        <v>1032460440</v>
      </c>
      <c r="N253" s="216" t="s">
        <v>2703</v>
      </c>
      <c r="O253" s="438">
        <v>23677000</v>
      </c>
      <c r="P253" s="438">
        <v>7103000</v>
      </c>
      <c r="Q253" s="545">
        <v>20250188</v>
      </c>
      <c r="R253" s="516">
        <v>118545000</v>
      </c>
      <c r="S253" s="134">
        <v>45713</v>
      </c>
      <c r="T253" s="554">
        <v>45743</v>
      </c>
      <c r="U253" s="175">
        <v>45844</v>
      </c>
      <c r="V253" s="222">
        <v>20250366</v>
      </c>
      <c r="W253" s="517">
        <v>23677000</v>
      </c>
      <c r="X253" s="426">
        <v>45742</v>
      </c>
      <c r="Y253" s="205" t="s">
        <v>51</v>
      </c>
      <c r="Z253" s="150" t="s">
        <v>634</v>
      </c>
      <c r="AA253" s="146" t="s">
        <v>53</v>
      </c>
      <c r="AB253" s="146" t="s">
        <v>4114</v>
      </c>
      <c r="AC253" s="150" t="s">
        <v>3630</v>
      </c>
      <c r="AD253" s="233">
        <v>45742</v>
      </c>
      <c r="AE253" s="83" t="s">
        <v>4115</v>
      </c>
      <c r="AF253" s="155" t="e">
        <f>#REF!</f>
        <v>#REF!</v>
      </c>
      <c r="AG253" s="169"/>
      <c r="AH253" s="150">
        <v>45526</v>
      </c>
      <c r="AI253" s="150">
        <f t="shared" si="10"/>
        <v>45646</v>
      </c>
      <c r="AJ253" s="156">
        <f t="shared" si="11"/>
        <v>46376</v>
      </c>
      <c r="BZ253" s="238">
        <v>45751</v>
      </c>
    </row>
    <row r="254" spans="1:78" ht="18" customHeight="1">
      <c r="B254" s="502" t="b">
        <v>1</v>
      </c>
      <c r="C254" s="322" t="s">
        <v>4116</v>
      </c>
      <c r="D254" s="146" t="s">
        <v>4117</v>
      </c>
      <c r="E254" s="327" t="s">
        <v>24</v>
      </c>
      <c r="F254" s="146" t="s">
        <v>10</v>
      </c>
      <c r="G254" s="559">
        <v>45741</v>
      </c>
      <c r="H254" s="146" t="s">
        <v>207</v>
      </c>
      <c r="I254" s="150" t="str">
        <f t="shared" ca="1" si="9"/>
        <v>EJECUTADO</v>
      </c>
      <c r="J254" s="146" t="s">
        <v>4118</v>
      </c>
      <c r="K254" s="507" t="s">
        <v>50</v>
      </c>
      <c r="L254" s="192" t="s">
        <v>4010</v>
      </c>
      <c r="M254" s="222" t="s">
        <v>4011</v>
      </c>
      <c r="N254" s="216" t="s">
        <v>1686</v>
      </c>
      <c r="O254" s="438">
        <v>661733000</v>
      </c>
      <c r="P254" s="438">
        <v>661733000</v>
      </c>
      <c r="Q254" s="545">
        <v>20250243</v>
      </c>
      <c r="R254" s="516">
        <v>662400000</v>
      </c>
      <c r="S254" s="134">
        <v>45721</v>
      </c>
      <c r="T254" s="554">
        <v>45742</v>
      </c>
      <c r="U254" s="554">
        <v>45860</v>
      </c>
      <c r="V254" s="222">
        <v>20250367</v>
      </c>
      <c r="W254" s="517">
        <v>661733000</v>
      </c>
      <c r="X254" s="426">
        <v>45742</v>
      </c>
      <c r="Y254" s="205" t="s">
        <v>51</v>
      </c>
      <c r="Z254" s="150" t="s">
        <v>2702</v>
      </c>
      <c r="AA254" s="146" t="s">
        <v>53</v>
      </c>
      <c r="AB254" s="146" t="s">
        <v>4119</v>
      </c>
      <c r="AC254" s="146" t="s">
        <v>2964</v>
      </c>
      <c r="AD254" s="233">
        <v>45742</v>
      </c>
      <c r="AE254" s="83" t="s">
        <v>4120</v>
      </c>
      <c r="AF254" s="155" t="e">
        <f>#REF!</f>
        <v>#REF!</v>
      </c>
      <c r="AG254" s="169"/>
      <c r="AH254" s="150">
        <v>45527</v>
      </c>
      <c r="AI254" s="150">
        <f t="shared" si="10"/>
        <v>45647</v>
      </c>
      <c r="AJ254" s="156">
        <f t="shared" si="11"/>
        <v>46377</v>
      </c>
      <c r="BZ254" s="238">
        <v>45751</v>
      </c>
    </row>
    <row r="255" spans="1:78" ht="18" customHeight="1">
      <c r="B255" s="502" t="b">
        <v>1</v>
      </c>
      <c r="C255" s="322" t="s">
        <v>4121</v>
      </c>
      <c r="D255" s="146" t="s">
        <v>3952</v>
      </c>
      <c r="E255" s="327" t="s">
        <v>24</v>
      </c>
      <c r="F255" s="146" t="s">
        <v>18</v>
      </c>
      <c r="G255" s="559">
        <v>45742</v>
      </c>
      <c r="H255" s="146" t="s">
        <v>274</v>
      </c>
      <c r="I255" s="150" t="str">
        <f t="shared" ca="1" si="9"/>
        <v>EJECUTADO</v>
      </c>
      <c r="J255" s="146" t="s">
        <v>4122</v>
      </c>
      <c r="K255" s="507" t="s">
        <v>54</v>
      </c>
      <c r="L255" s="146" t="s">
        <v>4123</v>
      </c>
      <c r="M255" s="514">
        <v>1102845508</v>
      </c>
      <c r="N255" s="216" t="s">
        <v>1686</v>
      </c>
      <c r="O255" s="438">
        <v>22000000</v>
      </c>
      <c r="P255" s="438">
        <v>5500000</v>
      </c>
      <c r="Q255" s="545">
        <v>20250313</v>
      </c>
      <c r="R255" s="516">
        <v>22000000</v>
      </c>
      <c r="S255" s="134">
        <v>45734</v>
      </c>
      <c r="T255" s="175">
        <v>45748</v>
      </c>
      <c r="U255" s="175">
        <v>45863</v>
      </c>
      <c r="V255" s="222">
        <v>20250368</v>
      </c>
      <c r="W255" s="517">
        <v>22000000</v>
      </c>
      <c r="X255" s="426">
        <v>45742</v>
      </c>
      <c r="Y255" s="205" t="s">
        <v>51</v>
      </c>
      <c r="Z255" s="150" t="s">
        <v>2702</v>
      </c>
      <c r="AA255" s="146" t="s">
        <v>53</v>
      </c>
      <c r="AB255" s="146" t="s">
        <v>4124</v>
      </c>
      <c r="AC255" s="146" t="s">
        <v>3547</v>
      </c>
      <c r="AD255" s="233">
        <v>45744</v>
      </c>
      <c r="AE255" s="83" t="s">
        <v>4125</v>
      </c>
      <c r="AF255" s="155" t="e">
        <f>#REF!</f>
        <v>#REF!</v>
      </c>
      <c r="AG255" s="169"/>
      <c r="AH255" s="150">
        <v>45528</v>
      </c>
      <c r="AI255" s="150">
        <f t="shared" si="10"/>
        <v>45648</v>
      </c>
      <c r="AJ255" s="156">
        <f t="shared" si="11"/>
        <v>46378</v>
      </c>
      <c r="BZ255" s="223"/>
    </row>
    <row r="256" spans="1:78" ht="18" customHeight="1">
      <c r="B256" s="502" t="b">
        <v>1</v>
      </c>
      <c r="C256" s="322" t="s">
        <v>4126</v>
      </c>
      <c r="D256" s="146" t="s">
        <v>3952</v>
      </c>
      <c r="E256" s="327" t="s">
        <v>24</v>
      </c>
      <c r="F256" s="146" t="s">
        <v>18</v>
      </c>
      <c r="G256" s="559">
        <v>45742</v>
      </c>
      <c r="H256" s="146" t="s">
        <v>274</v>
      </c>
      <c r="I256" s="150" t="str">
        <f t="shared" ca="1" si="9"/>
        <v>EJECUTADO</v>
      </c>
      <c r="J256" s="146" t="s">
        <v>4127</v>
      </c>
      <c r="K256" s="507" t="s">
        <v>54</v>
      </c>
      <c r="L256" s="146" t="s">
        <v>4128</v>
      </c>
      <c r="M256" s="514">
        <v>1024468611</v>
      </c>
      <c r="N256" s="216" t="s">
        <v>1686</v>
      </c>
      <c r="O256" s="438">
        <v>35100000</v>
      </c>
      <c r="P256" s="438">
        <v>7800000</v>
      </c>
      <c r="Q256" s="545">
        <v>20250311</v>
      </c>
      <c r="R256" s="516">
        <v>35100000</v>
      </c>
      <c r="S256" s="134">
        <v>45734</v>
      </c>
      <c r="T256" s="175">
        <v>45748</v>
      </c>
      <c r="U256" s="175">
        <v>45863</v>
      </c>
      <c r="V256" s="222">
        <v>20250369</v>
      </c>
      <c r="W256" s="517">
        <v>35100000</v>
      </c>
      <c r="X256" s="426">
        <v>45742</v>
      </c>
      <c r="Y256" s="205" t="s">
        <v>51</v>
      </c>
      <c r="Z256" s="150" t="s">
        <v>2702</v>
      </c>
      <c r="AA256" s="146" t="s">
        <v>53</v>
      </c>
      <c r="AB256" s="146" t="s">
        <v>4129</v>
      </c>
      <c r="AC256" s="146" t="s">
        <v>3547</v>
      </c>
      <c r="AD256" s="233">
        <v>45743</v>
      </c>
      <c r="AE256" s="227" t="s">
        <v>4130</v>
      </c>
      <c r="AF256" s="155" t="e">
        <f>#REF!</f>
        <v>#REF!</v>
      </c>
      <c r="AG256" s="169"/>
      <c r="AH256" s="150">
        <v>45529</v>
      </c>
      <c r="AI256" s="150">
        <f t="shared" si="10"/>
        <v>45649</v>
      </c>
      <c r="AJ256" s="156">
        <f t="shared" si="11"/>
        <v>46379</v>
      </c>
      <c r="BZ256" s="223"/>
    </row>
    <row r="257" spans="1:79" ht="18" customHeight="1">
      <c r="B257" s="502" t="b">
        <v>1</v>
      </c>
      <c r="C257" s="322" t="s">
        <v>4131</v>
      </c>
      <c r="D257" s="331" t="s">
        <v>74</v>
      </c>
      <c r="E257" s="327" t="s">
        <v>24</v>
      </c>
      <c r="F257" s="146" t="s">
        <v>3</v>
      </c>
      <c r="G257" s="559">
        <v>45743</v>
      </c>
      <c r="H257" s="146" t="s">
        <v>207</v>
      </c>
      <c r="I257" s="150" t="str">
        <f t="shared" ca="1" si="9"/>
        <v>EJECUTADO</v>
      </c>
      <c r="J257" s="146" t="s">
        <v>3945</v>
      </c>
      <c r="K257" s="507" t="s">
        <v>54</v>
      </c>
      <c r="L257" s="146" t="s">
        <v>4132</v>
      </c>
      <c r="M257" s="514">
        <v>52528418</v>
      </c>
      <c r="N257" s="216" t="s">
        <v>4133</v>
      </c>
      <c r="O257" s="438">
        <v>7186000</v>
      </c>
      <c r="P257" s="438">
        <v>2536220</v>
      </c>
      <c r="Q257" s="545">
        <v>20250239</v>
      </c>
      <c r="R257" s="516">
        <v>18912000</v>
      </c>
      <c r="S257" s="134">
        <v>45720</v>
      </c>
      <c r="T257" s="554">
        <v>45744</v>
      </c>
      <c r="U257" s="554">
        <v>45830</v>
      </c>
      <c r="V257" s="222">
        <v>20250371</v>
      </c>
      <c r="W257" s="517">
        <v>7186000</v>
      </c>
      <c r="X257" s="426">
        <v>45774</v>
      </c>
      <c r="Y257" s="205" t="s">
        <v>51</v>
      </c>
      <c r="Z257" s="150" t="s">
        <v>634</v>
      </c>
      <c r="AA257" s="146" t="s">
        <v>53</v>
      </c>
      <c r="AB257" s="146" t="s">
        <v>4134</v>
      </c>
      <c r="AC257" s="150" t="s">
        <v>3630</v>
      </c>
      <c r="AD257" s="233">
        <v>45743</v>
      </c>
      <c r="AE257" s="83" t="s">
        <v>4135</v>
      </c>
      <c r="AF257" s="155" t="e">
        <f>#REF!</f>
        <v>#REF!</v>
      </c>
      <c r="AG257" s="169"/>
      <c r="AH257" s="150">
        <v>45530</v>
      </c>
      <c r="AI257" s="150">
        <f t="shared" si="10"/>
        <v>45650</v>
      </c>
      <c r="AJ257" s="156">
        <f t="shared" si="11"/>
        <v>46380</v>
      </c>
      <c r="BZ257" s="238">
        <v>45761</v>
      </c>
      <c r="CA257" s="242">
        <f>SUM(O93:O257)</f>
        <v>29109078421</v>
      </c>
    </row>
    <row r="258" spans="1:79" ht="18" customHeight="1">
      <c r="B258" s="502" t="b">
        <v>1</v>
      </c>
      <c r="C258" s="322" t="s">
        <v>4136</v>
      </c>
      <c r="D258" s="146" t="s">
        <v>3952</v>
      </c>
      <c r="E258" s="327" t="s">
        <v>24</v>
      </c>
      <c r="F258" s="146" t="s">
        <v>3</v>
      </c>
      <c r="G258" s="559">
        <v>45743</v>
      </c>
      <c r="H258" s="146" t="s">
        <v>274</v>
      </c>
      <c r="I258" s="150" t="str">
        <f t="shared" ca="1" si="9"/>
        <v>EJECUTADO</v>
      </c>
      <c r="J258" s="228" t="s">
        <v>4137</v>
      </c>
      <c r="K258" s="507" t="s">
        <v>54</v>
      </c>
      <c r="L258" s="146" t="s">
        <v>4138</v>
      </c>
      <c r="M258" s="514">
        <v>1073685019</v>
      </c>
      <c r="N258" s="216" t="s">
        <v>1686</v>
      </c>
      <c r="O258" s="438">
        <v>21200000</v>
      </c>
      <c r="P258" s="438">
        <v>5300000</v>
      </c>
      <c r="Q258" s="545">
        <v>20250312</v>
      </c>
      <c r="R258" s="516">
        <v>23850000</v>
      </c>
      <c r="S258" s="134">
        <v>45734</v>
      </c>
      <c r="T258" s="175">
        <v>45748</v>
      </c>
      <c r="U258" s="175">
        <v>45863</v>
      </c>
      <c r="V258" s="222">
        <v>20250372</v>
      </c>
      <c r="W258" s="517">
        <v>21200000</v>
      </c>
      <c r="X258" s="426">
        <v>45744</v>
      </c>
      <c r="Y258" s="205" t="s">
        <v>51</v>
      </c>
      <c r="Z258" s="150" t="s">
        <v>2702</v>
      </c>
      <c r="AA258" s="146" t="s">
        <v>53</v>
      </c>
      <c r="AB258" s="146" t="s">
        <v>4139</v>
      </c>
      <c r="AC258" s="146" t="s">
        <v>3507</v>
      </c>
      <c r="AD258" s="233">
        <v>45747</v>
      </c>
      <c r="AE258" s="83" t="s">
        <v>4140</v>
      </c>
      <c r="AF258" s="155" t="e">
        <f>#REF!</f>
        <v>#REF!</v>
      </c>
      <c r="AG258" s="169"/>
      <c r="AH258" s="150">
        <v>45531</v>
      </c>
      <c r="AI258" s="150">
        <f t="shared" si="10"/>
        <v>45651</v>
      </c>
      <c r="AJ258" s="156">
        <f t="shared" si="11"/>
        <v>46381</v>
      </c>
      <c r="BZ258" s="223"/>
    </row>
    <row r="259" spans="1:79" ht="18" customHeight="1">
      <c r="A259" s="282" t="s">
        <v>4141</v>
      </c>
      <c r="B259" s="502" t="b">
        <v>0</v>
      </c>
      <c r="C259" s="325" t="s">
        <v>4142</v>
      </c>
      <c r="D259" s="331" t="s">
        <v>74</v>
      </c>
      <c r="E259" s="327" t="s">
        <v>26</v>
      </c>
      <c r="F259" s="146" t="s">
        <v>13</v>
      </c>
      <c r="G259" s="562">
        <v>45748</v>
      </c>
      <c r="H259" s="146" t="s">
        <v>274</v>
      </c>
      <c r="I259" s="150" t="str">
        <f t="shared" ref="I259:I322" ca="1" si="12">IF($B$1&lt;=U259,("EN EJECUCIÓN"),("EJECUTADO"))</f>
        <v>EJECUTADO</v>
      </c>
      <c r="J259" s="228" t="s">
        <v>4143</v>
      </c>
      <c r="K259" s="507" t="s">
        <v>50</v>
      </c>
      <c r="L259" s="146" t="s">
        <v>4144</v>
      </c>
      <c r="M259" s="514" t="s">
        <v>4145</v>
      </c>
      <c r="N259" s="216" t="s">
        <v>1686</v>
      </c>
      <c r="O259" s="516">
        <v>7776000</v>
      </c>
      <c r="P259" s="516">
        <v>7776000</v>
      </c>
      <c r="Q259" s="545">
        <v>20250278</v>
      </c>
      <c r="R259" s="516">
        <v>7776000</v>
      </c>
      <c r="S259" s="134">
        <v>45728</v>
      </c>
      <c r="T259" s="554">
        <v>45748</v>
      </c>
      <c r="U259" s="554">
        <v>46022</v>
      </c>
      <c r="V259" s="222">
        <v>20250380</v>
      </c>
      <c r="W259" s="517">
        <v>7776000</v>
      </c>
      <c r="X259" s="426">
        <v>45747</v>
      </c>
      <c r="Y259" s="168" t="s">
        <v>106</v>
      </c>
      <c r="Z259" s="150" t="s">
        <v>283</v>
      </c>
      <c r="AA259" s="146" t="s">
        <v>53</v>
      </c>
      <c r="AB259" s="146" t="s">
        <v>4146</v>
      </c>
      <c r="AC259" s="146" t="s">
        <v>2969</v>
      </c>
      <c r="AD259" s="247">
        <v>45748</v>
      </c>
      <c r="AE259" s="210" t="s">
        <v>4147</v>
      </c>
      <c r="AF259" s="155" t="e">
        <f>#REF!</f>
        <v>#REF!</v>
      </c>
      <c r="AG259" s="169"/>
      <c r="AH259" s="150">
        <v>45532</v>
      </c>
      <c r="AI259" s="150">
        <f t="shared" ref="AI259:AI322" si="13">+AH259+4*30</f>
        <v>45652</v>
      </c>
      <c r="AJ259" s="156">
        <f t="shared" ref="AJ259:AJ322" si="14">+AI259+(2*365)</f>
        <v>46382</v>
      </c>
      <c r="BZ259" s="223"/>
    </row>
    <row r="260" spans="1:79" ht="18" customHeight="1">
      <c r="B260" s="502" t="b">
        <v>1</v>
      </c>
      <c r="C260" s="325" t="s">
        <v>4148</v>
      </c>
      <c r="D260" s="146" t="s">
        <v>842</v>
      </c>
      <c r="E260" s="327" t="s">
        <v>24</v>
      </c>
      <c r="F260" s="146" t="s">
        <v>18</v>
      </c>
      <c r="G260" s="559">
        <v>45744</v>
      </c>
      <c r="H260" s="146" t="s">
        <v>274</v>
      </c>
      <c r="I260" s="150" t="str">
        <f t="shared" ca="1" si="12"/>
        <v>EJECUTADO</v>
      </c>
      <c r="J260" s="228" t="s">
        <v>4149</v>
      </c>
      <c r="K260" s="507" t="s">
        <v>54</v>
      </c>
      <c r="L260" s="146" t="s">
        <v>4150</v>
      </c>
      <c r="M260" s="514">
        <v>1032362678</v>
      </c>
      <c r="N260" s="216" t="s">
        <v>1686</v>
      </c>
      <c r="O260" s="438">
        <v>16830000</v>
      </c>
      <c r="P260" s="438">
        <v>5610000</v>
      </c>
      <c r="Q260" s="545">
        <v>20250181</v>
      </c>
      <c r="R260" s="516">
        <v>16830000</v>
      </c>
      <c r="S260" s="134">
        <v>45712</v>
      </c>
      <c r="T260" s="175">
        <v>45748</v>
      </c>
      <c r="U260" s="175">
        <v>45838</v>
      </c>
      <c r="V260" s="222">
        <v>20250391</v>
      </c>
      <c r="W260" s="517">
        <v>16830000</v>
      </c>
      <c r="X260" s="426">
        <v>45748</v>
      </c>
      <c r="Y260" s="205" t="s">
        <v>51</v>
      </c>
      <c r="Z260" s="150" t="s">
        <v>634</v>
      </c>
      <c r="AA260" s="146" t="s">
        <v>53</v>
      </c>
      <c r="AB260" s="146" t="s">
        <v>4151</v>
      </c>
      <c r="AC260" s="146" t="s">
        <v>2927</v>
      </c>
      <c r="AD260" s="233">
        <v>45748</v>
      </c>
      <c r="AE260" s="83" t="s">
        <v>4152</v>
      </c>
      <c r="AF260" s="155" t="e">
        <f>#REF!</f>
        <v>#REF!</v>
      </c>
      <c r="AG260" s="169"/>
      <c r="AH260" s="150">
        <v>45533</v>
      </c>
      <c r="AI260" s="150">
        <f t="shared" si="13"/>
        <v>45653</v>
      </c>
      <c r="AJ260" s="156">
        <f t="shared" si="14"/>
        <v>46383</v>
      </c>
      <c r="BZ260" s="223"/>
    </row>
    <row r="261" spans="1:79" ht="18" customHeight="1">
      <c r="A261" s="282" t="s">
        <v>4153</v>
      </c>
      <c r="B261" s="502" t="b">
        <v>0</v>
      </c>
      <c r="C261" s="325" t="s">
        <v>4154</v>
      </c>
      <c r="D261" s="331" t="s">
        <v>74</v>
      </c>
      <c r="E261" s="327" t="s">
        <v>26</v>
      </c>
      <c r="F261" s="146" t="s">
        <v>13</v>
      </c>
      <c r="G261" s="562">
        <v>45748</v>
      </c>
      <c r="H261" s="146" t="s">
        <v>274</v>
      </c>
      <c r="I261" s="150" t="str">
        <f t="shared" ca="1" si="12"/>
        <v>EJECUTADO</v>
      </c>
      <c r="J261" s="228" t="s">
        <v>4155</v>
      </c>
      <c r="K261" s="507" t="s">
        <v>50</v>
      </c>
      <c r="L261" s="197" t="s">
        <v>4156</v>
      </c>
      <c r="M261" s="514" t="s">
        <v>4157</v>
      </c>
      <c r="N261" s="216" t="s">
        <v>1686</v>
      </c>
      <c r="O261" s="438">
        <v>2800000</v>
      </c>
      <c r="P261" s="438">
        <v>2800000</v>
      </c>
      <c r="Q261" s="545">
        <v>20250244</v>
      </c>
      <c r="R261" s="516">
        <v>5600000</v>
      </c>
      <c r="S261" s="134">
        <v>45721</v>
      </c>
      <c r="T261" s="554">
        <v>45748</v>
      </c>
      <c r="U261" s="554">
        <v>46022</v>
      </c>
      <c r="V261" s="222">
        <v>20250379</v>
      </c>
      <c r="W261" s="517">
        <v>2800000</v>
      </c>
      <c r="X261" s="426">
        <v>45747</v>
      </c>
      <c r="Y261" s="168" t="s">
        <v>106</v>
      </c>
      <c r="Z261" s="150" t="s">
        <v>283</v>
      </c>
      <c r="AA261" s="146" t="s">
        <v>53</v>
      </c>
      <c r="AB261" s="146" t="s">
        <v>4158</v>
      </c>
      <c r="AC261" s="146" t="s">
        <v>2969</v>
      </c>
      <c r="AD261" s="247">
        <v>45748</v>
      </c>
      <c r="AE261" s="210" t="s">
        <v>4159</v>
      </c>
      <c r="AF261" s="155" t="e">
        <f>#REF!</f>
        <v>#REF!</v>
      </c>
      <c r="AG261" s="169"/>
      <c r="AH261" s="150">
        <v>45534</v>
      </c>
      <c r="AI261" s="150">
        <f t="shared" si="13"/>
        <v>45654</v>
      </c>
      <c r="AJ261" s="156">
        <f t="shared" si="14"/>
        <v>46384</v>
      </c>
      <c r="BZ261" s="223"/>
    </row>
    <row r="262" spans="1:79" ht="18" customHeight="1">
      <c r="B262" s="502" t="b">
        <v>1</v>
      </c>
      <c r="C262" s="325" t="s">
        <v>4160</v>
      </c>
      <c r="D262" s="331" t="s">
        <v>74</v>
      </c>
      <c r="E262" s="327" t="s">
        <v>24</v>
      </c>
      <c r="F262" s="146" t="s">
        <v>18</v>
      </c>
      <c r="G262" s="559">
        <v>45747</v>
      </c>
      <c r="H262" s="146" t="s">
        <v>274</v>
      </c>
      <c r="I262" s="150" t="str">
        <f t="shared" ca="1" si="12"/>
        <v>EJECUTADO</v>
      </c>
      <c r="J262" s="228" t="s">
        <v>3126</v>
      </c>
      <c r="K262" s="507" t="s">
        <v>54</v>
      </c>
      <c r="L262" s="146" t="s">
        <v>308</v>
      </c>
      <c r="M262" s="514">
        <v>1071608898</v>
      </c>
      <c r="N262" s="229" t="s">
        <v>2706</v>
      </c>
      <c r="O262" s="438">
        <v>9289000</v>
      </c>
      <c r="P262" s="438">
        <v>9289000</v>
      </c>
      <c r="Q262" s="545">
        <v>20250030</v>
      </c>
      <c r="R262" s="516">
        <v>782183000</v>
      </c>
      <c r="S262" s="134">
        <v>45670</v>
      </c>
      <c r="T262" s="175">
        <v>45748</v>
      </c>
      <c r="U262" s="175">
        <v>45777</v>
      </c>
      <c r="V262" s="222">
        <v>20250375</v>
      </c>
      <c r="W262" s="517">
        <v>9289000</v>
      </c>
      <c r="X262" s="426">
        <v>45747</v>
      </c>
      <c r="Y262" s="205" t="s">
        <v>51</v>
      </c>
      <c r="Z262" s="150" t="s">
        <v>634</v>
      </c>
      <c r="AA262" s="146" t="s">
        <v>53</v>
      </c>
      <c r="AB262" s="146" t="s">
        <v>4161</v>
      </c>
      <c r="AC262" s="146" t="s">
        <v>3507</v>
      </c>
      <c r="AD262" s="233">
        <v>45748</v>
      </c>
      <c r="AE262" s="83" t="s">
        <v>4162</v>
      </c>
      <c r="AF262" s="155" t="e">
        <f>#REF!</f>
        <v>#REF!</v>
      </c>
      <c r="AG262" s="169"/>
      <c r="AH262" s="150">
        <v>45535</v>
      </c>
      <c r="AI262" s="150">
        <f t="shared" si="13"/>
        <v>45655</v>
      </c>
      <c r="AJ262" s="156">
        <f t="shared" si="14"/>
        <v>46385</v>
      </c>
      <c r="BZ262" s="223"/>
    </row>
    <row r="263" spans="1:79" ht="18" customHeight="1">
      <c r="B263" s="502" t="b">
        <v>1</v>
      </c>
      <c r="C263" s="325" t="s">
        <v>4163</v>
      </c>
      <c r="D263" s="232" t="s">
        <v>86</v>
      </c>
      <c r="E263" s="327" t="s">
        <v>24</v>
      </c>
      <c r="F263" s="146" t="s">
        <v>11</v>
      </c>
      <c r="G263" s="559">
        <v>45747</v>
      </c>
      <c r="H263" s="146" t="s">
        <v>274</v>
      </c>
      <c r="I263" s="150" t="str">
        <f t="shared" ca="1" si="12"/>
        <v>EJECUTADO</v>
      </c>
      <c r="J263" s="228" t="s">
        <v>4164</v>
      </c>
      <c r="K263" s="507" t="s">
        <v>50</v>
      </c>
      <c r="L263" s="195" t="s">
        <v>4165</v>
      </c>
      <c r="M263" s="514" t="s">
        <v>4166</v>
      </c>
      <c r="N263" s="216" t="s">
        <v>1686</v>
      </c>
      <c r="O263" s="438">
        <v>138010000</v>
      </c>
      <c r="P263" s="438">
        <v>138010000</v>
      </c>
      <c r="Q263" s="545">
        <v>20250353</v>
      </c>
      <c r="R263" s="516">
        <v>138016000</v>
      </c>
      <c r="S263" s="134">
        <v>45744</v>
      </c>
      <c r="T263" s="175">
        <v>45769</v>
      </c>
      <c r="U263" s="175">
        <v>45830</v>
      </c>
      <c r="V263" s="222">
        <v>20250376</v>
      </c>
      <c r="W263" s="517">
        <v>138010000</v>
      </c>
      <c r="X263" s="426">
        <v>45747</v>
      </c>
      <c r="Y263" s="205" t="s">
        <v>51</v>
      </c>
      <c r="Z263" s="150" t="s">
        <v>2702</v>
      </c>
      <c r="AA263" s="146" t="s">
        <v>53</v>
      </c>
      <c r="AB263" s="232" t="s">
        <v>4167</v>
      </c>
      <c r="AC263" s="146" t="s">
        <v>3037</v>
      </c>
      <c r="AD263" s="233">
        <v>45754</v>
      </c>
      <c r="AE263" s="83" t="s">
        <v>4168</v>
      </c>
      <c r="AF263" s="155" t="e">
        <f>#REF!</f>
        <v>#REF!</v>
      </c>
      <c r="AG263" s="169"/>
      <c r="AH263" s="150">
        <v>45536</v>
      </c>
      <c r="AI263" s="150">
        <f t="shared" si="13"/>
        <v>45656</v>
      </c>
      <c r="AJ263" s="156">
        <f t="shared" si="14"/>
        <v>46386</v>
      </c>
      <c r="BZ263" s="223"/>
    </row>
    <row r="264" spans="1:79" ht="18" customHeight="1">
      <c r="B264" s="502" t="b">
        <v>1</v>
      </c>
      <c r="C264" s="325" t="s">
        <v>4169</v>
      </c>
      <c r="D264" s="232" t="s">
        <v>86</v>
      </c>
      <c r="E264" s="327" t="s">
        <v>24</v>
      </c>
      <c r="F264" s="146" t="s">
        <v>13</v>
      </c>
      <c r="G264" s="559">
        <v>45747</v>
      </c>
      <c r="H264" s="146" t="s">
        <v>274</v>
      </c>
      <c r="I264" s="150" t="str">
        <f t="shared" ca="1" si="12"/>
        <v>EJECUTADO</v>
      </c>
      <c r="J264" s="228" t="s">
        <v>4170</v>
      </c>
      <c r="K264" s="507" t="s">
        <v>50</v>
      </c>
      <c r="L264" s="195" t="s">
        <v>4171</v>
      </c>
      <c r="M264" s="563" t="s">
        <v>4172</v>
      </c>
      <c r="N264" s="216" t="s">
        <v>1686</v>
      </c>
      <c r="O264" s="438">
        <v>53601000</v>
      </c>
      <c r="P264" s="438">
        <v>53601000</v>
      </c>
      <c r="Q264" s="545">
        <v>20250217</v>
      </c>
      <c r="R264" s="516">
        <v>53601000</v>
      </c>
      <c r="S264" s="134">
        <v>45719</v>
      </c>
      <c r="T264" s="175">
        <v>45768</v>
      </c>
      <c r="U264" s="175">
        <v>45951</v>
      </c>
      <c r="V264" s="222">
        <v>20250377</v>
      </c>
      <c r="W264" s="517">
        <v>53601000</v>
      </c>
      <c r="X264" s="426">
        <v>45747</v>
      </c>
      <c r="Y264" s="205" t="s">
        <v>51</v>
      </c>
      <c r="Z264" s="150" t="s">
        <v>2702</v>
      </c>
      <c r="AA264" s="146" t="s">
        <v>53</v>
      </c>
      <c r="AB264" s="232" t="s">
        <v>4173</v>
      </c>
      <c r="AC264" s="146" t="s">
        <v>3037</v>
      </c>
      <c r="AD264" s="233">
        <v>45755</v>
      </c>
      <c r="AE264" s="83" t="s">
        <v>4174</v>
      </c>
      <c r="AF264" s="155" t="e">
        <f>#REF!</f>
        <v>#REF!</v>
      </c>
      <c r="AG264" s="169"/>
      <c r="AH264" s="150">
        <v>45537</v>
      </c>
      <c r="AI264" s="150">
        <f t="shared" si="13"/>
        <v>45657</v>
      </c>
      <c r="AJ264" s="156">
        <f t="shared" si="14"/>
        <v>46387</v>
      </c>
      <c r="BZ264" s="223"/>
    </row>
    <row r="265" spans="1:79" ht="18" customHeight="1">
      <c r="A265" s="359" t="s">
        <v>4175</v>
      </c>
      <c r="B265" s="502" t="b">
        <v>0</v>
      </c>
      <c r="C265" s="325" t="s">
        <v>4176</v>
      </c>
      <c r="D265" s="331" t="s">
        <v>74</v>
      </c>
      <c r="E265" s="327" t="s">
        <v>24</v>
      </c>
      <c r="F265" s="146" t="s">
        <v>12</v>
      </c>
      <c r="G265" s="559">
        <v>45748</v>
      </c>
      <c r="H265" s="146" t="s">
        <v>274</v>
      </c>
      <c r="I265" s="150" t="str">
        <f t="shared" ca="1" si="12"/>
        <v>EN EJECUCIÓN</v>
      </c>
      <c r="J265" s="146" t="s">
        <v>4177</v>
      </c>
      <c r="K265" s="507" t="s">
        <v>50</v>
      </c>
      <c r="L265" s="195" t="s">
        <v>4178</v>
      </c>
      <c r="M265" s="514">
        <v>900459737</v>
      </c>
      <c r="N265" s="216" t="s">
        <v>1686</v>
      </c>
      <c r="O265" s="438">
        <v>15000000</v>
      </c>
      <c r="P265" s="438">
        <v>15000000</v>
      </c>
      <c r="Q265" s="545">
        <v>20250152</v>
      </c>
      <c r="R265" s="516">
        <v>15000000</v>
      </c>
      <c r="S265" s="134">
        <v>45700</v>
      </c>
      <c r="T265" s="564" t="s">
        <v>3869</v>
      </c>
      <c r="U265" s="565" t="s">
        <v>4179</v>
      </c>
      <c r="V265" s="565">
        <v>20250378</v>
      </c>
      <c r="W265" s="566">
        <v>15000000</v>
      </c>
      <c r="X265" s="565" t="s">
        <v>3869</v>
      </c>
      <c r="Y265" s="168" t="s">
        <v>106</v>
      </c>
      <c r="Z265" s="150" t="s">
        <v>283</v>
      </c>
      <c r="AA265" s="146" t="s">
        <v>53</v>
      </c>
      <c r="AB265" s="146">
        <v>2068948</v>
      </c>
      <c r="AC265" s="146" t="s">
        <v>3405</v>
      </c>
      <c r="AD265" s="233">
        <v>45750</v>
      </c>
      <c r="AE265" s="210" t="s">
        <v>4180</v>
      </c>
      <c r="AF265" s="155" t="e">
        <f>#REF!</f>
        <v>#REF!</v>
      </c>
      <c r="AG265" s="169"/>
      <c r="AH265" s="150">
        <v>45538</v>
      </c>
      <c r="AI265" s="150">
        <f t="shared" si="13"/>
        <v>45658</v>
      </c>
      <c r="AJ265" s="156">
        <f t="shared" si="14"/>
        <v>46388</v>
      </c>
      <c r="BZ265" s="223"/>
    </row>
    <row r="266" spans="1:79" ht="18" customHeight="1">
      <c r="B266" s="502" t="b">
        <v>1</v>
      </c>
      <c r="C266" s="325" t="s">
        <v>4181</v>
      </c>
      <c r="D266" s="232" t="s">
        <v>3891</v>
      </c>
      <c r="E266" s="327" t="s">
        <v>24</v>
      </c>
      <c r="F266" s="146" t="s">
        <v>13</v>
      </c>
      <c r="G266" s="559">
        <v>45748</v>
      </c>
      <c r="H266" s="146" t="s">
        <v>274</v>
      </c>
      <c r="I266" s="150" t="str">
        <f t="shared" ca="1" si="12"/>
        <v>EJECUTADO</v>
      </c>
      <c r="J266" s="228" t="s">
        <v>4182</v>
      </c>
      <c r="K266" s="507" t="s">
        <v>54</v>
      </c>
      <c r="L266" s="195" t="s">
        <v>4183</v>
      </c>
      <c r="M266" s="514">
        <v>1032452080</v>
      </c>
      <c r="N266" s="216" t="s">
        <v>1686</v>
      </c>
      <c r="O266" s="438">
        <v>46400000</v>
      </c>
      <c r="P266" s="438">
        <v>5800000</v>
      </c>
      <c r="Q266" s="545">
        <v>20250315</v>
      </c>
      <c r="R266" s="516">
        <v>556800000</v>
      </c>
      <c r="S266" s="134">
        <v>45735</v>
      </c>
      <c r="T266" s="175">
        <v>45749</v>
      </c>
      <c r="U266" s="175">
        <v>45972</v>
      </c>
      <c r="V266" s="222">
        <v>20250381</v>
      </c>
      <c r="W266" s="517">
        <v>46400000</v>
      </c>
      <c r="X266" s="426">
        <v>45748</v>
      </c>
      <c r="Y266" s="205" t="s">
        <v>51</v>
      </c>
      <c r="Z266" s="150" t="s">
        <v>2702</v>
      </c>
      <c r="AA266" s="146" t="s">
        <v>53</v>
      </c>
      <c r="AB266" s="146" t="s">
        <v>4184</v>
      </c>
      <c r="AC266" s="146" t="s">
        <v>3619</v>
      </c>
      <c r="AD266" s="233">
        <v>45749</v>
      </c>
      <c r="AE266" s="83" t="s">
        <v>4185</v>
      </c>
      <c r="AF266" s="155" t="e">
        <f>#REF!</f>
        <v>#REF!</v>
      </c>
      <c r="AG266" s="169"/>
      <c r="AH266" s="150">
        <v>45539</v>
      </c>
      <c r="AI266" s="150">
        <f t="shared" si="13"/>
        <v>45659</v>
      </c>
      <c r="AJ266" s="156">
        <f t="shared" si="14"/>
        <v>46389</v>
      </c>
      <c r="BZ266" s="223"/>
    </row>
    <row r="267" spans="1:79" ht="18" customHeight="1">
      <c r="B267" s="502" t="b">
        <v>1</v>
      </c>
      <c r="C267" s="325" t="s">
        <v>4186</v>
      </c>
      <c r="D267" s="331" t="s">
        <v>74</v>
      </c>
      <c r="E267" s="327" t="s">
        <v>24</v>
      </c>
      <c r="F267" s="146" t="s">
        <v>18</v>
      </c>
      <c r="G267" s="559">
        <v>45748</v>
      </c>
      <c r="H267" s="146" t="s">
        <v>274</v>
      </c>
      <c r="I267" s="150" t="str">
        <f t="shared" ca="1" si="12"/>
        <v>EJECUTADO</v>
      </c>
      <c r="J267" s="232" t="s">
        <v>2938</v>
      </c>
      <c r="K267" s="507" t="s">
        <v>54</v>
      </c>
      <c r="L267" s="195" t="s">
        <v>2705</v>
      </c>
      <c r="M267" s="514">
        <v>1026290803</v>
      </c>
      <c r="N267" s="216" t="s">
        <v>2706</v>
      </c>
      <c r="O267" s="438">
        <v>47475000</v>
      </c>
      <c r="P267" s="438">
        <v>5275000</v>
      </c>
      <c r="Q267" s="545">
        <v>20250355</v>
      </c>
      <c r="R267" s="516">
        <v>189045000</v>
      </c>
      <c r="S267" s="134">
        <v>45747</v>
      </c>
      <c r="T267" s="175">
        <v>45748</v>
      </c>
      <c r="U267" s="175">
        <v>46022</v>
      </c>
      <c r="V267" s="222">
        <v>20250382</v>
      </c>
      <c r="W267" s="517">
        <v>47475000</v>
      </c>
      <c r="X267" s="426">
        <v>45748</v>
      </c>
      <c r="Y267" s="168" t="s">
        <v>75</v>
      </c>
      <c r="Z267" s="150" t="s">
        <v>714</v>
      </c>
      <c r="AA267" s="146" t="s">
        <v>53</v>
      </c>
      <c r="AB267" s="146" t="s">
        <v>4187</v>
      </c>
      <c r="AC267" s="146" t="s">
        <v>3547</v>
      </c>
      <c r="AD267" s="233">
        <v>45748</v>
      </c>
      <c r="AE267" s="83" t="s">
        <v>4188</v>
      </c>
      <c r="AF267" s="155" t="e">
        <f>#REF!</f>
        <v>#REF!</v>
      </c>
      <c r="AG267" s="169"/>
      <c r="AH267" s="150">
        <v>45540</v>
      </c>
      <c r="AI267" s="150">
        <f t="shared" si="13"/>
        <v>45660</v>
      </c>
      <c r="AJ267" s="156">
        <f t="shared" si="14"/>
        <v>46390</v>
      </c>
      <c r="BZ267" s="223"/>
    </row>
    <row r="268" spans="1:79" ht="18" customHeight="1">
      <c r="B268" s="502" t="b">
        <v>1</v>
      </c>
      <c r="C268" s="325" t="s">
        <v>4189</v>
      </c>
      <c r="D268" s="232" t="s">
        <v>842</v>
      </c>
      <c r="E268" s="327" t="s">
        <v>24</v>
      </c>
      <c r="F268" s="146" t="s">
        <v>18</v>
      </c>
      <c r="G268" s="559">
        <v>45748</v>
      </c>
      <c r="H268" s="146" t="s">
        <v>274</v>
      </c>
      <c r="I268" s="150" t="str">
        <f t="shared" ca="1" si="12"/>
        <v>EJECUTADO</v>
      </c>
      <c r="J268" s="228" t="s">
        <v>4190</v>
      </c>
      <c r="K268" s="507" t="s">
        <v>54</v>
      </c>
      <c r="L268" s="195" t="s">
        <v>346</v>
      </c>
      <c r="M268" s="514">
        <v>1077144183</v>
      </c>
      <c r="N268" s="216" t="s">
        <v>1686</v>
      </c>
      <c r="O268" s="438">
        <v>66000000</v>
      </c>
      <c r="P268" s="438">
        <v>11000000</v>
      </c>
      <c r="Q268" s="545">
        <v>20250332</v>
      </c>
      <c r="R268" s="516">
        <v>33000000</v>
      </c>
      <c r="S268" s="134">
        <v>45743</v>
      </c>
      <c r="T268" s="175">
        <v>45749</v>
      </c>
      <c r="U268" s="175">
        <v>45931</v>
      </c>
      <c r="V268" s="222" t="s">
        <v>4191</v>
      </c>
      <c r="W268" s="517">
        <v>33000000</v>
      </c>
      <c r="X268" s="426">
        <v>45748</v>
      </c>
      <c r="Y268" s="205" t="s">
        <v>51</v>
      </c>
      <c r="Z268" s="150" t="s">
        <v>634</v>
      </c>
      <c r="AA268" s="146" t="s">
        <v>53</v>
      </c>
      <c r="AB268" s="146" t="s">
        <v>4192</v>
      </c>
      <c r="AC268" s="146" t="s">
        <v>2927</v>
      </c>
      <c r="AD268" s="233">
        <v>45749</v>
      </c>
      <c r="AE268" s="227" t="s">
        <v>4193</v>
      </c>
      <c r="AF268" s="155" t="e">
        <f>#REF!</f>
        <v>#REF!</v>
      </c>
      <c r="AG268" s="169"/>
      <c r="AH268" s="150">
        <v>45541</v>
      </c>
      <c r="AI268" s="150">
        <f t="shared" si="13"/>
        <v>45661</v>
      </c>
      <c r="AJ268" s="156">
        <f t="shared" si="14"/>
        <v>46391</v>
      </c>
      <c r="BZ268" s="223"/>
    </row>
    <row r="269" spans="1:79" ht="18" customHeight="1">
      <c r="B269" s="502" t="b">
        <v>1</v>
      </c>
      <c r="C269" s="325" t="s">
        <v>4194</v>
      </c>
      <c r="D269" s="331" t="s">
        <v>74</v>
      </c>
      <c r="E269" s="327" t="s">
        <v>24</v>
      </c>
      <c r="F269" s="146" t="s">
        <v>18</v>
      </c>
      <c r="G269" s="559">
        <v>45748</v>
      </c>
      <c r="H269" s="146" t="s">
        <v>274</v>
      </c>
      <c r="I269" s="150" t="str">
        <f t="shared" ca="1" si="12"/>
        <v>EJECUTADO</v>
      </c>
      <c r="J269" s="228" t="s">
        <v>3126</v>
      </c>
      <c r="K269" s="507" t="s">
        <v>54</v>
      </c>
      <c r="L269" s="195" t="s">
        <v>1273</v>
      </c>
      <c r="M269" s="514">
        <v>80898102</v>
      </c>
      <c r="N269" s="216" t="s">
        <v>3090</v>
      </c>
      <c r="O269" s="438">
        <v>8196000</v>
      </c>
      <c r="P269" s="438">
        <v>8196000</v>
      </c>
      <c r="Q269" s="545">
        <v>20250030</v>
      </c>
      <c r="R269" s="516">
        <v>782183000</v>
      </c>
      <c r="S269" s="134">
        <v>45670</v>
      </c>
      <c r="T269" s="175">
        <v>45748</v>
      </c>
      <c r="U269" s="175">
        <v>45777</v>
      </c>
      <c r="V269" s="222">
        <v>20250392</v>
      </c>
      <c r="W269" s="517">
        <v>8196000</v>
      </c>
      <c r="X269" s="426">
        <v>45748</v>
      </c>
      <c r="Y269" s="205" t="s">
        <v>51</v>
      </c>
      <c r="Z269" s="150" t="s">
        <v>634</v>
      </c>
      <c r="AA269" s="146" t="s">
        <v>53</v>
      </c>
      <c r="AB269" s="146" t="s">
        <v>4195</v>
      </c>
      <c r="AC269" s="146" t="s">
        <v>3547</v>
      </c>
      <c r="AD269" s="233">
        <v>45748</v>
      </c>
      <c r="AE269" s="227" t="s">
        <v>4196</v>
      </c>
      <c r="AF269" s="155" t="e">
        <f>#REF!</f>
        <v>#REF!</v>
      </c>
      <c r="AG269" s="169"/>
      <c r="AH269" s="150">
        <v>45542</v>
      </c>
      <c r="AI269" s="150">
        <f t="shared" si="13"/>
        <v>45662</v>
      </c>
      <c r="AJ269" s="156">
        <f t="shared" si="14"/>
        <v>46392</v>
      </c>
      <c r="BZ269" s="223"/>
    </row>
    <row r="270" spans="1:79" ht="18" customHeight="1">
      <c r="B270" s="502" t="b">
        <v>1</v>
      </c>
      <c r="C270" s="325" t="s">
        <v>4197</v>
      </c>
      <c r="D270" s="331" t="s">
        <v>74</v>
      </c>
      <c r="E270" s="327" t="s">
        <v>24</v>
      </c>
      <c r="F270" s="146" t="s">
        <v>18</v>
      </c>
      <c r="G270" s="559">
        <v>45748</v>
      </c>
      <c r="H270" s="146" t="s">
        <v>274</v>
      </c>
      <c r="I270" s="150" t="str">
        <f t="shared" ca="1" si="12"/>
        <v>EJECUTADO</v>
      </c>
      <c r="J270" s="228" t="s">
        <v>2938</v>
      </c>
      <c r="K270" s="507" t="s">
        <v>54</v>
      </c>
      <c r="L270" s="195" t="s">
        <v>925</v>
      </c>
      <c r="M270" s="514">
        <v>1018477291</v>
      </c>
      <c r="N270" s="216" t="s">
        <v>2708</v>
      </c>
      <c r="O270" s="438">
        <v>47250000</v>
      </c>
      <c r="P270" s="438">
        <v>5250000</v>
      </c>
      <c r="Q270" s="545">
        <v>20250355</v>
      </c>
      <c r="R270" s="516">
        <v>189045000</v>
      </c>
      <c r="S270" s="134">
        <v>45747</v>
      </c>
      <c r="T270" s="175">
        <v>45748</v>
      </c>
      <c r="U270" s="175">
        <v>46022</v>
      </c>
      <c r="V270" s="222">
        <v>20250385</v>
      </c>
      <c r="W270" s="517">
        <v>47250000</v>
      </c>
      <c r="X270" s="426">
        <v>45748</v>
      </c>
      <c r="Y270" s="168" t="s">
        <v>75</v>
      </c>
      <c r="Z270" s="150" t="s">
        <v>714</v>
      </c>
      <c r="AA270" s="146" t="s">
        <v>53</v>
      </c>
      <c r="AB270" s="146" t="s">
        <v>4198</v>
      </c>
      <c r="AC270" s="146" t="s">
        <v>3547</v>
      </c>
      <c r="AD270" s="233">
        <v>45748</v>
      </c>
      <c r="AE270" s="83" t="s">
        <v>4199</v>
      </c>
      <c r="AF270" s="155" t="e">
        <f>#REF!</f>
        <v>#REF!</v>
      </c>
      <c r="AG270" s="169"/>
      <c r="AH270" s="150">
        <v>45543</v>
      </c>
      <c r="AI270" s="150">
        <f t="shared" si="13"/>
        <v>45663</v>
      </c>
      <c r="AJ270" s="156">
        <f t="shared" si="14"/>
        <v>46393</v>
      </c>
      <c r="BZ270" s="223"/>
    </row>
    <row r="271" spans="1:79" ht="18" customHeight="1">
      <c r="B271" s="502" t="b">
        <v>1</v>
      </c>
      <c r="C271" s="325" t="s">
        <v>4200</v>
      </c>
      <c r="D271" s="331" t="s">
        <v>74</v>
      </c>
      <c r="E271" s="327" t="s">
        <v>24</v>
      </c>
      <c r="F271" s="146" t="s">
        <v>18</v>
      </c>
      <c r="G271" s="559">
        <v>45748</v>
      </c>
      <c r="H271" s="146" t="s">
        <v>274</v>
      </c>
      <c r="I271" s="150" t="str">
        <f t="shared" ca="1" si="12"/>
        <v>EJECUTADO</v>
      </c>
      <c r="J271" s="228" t="s">
        <v>2938</v>
      </c>
      <c r="K271" s="507" t="s">
        <v>54</v>
      </c>
      <c r="L271" s="195" t="s">
        <v>1421</v>
      </c>
      <c r="M271" s="514">
        <v>1023980180</v>
      </c>
      <c r="N271" s="229" t="s">
        <v>2703</v>
      </c>
      <c r="O271" s="438">
        <v>46620000</v>
      </c>
      <c r="P271" s="438">
        <v>5180000</v>
      </c>
      <c r="Q271" s="545">
        <v>20250355</v>
      </c>
      <c r="R271" s="516">
        <v>189045000</v>
      </c>
      <c r="S271" s="134">
        <v>45747</v>
      </c>
      <c r="T271" s="175">
        <v>45748</v>
      </c>
      <c r="U271" s="175">
        <v>46022</v>
      </c>
      <c r="V271" s="222">
        <v>20250386</v>
      </c>
      <c r="W271" s="517">
        <v>46620000</v>
      </c>
      <c r="X271" s="426">
        <v>45748</v>
      </c>
      <c r="Y271" s="168" t="s">
        <v>75</v>
      </c>
      <c r="Z271" s="150" t="s">
        <v>714</v>
      </c>
      <c r="AA271" s="146" t="s">
        <v>53</v>
      </c>
      <c r="AB271" s="146" t="s">
        <v>4201</v>
      </c>
      <c r="AC271" s="146" t="s">
        <v>3405</v>
      </c>
      <c r="AD271" s="233">
        <v>45748</v>
      </c>
      <c r="AE271" s="83" t="s">
        <v>4202</v>
      </c>
      <c r="AF271" s="155" t="e">
        <f>#REF!</f>
        <v>#REF!</v>
      </c>
      <c r="AG271" s="169"/>
      <c r="AH271" s="150">
        <v>45544</v>
      </c>
      <c r="AI271" s="150">
        <f t="shared" si="13"/>
        <v>45664</v>
      </c>
      <c r="AJ271" s="156">
        <f t="shared" si="14"/>
        <v>46394</v>
      </c>
      <c r="BZ271" s="223"/>
    </row>
    <row r="272" spans="1:79" ht="18" customHeight="1">
      <c r="B272" s="502" t="b">
        <v>1</v>
      </c>
      <c r="C272" s="325" t="s">
        <v>4203</v>
      </c>
      <c r="D272" s="232" t="s">
        <v>2741</v>
      </c>
      <c r="E272" s="327" t="s">
        <v>24</v>
      </c>
      <c r="F272" s="146" t="s">
        <v>3</v>
      </c>
      <c r="G272" s="559">
        <v>45748</v>
      </c>
      <c r="H272" s="146" t="s">
        <v>274</v>
      </c>
      <c r="I272" s="150" t="str">
        <f t="shared" ca="1" si="12"/>
        <v>EJECUTADO</v>
      </c>
      <c r="J272" s="228" t="s">
        <v>4204</v>
      </c>
      <c r="K272" s="507" t="s">
        <v>54</v>
      </c>
      <c r="L272" s="195" t="s">
        <v>1053</v>
      </c>
      <c r="M272" s="514">
        <v>1001058608</v>
      </c>
      <c r="N272" s="229" t="s">
        <v>2743</v>
      </c>
      <c r="O272" s="438">
        <v>21420000</v>
      </c>
      <c r="P272" s="438">
        <v>3570000</v>
      </c>
      <c r="Q272" s="545">
        <v>20250324</v>
      </c>
      <c r="R272" s="516">
        <v>21420000</v>
      </c>
      <c r="S272" s="134">
        <v>45742</v>
      </c>
      <c r="T272" s="175">
        <v>45748</v>
      </c>
      <c r="U272" s="175">
        <v>45930</v>
      </c>
      <c r="V272" s="222">
        <v>20250387</v>
      </c>
      <c r="W272" s="517">
        <v>21420000</v>
      </c>
      <c r="X272" s="426">
        <v>45748</v>
      </c>
      <c r="Y272" s="205" t="s">
        <v>51</v>
      </c>
      <c r="Z272" s="150" t="s">
        <v>634</v>
      </c>
      <c r="AA272" s="146" t="s">
        <v>53</v>
      </c>
      <c r="AB272" s="146" t="s">
        <v>4205</v>
      </c>
      <c r="AC272" s="146" t="s">
        <v>3496</v>
      </c>
      <c r="AD272" s="233">
        <v>45748</v>
      </c>
      <c r="AE272" s="83" t="s">
        <v>4206</v>
      </c>
      <c r="AF272" s="155" t="e">
        <f>#REF!</f>
        <v>#REF!</v>
      </c>
      <c r="AG272" s="169"/>
      <c r="AH272" s="150">
        <v>45545</v>
      </c>
      <c r="AI272" s="150">
        <f t="shared" si="13"/>
        <v>45665</v>
      </c>
      <c r="AJ272" s="156">
        <f t="shared" si="14"/>
        <v>46395</v>
      </c>
      <c r="BZ272" s="223"/>
    </row>
    <row r="273" spans="1:78" ht="18" customHeight="1">
      <c r="B273" s="502" t="b">
        <v>1</v>
      </c>
      <c r="C273" s="325" t="s">
        <v>4207</v>
      </c>
      <c r="D273" s="232" t="s">
        <v>3455</v>
      </c>
      <c r="E273" s="327" t="s">
        <v>24</v>
      </c>
      <c r="F273" s="146" t="s">
        <v>18</v>
      </c>
      <c r="G273" s="559">
        <v>45748</v>
      </c>
      <c r="H273" s="146" t="s">
        <v>274</v>
      </c>
      <c r="I273" s="150" t="str">
        <f t="shared" ca="1" si="12"/>
        <v>EJECUTADO</v>
      </c>
      <c r="J273" s="228" t="s">
        <v>4208</v>
      </c>
      <c r="K273" s="507" t="s">
        <v>54</v>
      </c>
      <c r="L273" s="195" t="s">
        <v>4209</v>
      </c>
      <c r="M273" s="514">
        <v>1012323168</v>
      </c>
      <c r="N273" s="216" t="s">
        <v>1686</v>
      </c>
      <c r="O273" s="438">
        <v>9700000</v>
      </c>
      <c r="P273" s="438">
        <v>4500000</v>
      </c>
      <c r="Q273" s="545">
        <v>20250143</v>
      </c>
      <c r="R273" s="516">
        <v>10560000</v>
      </c>
      <c r="S273" s="134">
        <v>45695</v>
      </c>
      <c r="T273" s="175">
        <v>45749</v>
      </c>
      <c r="U273" s="175">
        <v>45809</v>
      </c>
      <c r="V273" s="222">
        <v>20250388</v>
      </c>
      <c r="W273" s="517">
        <v>9700000</v>
      </c>
      <c r="X273" s="426">
        <v>45748</v>
      </c>
      <c r="Y273" s="205" t="s">
        <v>51</v>
      </c>
      <c r="Z273" s="150" t="s">
        <v>2702</v>
      </c>
      <c r="AA273" s="146" t="s">
        <v>53</v>
      </c>
      <c r="AB273" s="146" t="s">
        <v>4210</v>
      </c>
      <c r="AC273" s="146" t="s">
        <v>3547</v>
      </c>
      <c r="AD273" s="233">
        <v>45750</v>
      </c>
      <c r="AE273" s="83" t="s">
        <v>4211</v>
      </c>
      <c r="AF273" s="155" t="e">
        <f>#REF!</f>
        <v>#REF!</v>
      </c>
      <c r="AG273" s="169"/>
      <c r="AH273" s="150">
        <v>45546</v>
      </c>
      <c r="AI273" s="150">
        <f t="shared" si="13"/>
        <v>45666</v>
      </c>
      <c r="AJ273" s="156">
        <f t="shared" si="14"/>
        <v>46396</v>
      </c>
      <c r="BZ273" s="223"/>
    </row>
    <row r="274" spans="1:78" ht="18" customHeight="1">
      <c r="B274" s="502" t="b">
        <v>1</v>
      </c>
      <c r="C274" s="325" t="s">
        <v>4212</v>
      </c>
      <c r="D274" s="331" t="s">
        <v>74</v>
      </c>
      <c r="E274" s="327" t="s">
        <v>24</v>
      </c>
      <c r="F274" s="146" t="s">
        <v>18</v>
      </c>
      <c r="G274" s="559">
        <v>45748</v>
      </c>
      <c r="H274" s="146" t="s">
        <v>274</v>
      </c>
      <c r="I274" s="150" t="str">
        <f t="shared" ca="1" si="12"/>
        <v>EJECUTADO</v>
      </c>
      <c r="J274" s="228" t="s">
        <v>4213</v>
      </c>
      <c r="K274" s="507" t="s">
        <v>54</v>
      </c>
      <c r="L274" s="195" t="s">
        <v>922</v>
      </c>
      <c r="M274" s="514">
        <v>1030676640</v>
      </c>
      <c r="N274" s="216" t="s">
        <v>2704</v>
      </c>
      <c r="O274" s="438">
        <v>47475000</v>
      </c>
      <c r="P274" s="438">
        <v>5275000</v>
      </c>
      <c r="Q274" s="545">
        <v>20250355</v>
      </c>
      <c r="R274" s="516">
        <v>189045000</v>
      </c>
      <c r="S274" s="134">
        <v>45747</v>
      </c>
      <c r="T274" s="175">
        <v>45748</v>
      </c>
      <c r="U274" s="175">
        <v>46022</v>
      </c>
      <c r="V274" s="222">
        <v>20250389</v>
      </c>
      <c r="W274" s="517">
        <v>47475000</v>
      </c>
      <c r="X274" s="426">
        <v>45748</v>
      </c>
      <c r="Y274" s="168" t="s">
        <v>75</v>
      </c>
      <c r="Z274" s="150" t="s">
        <v>714</v>
      </c>
      <c r="AA274" s="146" t="s">
        <v>53</v>
      </c>
      <c r="AB274" s="146" t="s">
        <v>4214</v>
      </c>
      <c r="AC274" s="146" t="s">
        <v>3507</v>
      </c>
      <c r="AD274" s="233">
        <v>45748</v>
      </c>
      <c r="AE274" s="227" t="s">
        <v>4215</v>
      </c>
      <c r="AF274" s="155" t="e">
        <f>#REF!</f>
        <v>#REF!</v>
      </c>
      <c r="AG274" s="169"/>
      <c r="AH274" s="150">
        <v>45547</v>
      </c>
      <c r="AI274" s="150">
        <f t="shared" si="13"/>
        <v>45667</v>
      </c>
      <c r="AJ274" s="156">
        <f t="shared" si="14"/>
        <v>46397</v>
      </c>
      <c r="BZ274" s="223"/>
    </row>
    <row r="275" spans="1:78" ht="18" customHeight="1">
      <c r="B275" s="502" t="b">
        <v>1</v>
      </c>
      <c r="C275" s="325" t="s">
        <v>4216</v>
      </c>
      <c r="D275" s="331" t="s">
        <v>74</v>
      </c>
      <c r="E275" s="327" t="s">
        <v>24</v>
      </c>
      <c r="F275" s="146" t="s">
        <v>13</v>
      </c>
      <c r="G275" s="559">
        <v>45748</v>
      </c>
      <c r="H275" s="146" t="s">
        <v>274</v>
      </c>
      <c r="I275" s="150" t="str">
        <f t="shared" ca="1" si="12"/>
        <v>EJECUTADO</v>
      </c>
      <c r="J275" s="228" t="s">
        <v>4217</v>
      </c>
      <c r="K275" s="263" t="s">
        <v>50</v>
      </c>
      <c r="L275" s="195" t="s">
        <v>2795</v>
      </c>
      <c r="M275" s="514" t="s">
        <v>4218</v>
      </c>
      <c r="N275" s="216" t="s">
        <v>1686</v>
      </c>
      <c r="O275" s="438">
        <v>55032000</v>
      </c>
      <c r="P275" s="438">
        <v>9172000</v>
      </c>
      <c r="Q275" s="545">
        <v>20250323</v>
      </c>
      <c r="R275" s="516">
        <v>55044000</v>
      </c>
      <c r="S275" s="134">
        <v>45741</v>
      </c>
      <c r="T275" s="175">
        <v>45750</v>
      </c>
      <c r="U275" s="175">
        <v>45932</v>
      </c>
      <c r="V275" s="222">
        <v>20250390</v>
      </c>
      <c r="W275" s="517">
        <v>55032000</v>
      </c>
      <c r="X275" s="426">
        <v>45748</v>
      </c>
      <c r="Y275" s="168" t="s">
        <v>106</v>
      </c>
      <c r="Z275" s="150" t="s">
        <v>283</v>
      </c>
      <c r="AA275" s="146" t="s">
        <v>53</v>
      </c>
      <c r="AB275" s="232" t="s">
        <v>4219</v>
      </c>
      <c r="AC275" s="146" t="s">
        <v>3405</v>
      </c>
      <c r="AD275" s="233">
        <v>45750</v>
      </c>
      <c r="AE275" s="83" t="s">
        <v>4220</v>
      </c>
      <c r="AF275" s="155" t="e">
        <f>#REF!</f>
        <v>#REF!</v>
      </c>
      <c r="AG275" s="169"/>
      <c r="AH275" s="150">
        <v>45548</v>
      </c>
      <c r="AI275" s="150">
        <f t="shared" si="13"/>
        <v>45668</v>
      </c>
      <c r="AJ275" s="156">
        <f t="shared" si="14"/>
        <v>46398</v>
      </c>
      <c r="BZ275" s="223"/>
    </row>
    <row r="276" spans="1:78" ht="18" customHeight="1">
      <c r="B276" s="502" t="b">
        <v>1</v>
      </c>
      <c r="C276" s="325" t="s">
        <v>4221</v>
      </c>
      <c r="D276" s="331" t="s">
        <v>74</v>
      </c>
      <c r="E276" s="327" t="s">
        <v>24</v>
      </c>
      <c r="F276" s="146" t="s">
        <v>18</v>
      </c>
      <c r="G276" s="559">
        <v>45749</v>
      </c>
      <c r="H276" s="146" t="s">
        <v>274</v>
      </c>
      <c r="I276" s="150" t="str">
        <f t="shared" ca="1" si="12"/>
        <v>EJECUTADO</v>
      </c>
      <c r="J276" s="228" t="s">
        <v>4222</v>
      </c>
      <c r="K276" s="507" t="s">
        <v>54</v>
      </c>
      <c r="L276" s="195" t="s">
        <v>2827</v>
      </c>
      <c r="M276" s="514">
        <v>1015436173</v>
      </c>
      <c r="N276" s="229" t="s">
        <v>2791</v>
      </c>
      <c r="O276" s="438">
        <v>13500000</v>
      </c>
      <c r="P276" s="438">
        <v>4500000</v>
      </c>
      <c r="Q276" s="545">
        <v>20250330</v>
      </c>
      <c r="R276" s="516">
        <v>13500000</v>
      </c>
      <c r="S276" s="134">
        <v>45743</v>
      </c>
      <c r="T276" s="175">
        <v>45762</v>
      </c>
      <c r="U276" s="175">
        <v>45852</v>
      </c>
      <c r="V276" s="222">
        <v>20250397</v>
      </c>
      <c r="W276" s="517">
        <v>13500000</v>
      </c>
      <c r="X276" s="426">
        <v>45749</v>
      </c>
      <c r="Y276" s="168" t="s">
        <v>106</v>
      </c>
      <c r="Z276" s="150" t="s">
        <v>283</v>
      </c>
      <c r="AA276" s="146" t="s">
        <v>53</v>
      </c>
      <c r="AB276" s="232" t="s">
        <v>4223</v>
      </c>
      <c r="AC276" s="146" t="s">
        <v>3405</v>
      </c>
      <c r="AD276" s="233">
        <v>45762</v>
      </c>
      <c r="AE276" s="83" t="s">
        <v>4224</v>
      </c>
      <c r="AF276" s="155" t="e">
        <f>#REF!</f>
        <v>#REF!</v>
      </c>
      <c r="AG276" s="169"/>
      <c r="AH276" s="150">
        <v>45549</v>
      </c>
      <c r="AI276" s="150">
        <f t="shared" si="13"/>
        <v>45669</v>
      </c>
      <c r="AJ276" s="156">
        <f t="shared" si="14"/>
        <v>46399</v>
      </c>
      <c r="BZ276" s="223"/>
    </row>
    <row r="277" spans="1:78" ht="18" customHeight="1">
      <c r="B277" s="502" t="b">
        <v>1</v>
      </c>
      <c r="C277" s="325" t="s">
        <v>4225</v>
      </c>
      <c r="D277" s="232" t="s">
        <v>3891</v>
      </c>
      <c r="E277" s="327" t="s">
        <v>24</v>
      </c>
      <c r="F277" s="146" t="s">
        <v>18</v>
      </c>
      <c r="G277" s="559">
        <v>45749</v>
      </c>
      <c r="H277" s="146" t="s">
        <v>274</v>
      </c>
      <c r="I277" s="150" t="str">
        <f t="shared" ca="1" si="12"/>
        <v>EJECUTADO</v>
      </c>
      <c r="J277" s="228" t="s">
        <v>4226</v>
      </c>
      <c r="K277" s="507" t="s">
        <v>54</v>
      </c>
      <c r="L277" s="195" t="s">
        <v>4227</v>
      </c>
      <c r="M277" s="514">
        <v>1140852856</v>
      </c>
      <c r="N277" s="216" t="s">
        <v>1686</v>
      </c>
      <c r="O277" s="438">
        <v>40120000</v>
      </c>
      <c r="P277" s="438">
        <v>5015000</v>
      </c>
      <c r="Q277" s="545">
        <v>20250339</v>
      </c>
      <c r="R277" s="516">
        <v>40120000</v>
      </c>
      <c r="S277" s="134">
        <v>45743</v>
      </c>
      <c r="T277" s="175">
        <v>45750</v>
      </c>
      <c r="U277" s="175">
        <v>45972</v>
      </c>
      <c r="V277" s="222">
        <v>20250398</v>
      </c>
      <c r="W277" s="517">
        <v>40120000</v>
      </c>
      <c r="X277" s="426">
        <v>45749</v>
      </c>
      <c r="Y277" s="205" t="s">
        <v>51</v>
      </c>
      <c r="Z277" s="150" t="s">
        <v>2702</v>
      </c>
      <c r="AA277" s="146" t="s">
        <v>53</v>
      </c>
      <c r="AB277" s="146" t="s">
        <v>4228</v>
      </c>
      <c r="AC277" s="146" t="s">
        <v>3405</v>
      </c>
      <c r="AD277" s="233">
        <v>45750</v>
      </c>
      <c r="AE277" s="83" t="s">
        <v>4229</v>
      </c>
      <c r="AF277" s="155" t="e">
        <f>#REF!</f>
        <v>#REF!</v>
      </c>
      <c r="AG277" s="169"/>
      <c r="AH277" s="150">
        <v>45550</v>
      </c>
      <c r="AI277" s="150">
        <f t="shared" si="13"/>
        <v>45670</v>
      </c>
      <c r="AJ277" s="156">
        <f t="shared" si="14"/>
        <v>46400</v>
      </c>
      <c r="BZ277" s="223"/>
    </row>
    <row r="278" spans="1:78" ht="18" customHeight="1">
      <c r="B278" s="502" t="b">
        <v>1</v>
      </c>
      <c r="C278" s="325" t="s">
        <v>4230</v>
      </c>
      <c r="D278" s="232" t="s">
        <v>3872</v>
      </c>
      <c r="E278" s="327" t="s">
        <v>24</v>
      </c>
      <c r="F278" s="146" t="s">
        <v>18</v>
      </c>
      <c r="G278" s="559">
        <v>45749</v>
      </c>
      <c r="H278" s="146" t="s">
        <v>274</v>
      </c>
      <c r="I278" s="150" t="str">
        <f t="shared" ca="1" si="12"/>
        <v>EJECUTADO</v>
      </c>
      <c r="J278" s="228" t="s">
        <v>4231</v>
      </c>
      <c r="K278" s="507" t="s">
        <v>54</v>
      </c>
      <c r="L278" s="195" t="s">
        <v>2514</v>
      </c>
      <c r="M278" s="514">
        <v>39708039</v>
      </c>
      <c r="N278" s="235" t="s">
        <v>1686</v>
      </c>
      <c r="O278" s="438">
        <v>49970000</v>
      </c>
      <c r="P278" s="438">
        <v>5700000</v>
      </c>
      <c r="Q278" s="545">
        <v>20250309</v>
      </c>
      <c r="R278" s="516">
        <v>53200000</v>
      </c>
      <c r="S278" s="134">
        <v>45734</v>
      </c>
      <c r="T278" s="175">
        <v>45751</v>
      </c>
      <c r="U278" s="175">
        <v>46014</v>
      </c>
      <c r="V278" s="222">
        <v>20250399</v>
      </c>
      <c r="W278" s="517">
        <v>49970000</v>
      </c>
      <c r="X278" s="426">
        <v>45749</v>
      </c>
      <c r="Y278" s="205" t="s">
        <v>51</v>
      </c>
      <c r="Z278" s="150" t="s">
        <v>2702</v>
      </c>
      <c r="AA278" s="146" t="s">
        <v>53</v>
      </c>
      <c r="AB278" s="146" t="s">
        <v>4232</v>
      </c>
      <c r="AC278" s="146" t="s">
        <v>3547</v>
      </c>
      <c r="AD278" s="233">
        <v>45751</v>
      </c>
      <c r="AE278" s="83" t="s">
        <v>4233</v>
      </c>
      <c r="AF278" s="155" t="e">
        <f>#REF!</f>
        <v>#REF!</v>
      </c>
      <c r="AG278" s="169"/>
      <c r="AH278" s="150">
        <v>45551</v>
      </c>
      <c r="AI278" s="150">
        <f t="shared" si="13"/>
        <v>45671</v>
      </c>
      <c r="AJ278" s="156">
        <f t="shared" si="14"/>
        <v>46401</v>
      </c>
      <c r="BZ278" s="223"/>
    </row>
    <row r="279" spans="1:78" ht="18" customHeight="1">
      <c r="B279" s="502" t="b">
        <v>1</v>
      </c>
      <c r="C279" s="325" t="s">
        <v>4234</v>
      </c>
      <c r="D279" s="232" t="s">
        <v>3455</v>
      </c>
      <c r="E279" s="327" t="s">
        <v>24</v>
      </c>
      <c r="F279" s="146" t="s">
        <v>3</v>
      </c>
      <c r="G279" s="559">
        <v>45749</v>
      </c>
      <c r="H279" s="146" t="s">
        <v>274</v>
      </c>
      <c r="I279" s="150" t="str">
        <f t="shared" ca="1" si="12"/>
        <v>EJECUTADO</v>
      </c>
      <c r="J279" s="228" t="s">
        <v>4235</v>
      </c>
      <c r="K279" s="507" t="s">
        <v>54</v>
      </c>
      <c r="L279" s="195" t="s">
        <v>2598</v>
      </c>
      <c r="M279" s="514">
        <v>1069713697</v>
      </c>
      <c r="N279" s="235" t="s">
        <v>1686</v>
      </c>
      <c r="O279" s="438">
        <v>4500000</v>
      </c>
      <c r="P279" s="438">
        <v>3800000</v>
      </c>
      <c r="Q279" s="545">
        <v>20250347</v>
      </c>
      <c r="R279" s="516">
        <v>4500000</v>
      </c>
      <c r="S279" s="134">
        <v>45744</v>
      </c>
      <c r="T279" s="175">
        <v>45750</v>
      </c>
      <c r="U279" s="175">
        <v>45779</v>
      </c>
      <c r="V279" s="222">
        <v>20250400</v>
      </c>
      <c r="W279" s="517">
        <v>4500000</v>
      </c>
      <c r="X279" s="426">
        <v>45749</v>
      </c>
      <c r="Y279" s="205" t="s">
        <v>51</v>
      </c>
      <c r="Z279" s="150" t="s">
        <v>2702</v>
      </c>
      <c r="AA279" s="146" t="s">
        <v>53</v>
      </c>
      <c r="AB279" s="146" t="s">
        <v>4236</v>
      </c>
      <c r="AC279" s="146" t="s">
        <v>3547</v>
      </c>
      <c r="AD279" s="233">
        <v>45751</v>
      </c>
      <c r="AE279" s="83" t="s">
        <v>4237</v>
      </c>
      <c r="AF279" s="155" t="e">
        <f>#REF!</f>
        <v>#REF!</v>
      </c>
      <c r="AG279" s="169"/>
      <c r="AH279" s="150">
        <v>45552</v>
      </c>
      <c r="AI279" s="150">
        <f t="shared" si="13"/>
        <v>45672</v>
      </c>
      <c r="AJ279" s="156">
        <f t="shared" si="14"/>
        <v>46402</v>
      </c>
      <c r="BZ279" s="223"/>
    </row>
    <row r="280" spans="1:78" ht="18" customHeight="1">
      <c r="B280" s="502" t="b">
        <v>0</v>
      </c>
      <c r="C280" s="325" t="s">
        <v>4238</v>
      </c>
      <c r="D280" s="232" t="s">
        <v>3455</v>
      </c>
      <c r="E280" s="327" t="s">
        <v>24</v>
      </c>
      <c r="F280" s="146" t="s">
        <v>18</v>
      </c>
      <c r="G280" s="559">
        <v>45749</v>
      </c>
      <c r="H280" s="146" t="s">
        <v>274</v>
      </c>
      <c r="I280" s="150" t="str">
        <f t="shared" ca="1" si="12"/>
        <v>EJECUTADO</v>
      </c>
      <c r="J280" s="228" t="s">
        <v>3473</v>
      </c>
      <c r="K280" s="507" t="s">
        <v>54</v>
      </c>
      <c r="L280" s="195" t="s">
        <v>4239</v>
      </c>
      <c r="M280" s="514">
        <v>53090344</v>
      </c>
      <c r="N280" s="235" t="s">
        <v>1686</v>
      </c>
      <c r="O280" s="438">
        <v>10600000</v>
      </c>
      <c r="P280" s="438">
        <v>5000000</v>
      </c>
      <c r="Q280" s="545">
        <v>20250343</v>
      </c>
      <c r="R280" s="516">
        <v>10600000</v>
      </c>
      <c r="S280" s="134">
        <v>45744</v>
      </c>
      <c r="T280" s="175">
        <v>45750</v>
      </c>
      <c r="U280" s="175">
        <v>45810</v>
      </c>
      <c r="V280" s="222">
        <v>20250401</v>
      </c>
      <c r="W280" s="517">
        <v>10600000</v>
      </c>
      <c r="X280" s="426">
        <v>45749</v>
      </c>
      <c r="Y280" s="205" t="s">
        <v>51</v>
      </c>
      <c r="Z280" s="150" t="s">
        <v>2702</v>
      </c>
      <c r="AA280" s="146" t="s">
        <v>53</v>
      </c>
      <c r="AB280" s="146" t="s">
        <v>4240</v>
      </c>
      <c r="AC280" s="146" t="s">
        <v>3547</v>
      </c>
      <c r="AD280" s="233">
        <v>45751</v>
      </c>
      <c r="AE280" s="83" t="s">
        <v>4241</v>
      </c>
      <c r="AF280" s="155" t="e">
        <f>#REF!</f>
        <v>#REF!</v>
      </c>
      <c r="AG280" s="169"/>
      <c r="AH280" s="150">
        <v>45553</v>
      </c>
      <c r="AI280" s="150">
        <f t="shared" si="13"/>
        <v>45673</v>
      </c>
      <c r="AJ280" s="156">
        <f t="shared" si="14"/>
        <v>46403</v>
      </c>
      <c r="BZ280" s="223"/>
    </row>
    <row r="281" spans="1:78" ht="18" customHeight="1">
      <c r="B281" s="502" t="b">
        <v>0</v>
      </c>
      <c r="C281" s="325" t="s">
        <v>4242</v>
      </c>
      <c r="D281" s="146" t="s">
        <v>591</v>
      </c>
      <c r="E281" s="327" t="s">
        <v>24</v>
      </c>
      <c r="F281" s="146" t="s">
        <v>3</v>
      </c>
      <c r="G281" s="559">
        <v>45750</v>
      </c>
      <c r="H281" s="146" t="s">
        <v>274</v>
      </c>
      <c r="I281" s="150" t="str">
        <f t="shared" ca="1" si="12"/>
        <v>EJECUTADO</v>
      </c>
      <c r="J281" s="228" t="s">
        <v>4243</v>
      </c>
      <c r="K281" s="507" t="s">
        <v>54</v>
      </c>
      <c r="L281" s="146" t="s">
        <v>2850</v>
      </c>
      <c r="M281" s="514">
        <v>1016114111</v>
      </c>
      <c r="N281" s="216" t="s">
        <v>1686</v>
      </c>
      <c r="O281" s="438">
        <v>7000000</v>
      </c>
      <c r="P281" s="438">
        <v>3500000</v>
      </c>
      <c r="Q281" s="545">
        <v>20250153</v>
      </c>
      <c r="R281" s="516">
        <v>7000000</v>
      </c>
      <c r="S281" s="134">
        <v>45700</v>
      </c>
      <c r="T281" s="175">
        <v>45754</v>
      </c>
      <c r="U281" s="175">
        <v>45814</v>
      </c>
      <c r="V281" s="222">
        <v>20250405</v>
      </c>
      <c r="W281" s="517">
        <v>7000000</v>
      </c>
      <c r="X281" s="426">
        <v>45750</v>
      </c>
      <c r="Y281" s="205" t="s">
        <v>51</v>
      </c>
      <c r="Z281" s="150" t="s">
        <v>2702</v>
      </c>
      <c r="AA281" s="146" t="s">
        <v>53</v>
      </c>
      <c r="AB281" s="146" t="s">
        <v>4244</v>
      </c>
      <c r="AC281" s="146" t="s">
        <v>2940</v>
      </c>
      <c r="AD281" s="233">
        <v>45751</v>
      </c>
      <c r="AE281" s="83" t="s">
        <v>4245</v>
      </c>
      <c r="AF281" s="155" t="e">
        <f>#REF!</f>
        <v>#REF!</v>
      </c>
      <c r="AG281" s="169"/>
      <c r="AH281" s="150">
        <v>45554</v>
      </c>
      <c r="AI281" s="150">
        <f t="shared" si="13"/>
        <v>45674</v>
      </c>
      <c r="AJ281" s="156">
        <f t="shared" si="14"/>
        <v>46404</v>
      </c>
      <c r="BZ281" s="223"/>
    </row>
    <row r="282" spans="1:78" ht="18" customHeight="1">
      <c r="A282" s="270" t="s">
        <v>4246</v>
      </c>
      <c r="B282" s="502" t="b">
        <v>1</v>
      </c>
      <c r="C282" s="325" t="s">
        <v>4247</v>
      </c>
      <c r="D282" s="331" t="s">
        <v>74</v>
      </c>
      <c r="E282" s="327" t="s">
        <v>24</v>
      </c>
      <c r="F282" s="146" t="s">
        <v>12</v>
      </c>
      <c r="G282" s="559">
        <v>45750</v>
      </c>
      <c r="H282" s="146" t="s">
        <v>274</v>
      </c>
      <c r="I282" s="150" t="str">
        <f t="shared" ca="1" si="12"/>
        <v>EJECUTADO</v>
      </c>
      <c r="J282" s="228" t="s">
        <v>4248</v>
      </c>
      <c r="K282" s="507" t="s">
        <v>50</v>
      </c>
      <c r="L282" s="195" t="s">
        <v>1436</v>
      </c>
      <c r="M282" s="514" t="s">
        <v>4249</v>
      </c>
      <c r="N282" s="216" t="s">
        <v>1686</v>
      </c>
      <c r="O282" s="438">
        <v>114340974</v>
      </c>
      <c r="P282" s="438">
        <v>114340974</v>
      </c>
      <c r="Q282" s="545">
        <v>20250322</v>
      </c>
      <c r="R282" s="516">
        <v>161718000</v>
      </c>
      <c r="S282" s="134">
        <v>45736</v>
      </c>
      <c r="T282" s="175">
        <v>45751</v>
      </c>
      <c r="U282" s="175">
        <v>45765</v>
      </c>
      <c r="V282" s="222">
        <v>20250402</v>
      </c>
      <c r="W282" s="517">
        <v>114340974</v>
      </c>
      <c r="X282" s="426">
        <v>45750</v>
      </c>
      <c r="Y282" s="168" t="s">
        <v>106</v>
      </c>
      <c r="Z282" s="150" t="s">
        <v>283</v>
      </c>
      <c r="AA282" s="146" t="s">
        <v>53</v>
      </c>
      <c r="AB282" s="146" t="s">
        <v>4250</v>
      </c>
      <c r="AC282" s="146" t="s">
        <v>4251</v>
      </c>
      <c r="AD282" s="233">
        <v>45751</v>
      </c>
      <c r="AE282" s="83" t="s">
        <v>4252</v>
      </c>
      <c r="AF282" s="155" t="e">
        <f>#REF!</f>
        <v>#REF!</v>
      </c>
      <c r="AG282" s="169"/>
      <c r="AH282" s="150">
        <v>45555</v>
      </c>
      <c r="AI282" s="150">
        <f t="shared" si="13"/>
        <v>45675</v>
      </c>
      <c r="AJ282" s="156">
        <f t="shared" si="14"/>
        <v>46405</v>
      </c>
      <c r="BZ282" s="223"/>
    </row>
    <row r="283" spans="1:78" ht="18" customHeight="1">
      <c r="B283" s="502" t="b">
        <v>1</v>
      </c>
      <c r="C283" s="325" t="s">
        <v>4253</v>
      </c>
      <c r="D283" s="232" t="s">
        <v>842</v>
      </c>
      <c r="E283" s="327" t="s">
        <v>24</v>
      </c>
      <c r="F283" s="146" t="s">
        <v>18</v>
      </c>
      <c r="G283" s="559">
        <v>45750</v>
      </c>
      <c r="H283" s="146" t="s">
        <v>274</v>
      </c>
      <c r="I283" s="150" t="str">
        <f t="shared" ca="1" si="12"/>
        <v>EJECUTADO</v>
      </c>
      <c r="J283" s="228" t="s">
        <v>4254</v>
      </c>
      <c r="K283" s="507" t="s">
        <v>54</v>
      </c>
      <c r="L283" s="195" t="s">
        <v>4255</v>
      </c>
      <c r="M283" s="514">
        <v>1073504473</v>
      </c>
      <c r="N283" s="216" t="s">
        <v>1686</v>
      </c>
      <c r="O283" s="438">
        <v>16830000</v>
      </c>
      <c r="P283" s="438">
        <v>16830000</v>
      </c>
      <c r="Q283" s="545">
        <v>20250337</v>
      </c>
      <c r="R283" s="516">
        <v>16830000</v>
      </c>
      <c r="S283" s="134">
        <v>45743</v>
      </c>
      <c r="T283" s="175">
        <v>45750</v>
      </c>
      <c r="U283" s="175">
        <v>45840</v>
      </c>
      <c r="V283" s="222">
        <v>20250406</v>
      </c>
      <c r="W283" s="517">
        <v>16830000</v>
      </c>
      <c r="X283" s="426">
        <v>45750</v>
      </c>
      <c r="Y283" s="205" t="s">
        <v>51</v>
      </c>
      <c r="Z283" s="150" t="s">
        <v>2702</v>
      </c>
      <c r="AA283" s="146" t="s">
        <v>53</v>
      </c>
      <c r="AB283" s="146" t="s">
        <v>4256</v>
      </c>
      <c r="AC283" s="146" t="s">
        <v>2927</v>
      </c>
      <c r="AD283" s="233">
        <v>45750</v>
      </c>
      <c r="AE283" s="83" t="s">
        <v>4257</v>
      </c>
      <c r="AF283" s="155" t="e">
        <f>#REF!</f>
        <v>#REF!</v>
      </c>
      <c r="AG283" s="169"/>
      <c r="AH283" s="150">
        <v>45556</v>
      </c>
      <c r="AI283" s="150">
        <f t="shared" si="13"/>
        <v>45676</v>
      </c>
      <c r="AJ283" s="156">
        <f t="shared" si="14"/>
        <v>46406</v>
      </c>
      <c r="BZ283" s="223"/>
    </row>
    <row r="284" spans="1:78" ht="18" customHeight="1">
      <c r="B284" s="502" t="b">
        <v>1</v>
      </c>
      <c r="C284" s="325" t="s">
        <v>4258</v>
      </c>
      <c r="D284" s="232" t="s">
        <v>4259</v>
      </c>
      <c r="E284" s="327" t="s">
        <v>24</v>
      </c>
      <c r="F284" s="146" t="s">
        <v>19</v>
      </c>
      <c r="G284" s="559">
        <v>45750</v>
      </c>
      <c r="H284" s="146" t="s">
        <v>274</v>
      </c>
      <c r="I284" s="150" t="str">
        <f t="shared" ca="1" si="12"/>
        <v>EJECUTADO</v>
      </c>
      <c r="J284" s="228" t="s">
        <v>4260</v>
      </c>
      <c r="K284" s="507" t="s">
        <v>50</v>
      </c>
      <c r="L284" s="195" t="s">
        <v>4261</v>
      </c>
      <c r="M284" s="514" t="s">
        <v>2885</v>
      </c>
      <c r="N284" s="216" t="s">
        <v>1686</v>
      </c>
      <c r="O284" s="438">
        <v>476014000</v>
      </c>
      <c r="P284" s="438">
        <v>476014000</v>
      </c>
      <c r="Q284" s="545">
        <v>20250316</v>
      </c>
      <c r="R284" s="516">
        <v>477156000</v>
      </c>
      <c r="S284" s="134">
        <v>45735</v>
      </c>
      <c r="T284" s="175">
        <v>45750</v>
      </c>
      <c r="U284" s="175">
        <v>45805</v>
      </c>
      <c r="V284" s="222">
        <v>20250407</v>
      </c>
      <c r="W284" s="517">
        <v>476014000</v>
      </c>
      <c r="X284" s="426">
        <v>45750</v>
      </c>
      <c r="Y284" s="205" t="s">
        <v>51</v>
      </c>
      <c r="Z284" s="150" t="s">
        <v>2702</v>
      </c>
      <c r="AA284" s="146" t="s">
        <v>53</v>
      </c>
      <c r="AB284" s="146" t="s">
        <v>4262</v>
      </c>
      <c r="AC284" s="146" t="s">
        <v>2964</v>
      </c>
      <c r="AD284" s="233">
        <v>45750</v>
      </c>
      <c r="AE284" s="83" t="s">
        <v>4263</v>
      </c>
      <c r="AF284" s="155" t="e">
        <f>#REF!</f>
        <v>#REF!</v>
      </c>
      <c r="AG284" s="169"/>
      <c r="AH284" s="150">
        <v>45557</v>
      </c>
      <c r="AI284" s="150">
        <f t="shared" si="13"/>
        <v>45677</v>
      </c>
      <c r="AJ284" s="156">
        <f t="shared" si="14"/>
        <v>46407</v>
      </c>
      <c r="BZ284" s="223"/>
    </row>
    <row r="285" spans="1:78" ht="18" customHeight="1">
      <c r="B285" s="502" t="b">
        <v>1</v>
      </c>
      <c r="C285" s="325" t="s">
        <v>4264</v>
      </c>
      <c r="D285" s="232" t="s">
        <v>842</v>
      </c>
      <c r="E285" s="327" t="s">
        <v>24</v>
      </c>
      <c r="F285" s="146" t="s">
        <v>19</v>
      </c>
      <c r="G285" s="559">
        <v>45751</v>
      </c>
      <c r="H285" s="146" t="s">
        <v>274</v>
      </c>
      <c r="I285" s="150" t="str">
        <f t="shared" ca="1" si="12"/>
        <v>EJECUTADO</v>
      </c>
      <c r="J285" s="228" t="s">
        <v>4265</v>
      </c>
      <c r="K285" s="507" t="s">
        <v>50</v>
      </c>
      <c r="L285" s="195" t="s">
        <v>4266</v>
      </c>
      <c r="M285" s="567" t="s">
        <v>2774</v>
      </c>
      <c r="N285" s="216" t="s">
        <v>1686</v>
      </c>
      <c r="O285" s="429">
        <v>30000000</v>
      </c>
      <c r="P285" s="429">
        <v>30000000</v>
      </c>
      <c r="Q285" s="545">
        <v>20250281</v>
      </c>
      <c r="R285" s="516">
        <v>680000000</v>
      </c>
      <c r="S285" s="134">
        <v>45729</v>
      </c>
      <c r="T285" s="175">
        <v>45751</v>
      </c>
      <c r="U285" s="175">
        <v>45953</v>
      </c>
      <c r="V285" s="222">
        <v>20250408</v>
      </c>
      <c r="W285" s="517">
        <v>30000000</v>
      </c>
      <c r="X285" s="426">
        <v>45751</v>
      </c>
      <c r="Y285" s="205" t="s">
        <v>51</v>
      </c>
      <c r="Z285" s="150" t="s">
        <v>634</v>
      </c>
      <c r="AA285" s="146" t="s">
        <v>59</v>
      </c>
      <c r="AB285" s="146" t="s">
        <v>218</v>
      </c>
      <c r="AC285" s="146" t="s">
        <v>2927</v>
      </c>
      <c r="AD285" s="195" t="s">
        <v>218</v>
      </c>
      <c r="AE285" s="83" t="s">
        <v>4267</v>
      </c>
      <c r="AF285" s="155" t="e">
        <f>#REF!</f>
        <v>#REF!</v>
      </c>
      <c r="AG285" s="169"/>
      <c r="AH285" s="150">
        <v>45558</v>
      </c>
      <c r="AI285" s="150">
        <f t="shared" si="13"/>
        <v>45678</v>
      </c>
      <c r="AJ285" s="156">
        <f t="shared" si="14"/>
        <v>46408</v>
      </c>
      <c r="BZ285" s="223"/>
    </row>
    <row r="286" spans="1:78" ht="18" customHeight="1">
      <c r="B286" s="502" t="b">
        <v>1</v>
      </c>
      <c r="C286" s="325" t="s">
        <v>4268</v>
      </c>
      <c r="D286" s="232" t="s">
        <v>842</v>
      </c>
      <c r="E286" s="327" t="s">
        <v>24</v>
      </c>
      <c r="F286" s="146" t="s">
        <v>19</v>
      </c>
      <c r="G286" s="559">
        <v>45751</v>
      </c>
      <c r="H286" s="146" t="s">
        <v>274</v>
      </c>
      <c r="I286" s="150" t="str">
        <f t="shared" ca="1" si="12"/>
        <v>EJECUTADO</v>
      </c>
      <c r="J286" s="228" t="s">
        <v>3983</v>
      </c>
      <c r="K286" s="507" t="s">
        <v>50</v>
      </c>
      <c r="L286" s="195" t="s">
        <v>4269</v>
      </c>
      <c r="M286" s="514" t="s">
        <v>4270</v>
      </c>
      <c r="N286" s="216" t="s">
        <v>1686</v>
      </c>
      <c r="O286" s="438">
        <v>30000000</v>
      </c>
      <c r="P286" s="438">
        <v>30000000</v>
      </c>
      <c r="Q286" s="545">
        <v>20250281</v>
      </c>
      <c r="R286" s="516">
        <v>680000000</v>
      </c>
      <c r="S286" s="134">
        <v>45729</v>
      </c>
      <c r="T286" s="175">
        <v>45751</v>
      </c>
      <c r="U286" s="175">
        <v>45953</v>
      </c>
      <c r="V286" s="222">
        <v>20250409</v>
      </c>
      <c r="W286" s="517">
        <v>30000000</v>
      </c>
      <c r="X286" s="426">
        <v>45751</v>
      </c>
      <c r="Y286" s="205" t="s">
        <v>51</v>
      </c>
      <c r="Z286" s="150" t="s">
        <v>634</v>
      </c>
      <c r="AA286" s="146" t="s">
        <v>59</v>
      </c>
      <c r="AB286" s="146" t="s">
        <v>218</v>
      </c>
      <c r="AC286" s="146" t="s">
        <v>2927</v>
      </c>
      <c r="AD286" s="195" t="s">
        <v>218</v>
      </c>
      <c r="AE286" s="227" t="s">
        <v>4271</v>
      </c>
      <c r="AF286" s="155" t="e">
        <f>#REF!</f>
        <v>#REF!</v>
      </c>
      <c r="AG286" s="169"/>
      <c r="AH286" s="150">
        <v>45559</v>
      </c>
      <c r="AI286" s="150">
        <f t="shared" si="13"/>
        <v>45679</v>
      </c>
      <c r="AJ286" s="156">
        <f t="shared" si="14"/>
        <v>46409</v>
      </c>
      <c r="BZ286" s="223"/>
    </row>
    <row r="287" spans="1:78" ht="18" customHeight="1">
      <c r="A287" s="355" t="s">
        <v>4272</v>
      </c>
      <c r="B287" s="502" t="b">
        <v>0</v>
      </c>
      <c r="C287" s="325" t="s">
        <v>4273</v>
      </c>
      <c r="D287" s="232" t="s">
        <v>3562</v>
      </c>
      <c r="E287" s="327" t="s">
        <v>24</v>
      </c>
      <c r="F287" s="146" t="s">
        <v>18</v>
      </c>
      <c r="G287" s="559">
        <v>45751</v>
      </c>
      <c r="H287" s="146" t="s">
        <v>274</v>
      </c>
      <c r="I287" s="150" t="str">
        <f t="shared" ca="1" si="12"/>
        <v>EJECUTADO</v>
      </c>
      <c r="J287" s="228" t="s">
        <v>4274</v>
      </c>
      <c r="K287" s="507" t="s">
        <v>54</v>
      </c>
      <c r="L287" s="195" t="s">
        <v>4275</v>
      </c>
      <c r="M287" s="514">
        <v>1032471511</v>
      </c>
      <c r="N287" s="216" t="s">
        <v>1686</v>
      </c>
      <c r="O287" s="438">
        <v>35824000</v>
      </c>
      <c r="P287" s="438">
        <v>4478000</v>
      </c>
      <c r="Q287" s="545">
        <v>20250342</v>
      </c>
      <c r="R287" s="516">
        <v>35824000</v>
      </c>
      <c r="S287" s="134">
        <v>45744</v>
      </c>
      <c r="T287" s="175">
        <v>45757</v>
      </c>
      <c r="U287" s="175">
        <v>46000</v>
      </c>
      <c r="V287" s="222">
        <v>20250410</v>
      </c>
      <c r="W287" s="517">
        <v>35824000</v>
      </c>
      <c r="X287" s="426">
        <v>45751</v>
      </c>
      <c r="Y287" s="205" t="s">
        <v>51</v>
      </c>
      <c r="Z287" s="150" t="s">
        <v>2702</v>
      </c>
      <c r="AA287" s="146" t="s">
        <v>53</v>
      </c>
      <c r="AB287" s="146">
        <v>4248570</v>
      </c>
      <c r="AC287" s="146" t="s">
        <v>3547</v>
      </c>
      <c r="AD287" s="233">
        <v>45757</v>
      </c>
      <c r="AE287" s="83" t="s">
        <v>4276</v>
      </c>
      <c r="AF287" s="155" t="e">
        <f>#REF!</f>
        <v>#REF!</v>
      </c>
      <c r="AG287" s="169"/>
      <c r="AH287" s="150">
        <v>45560</v>
      </c>
      <c r="AI287" s="150">
        <f t="shared" si="13"/>
        <v>45680</v>
      </c>
      <c r="AJ287" s="156">
        <f t="shared" si="14"/>
        <v>46410</v>
      </c>
      <c r="BZ287" s="223"/>
    </row>
    <row r="288" spans="1:78" ht="18" customHeight="1">
      <c r="B288" s="502" t="b">
        <v>1</v>
      </c>
      <c r="C288" s="325" t="s">
        <v>4277</v>
      </c>
      <c r="D288" s="232" t="s">
        <v>2741</v>
      </c>
      <c r="E288" s="327" t="s">
        <v>24</v>
      </c>
      <c r="F288" s="146" t="s">
        <v>18</v>
      </c>
      <c r="G288" s="559">
        <v>45751</v>
      </c>
      <c r="H288" s="146" t="s">
        <v>274</v>
      </c>
      <c r="I288" s="150" t="str">
        <f t="shared" ca="1" si="12"/>
        <v>EJECUTADO</v>
      </c>
      <c r="J288" s="228" t="s">
        <v>4278</v>
      </c>
      <c r="K288" s="507" t="s">
        <v>54</v>
      </c>
      <c r="L288" s="195" t="s">
        <v>4279</v>
      </c>
      <c r="M288" s="514">
        <v>1069717920</v>
      </c>
      <c r="N288" s="216" t="s">
        <v>1686</v>
      </c>
      <c r="O288" s="438">
        <v>60000000</v>
      </c>
      <c r="P288" s="438">
        <v>10000000</v>
      </c>
      <c r="Q288" s="545">
        <v>20250178</v>
      </c>
      <c r="R288" s="516">
        <v>60000000</v>
      </c>
      <c r="S288" s="134">
        <v>45709</v>
      </c>
      <c r="T288" s="175">
        <v>45751</v>
      </c>
      <c r="U288" s="175">
        <v>45933</v>
      </c>
      <c r="V288" s="222">
        <v>20250411</v>
      </c>
      <c r="W288" s="517">
        <v>60000000</v>
      </c>
      <c r="X288" s="426">
        <v>45751</v>
      </c>
      <c r="Y288" s="205" t="s">
        <v>51</v>
      </c>
      <c r="Z288" s="150" t="s">
        <v>2702</v>
      </c>
      <c r="AA288" s="146" t="s">
        <v>53</v>
      </c>
      <c r="AB288" s="146" t="s">
        <v>4280</v>
      </c>
      <c r="AC288" s="146" t="s">
        <v>3496</v>
      </c>
      <c r="AD288" s="233">
        <v>45751</v>
      </c>
      <c r="AE288" s="83" t="s">
        <v>4281</v>
      </c>
      <c r="AF288" s="155" t="e">
        <f>#REF!</f>
        <v>#REF!</v>
      </c>
      <c r="AG288" s="169"/>
      <c r="AH288" s="150">
        <v>45561</v>
      </c>
      <c r="AI288" s="150">
        <f t="shared" si="13"/>
        <v>45681</v>
      </c>
      <c r="AJ288" s="156">
        <f t="shared" si="14"/>
        <v>46411</v>
      </c>
      <c r="BZ288" s="223"/>
    </row>
    <row r="289" spans="1:78" ht="18" customHeight="1">
      <c r="B289" s="502" t="b">
        <v>1</v>
      </c>
      <c r="C289" s="325" t="s">
        <v>4282</v>
      </c>
      <c r="D289" s="232" t="s">
        <v>3455</v>
      </c>
      <c r="E289" s="327" t="s">
        <v>24</v>
      </c>
      <c r="F289" s="146" t="s">
        <v>18</v>
      </c>
      <c r="G289" s="559">
        <v>45751</v>
      </c>
      <c r="H289" s="146" t="s">
        <v>274</v>
      </c>
      <c r="I289" s="150" t="str">
        <f t="shared" ca="1" si="12"/>
        <v>EJECUTADO</v>
      </c>
      <c r="J289" s="228" t="s">
        <v>4283</v>
      </c>
      <c r="K289" s="507" t="s">
        <v>54</v>
      </c>
      <c r="L289" s="195" t="s">
        <v>3616</v>
      </c>
      <c r="M289" s="514">
        <v>1012390662</v>
      </c>
      <c r="N289" s="216" t="s">
        <v>1686</v>
      </c>
      <c r="O289" s="438">
        <v>5100000</v>
      </c>
      <c r="P289" s="438">
        <v>4500000</v>
      </c>
      <c r="Q289" s="545">
        <v>20250344</v>
      </c>
      <c r="R289" s="516">
        <v>5100000</v>
      </c>
      <c r="S289" s="134">
        <v>45744</v>
      </c>
      <c r="T289" s="175">
        <v>45752</v>
      </c>
      <c r="U289" s="175">
        <v>45781</v>
      </c>
      <c r="V289" s="222">
        <v>20250412</v>
      </c>
      <c r="W289" s="517">
        <v>5100000</v>
      </c>
      <c r="X289" s="426">
        <v>45751</v>
      </c>
      <c r="Y289" s="205" t="s">
        <v>51</v>
      </c>
      <c r="Z289" s="150" t="s">
        <v>2702</v>
      </c>
      <c r="AA289" s="146" t="s">
        <v>53</v>
      </c>
      <c r="AB289" s="146" t="s">
        <v>4284</v>
      </c>
      <c r="AC289" s="146" t="s">
        <v>3547</v>
      </c>
      <c r="AD289" s="233">
        <v>45757</v>
      </c>
      <c r="AE289" s="227" t="s">
        <v>4285</v>
      </c>
      <c r="AF289" s="155" t="e">
        <f>#REF!</f>
        <v>#REF!</v>
      </c>
      <c r="AG289" s="169"/>
      <c r="AH289" s="150">
        <v>45562</v>
      </c>
      <c r="AI289" s="150">
        <f t="shared" si="13"/>
        <v>45682</v>
      </c>
      <c r="AJ289" s="156">
        <f t="shared" si="14"/>
        <v>46412</v>
      </c>
      <c r="BZ289" s="223"/>
    </row>
    <row r="290" spans="1:78" ht="18" customHeight="1">
      <c r="B290" s="502" t="b">
        <v>1</v>
      </c>
      <c r="C290" s="325" t="s">
        <v>4286</v>
      </c>
      <c r="D290" s="232" t="s">
        <v>3455</v>
      </c>
      <c r="E290" s="327" t="s">
        <v>24</v>
      </c>
      <c r="F290" s="146" t="s">
        <v>18</v>
      </c>
      <c r="G290" s="559">
        <v>45751</v>
      </c>
      <c r="H290" s="146" t="s">
        <v>274</v>
      </c>
      <c r="I290" s="150" t="str">
        <f t="shared" ca="1" si="12"/>
        <v>EJECUTADO</v>
      </c>
      <c r="J290" s="228" t="s">
        <v>3538</v>
      </c>
      <c r="K290" s="507" t="s">
        <v>54</v>
      </c>
      <c r="L290" s="195" t="s">
        <v>3539</v>
      </c>
      <c r="M290" s="514">
        <v>52586553</v>
      </c>
      <c r="N290" s="216" t="s">
        <v>1686</v>
      </c>
      <c r="O290" s="438">
        <v>18400000</v>
      </c>
      <c r="P290" s="438">
        <v>9000000</v>
      </c>
      <c r="Q290" s="545">
        <v>20250350</v>
      </c>
      <c r="R290" s="516">
        <v>18400000</v>
      </c>
      <c r="S290" s="134">
        <v>45744</v>
      </c>
      <c r="T290" s="175">
        <v>45755</v>
      </c>
      <c r="U290" s="175">
        <v>45815</v>
      </c>
      <c r="V290" s="222">
        <v>20250413</v>
      </c>
      <c r="W290" s="517">
        <v>18400000</v>
      </c>
      <c r="X290" s="426">
        <v>45751</v>
      </c>
      <c r="Y290" s="205" t="s">
        <v>51</v>
      </c>
      <c r="Z290" s="150" t="s">
        <v>2702</v>
      </c>
      <c r="AA290" s="146" t="s">
        <v>53</v>
      </c>
      <c r="AB290" s="146" t="s">
        <v>4287</v>
      </c>
      <c r="AC290" s="146" t="s">
        <v>3547</v>
      </c>
      <c r="AD290" s="233">
        <v>45756</v>
      </c>
      <c r="AE290" s="83" t="s">
        <v>4288</v>
      </c>
      <c r="AF290" s="155" t="e">
        <f>#REF!</f>
        <v>#REF!</v>
      </c>
      <c r="AG290" s="169"/>
      <c r="AH290" s="150">
        <v>45563</v>
      </c>
      <c r="AI290" s="150">
        <f t="shared" si="13"/>
        <v>45683</v>
      </c>
      <c r="AJ290" s="156">
        <f t="shared" si="14"/>
        <v>46413</v>
      </c>
    </row>
    <row r="291" spans="1:78" ht="18" customHeight="1">
      <c r="B291" s="502" t="b">
        <v>0</v>
      </c>
      <c r="C291" s="325" t="s">
        <v>4289</v>
      </c>
      <c r="D291" s="232" t="s">
        <v>3455</v>
      </c>
      <c r="E291" s="327" t="s">
        <v>24</v>
      </c>
      <c r="F291" s="146" t="s">
        <v>18</v>
      </c>
      <c r="G291" s="559">
        <v>45751</v>
      </c>
      <c r="H291" s="146" t="s">
        <v>274</v>
      </c>
      <c r="I291" s="150" t="str">
        <f t="shared" ca="1" si="12"/>
        <v>EJECUTADO</v>
      </c>
      <c r="J291" s="228" t="s">
        <v>3609</v>
      </c>
      <c r="K291" s="507" t="s">
        <v>54</v>
      </c>
      <c r="L291" s="195" t="s">
        <v>3610</v>
      </c>
      <c r="M291" s="514">
        <v>1016061866</v>
      </c>
      <c r="N291" s="216" t="s">
        <v>1686</v>
      </c>
      <c r="O291" s="438">
        <v>4900000</v>
      </c>
      <c r="P291" s="438">
        <v>4500000</v>
      </c>
      <c r="Q291" s="545">
        <v>20250348</v>
      </c>
      <c r="R291" s="516">
        <v>4900000</v>
      </c>
      <c r="S291" s="134">
        <v>45744</v>
      </c>
      <c r="T291" s="175">
        <v>45754</v>
      </c>
      <c r="U291" s="175">
        <v>45783</v>
      </c>
      <c r="V291" s="222">
        <v>20250414</v>
      </c>
      <c r="W291" s="517">
        <v>4900000</v>
      </c>
      <c r="X291" s="426">
        <v>45751</v>
      </c>
      <c r="Y291" s="205" t="s">
        <v>51</v>
      </c>
      <c r="Z291" s="150" t="s">
        <v>2702</v>
      </c>
      <c r="AA291" s="146" t="s">
        <v>53</v>
      </c>
      <c r="AB291" s="146" t="s">
        <v>4290</v>
      </c>
      <c r="AC291" s="146" t="s">
        <v>3547</v>
      </c>
      <c r="AD291" s="233">
        <v>45756</v>
      </c>
      <c r="AE291" s="83" t="s">
        <v>4291</v>
      </c>
      <c r="AF291" s="155" t="e">
        <f>#REF!</f>
        <v>#REF!</v>
      </c>
      <c r="AG291" s="169"/>
      <c r="AH291" s="150">
        <v>45564</v>
      </c>
      <c r="AI291" s="150">
        <f t="shared" si="13"/>
        <v>45684</v>
      </c>
      <c r="AJ291" s="156">
        <f t="shared" si="14"/>
        <v>46414</v>
      </c>
    </row>
    <row r="292" spans="1:78" ht="18" customHeight="1">
      <c r="B292" s="502" t="b">
        <v>1</v>
      </c>
      <c r="C292" s="325" t="s">
        <v>4292</v>
      </c>
      <c r="D292" s="232" t="s">
        <v>86</v>
      </c>
      <c r="E292" s="327" t="s">
        <v>24</v>
      </c>
      <c r="F292" s="146" t="s">
        <v>11</v>
      </c>
      <c r="G292" s="559">
        <v>45754</v>
      </c>
      <c r="H292" s="146" t="s">
        <v>274</v>
      </c>
      <c r="I292" s="150" t="str">
        <f t="shared" ca="1" si="12"/>
        <v>EJECUTADO</v>
      </c>
      <c r="J292" s="228" t="s">
        <v>4293</v>
      </c>
      <c r="K292" s="507" t="s">
        <v>50</v>
      </c>
      <c r="L292" s="195" t="s">
        <v>4294</v>
      </c>
      <c r="M292" s="514" t="s">
        <v>4295</v>
      </c>
      <c r="N292" s="216" t="s">
        <v>1686</v>
      </c>
      <c r="O292" s="438">
        <v>52765000</v>
      </c>
      <c r="P292" s="438">
        <v>52765000</v>
      </c>
      <c r="Q292" s="545">
        <v>20250208</v>
      </c>
      <c r="R292" s="516">
        <v>52765000</v>
      </c>
      <c r="S292" s="134">
        <v>45715</v>
      </c>
      <c r="T292" s="175">
        <v>45770</v>
      </c>
      <c r="U292" s="175">
        <v>45953</v>
      </c>
      <c r="V292" s="222">
        <v>20250430</v>
      </c>
      <c r="W292" s="517">
        <v>52765000</v>
      </c>
      <c r="X292" s="426">
        <v>45755</v>
      </c>
      <c r="Y292" s="205" t="s">
        <v>51</v>
      </c>
      <c r="Z292" s="150" t="s">
        <v>2702</v>
      </c>
      <c r="AA292" s="146" t="s">
        <v>53</v>
      </c>
      <c r="AB292" s="146" t="s">
        <v>4296</v>
      </c>
      <c r="AC292" s="146" t="s">
        <v>3037</v>
      </c>
      <c r="AD292" s="233">
        <v>45769</v>
      </c>
      <c r="AE292" s="83" t="s">
        <v>4297</v>
      </c>
      <c r="AF292" s="155" t="e">
        <f>#REF!</f>
        <v>#REF!</v>
      </c>
      <c r="AG292" s="169"/>
      <c r="AH292" s="150">
        <v>45565</v>
      </c>
      <c r="AI292" s="150">
        <f t="shared" si="13"/>
        <v>45685</v>
      </c>
      <c r="AJ292" s="156">
        <f t="shared" si="14"/>
        <v>46415</v>
      </c>
    </row>
    <row r="293" spans="1:78" ht="18" customHeight="1">
      <c r="B293" s="502" t="b">
        <v>1</v>
      </c>
      <c r="C293" s="325" t="s">
        <v>4298</v>
      </c>
      <c r="D293" s="232" t="s">
        <v>86</v>
      </c>
      <c r="E293" s="327" t="s">
        <v>24</v>
      </c>
      <c r="F293" s="146" t="s">
        <v>3</v>
      </c>
      <c r="G293" s="559">
        <v>45754</v>
      </c>
      <c r="H293" s="146" t="s">
        <v>274</v>
      </c>
      <c r="I293" s="150" t="str">
        <f t="shared" ca="1" si="12"/>
        <v>EJECUTADO</v>
      </c>
      <c r="J293" s="228" t="s">
        <v>4299</v>
      </c>
      <c r="K293" s="507" t="s">
        <v>54</v>
      </c>
      <c r="L293" s="146" t="s">
        <v>4300</v>
      </c>
      <c r="M293" s="514">
        <v>1073606618</v>
      </c>
      <c r="N293" s="216" t="s">
        <v>1686</v>
      </c>
      <c r="O293" s="438">
        <v>10710000</v>
      </c>
      <c r="P293" s="438">
        <v>3570000</v>
      </c>
      <c r="Q293" s="545">
        <v>20250336</v>
      </c>
      <c r="R293" s="516">
        <v>10710000</v>
      </c>
      <c r="S293" s="134">
        <v>45715</v>
      </c>
      <c r="T293" s="175">
        <v>45754</v>
      </c>
      <c r="U293" s="175">
        <v>45844</v>
      </c>
      <c r="V293" s="222">
        <v>20250420</v>
      </c>
      <c r="W293" s="517">
        <v>10710000</v>
      </c>
      <c r="X293" s="426">
        <v>45754</v>
      </c>
      <c r="Y293" s="205" t="s">
        <v>51</v>
      </c>
      <c r="Z293" s="150" t="s">
        <v>2702</v>
      </c>
      <c r="AA293" s="146" t="s">
        <v>53</v>
      </c>
      <c r="AB293" s="146" t="s">
        <v>4301</v>
      </c>
      <c r="AC293" s="146" t="s">
        <v>2927</v>
      </c>
      <c r="AD293" s="233">
        <v>45754</v>
      </c>
      <c r="AE293" s="83" t="s">
        <v>4302</v>
      </c>
      <c r="AF293" s="155" t="e">
        <f>#REF!</f>
        <v>#REF!</v>
      </c>
      <c r="AG293" s="169"/>
      <c r="AH293" s="150">
        <v>45566</v>
      </c>
      <c r="AI293" s="150">
        <f t="shared" si="13"/>
        <v>45686</v>
      </c>
      <c r="AJ293" s="156">
        <f t="shared" si="14"/>
        <v>46416</v>
      </c>
    </row>
    <row r="294" spans="1:78" ht="18" customHeight="1">
      <c r="B294" s="502" t="b">
        <v>1</v>
      </c>
      <c r="C294" s="325" t="s">
        <v>4303</v>
      </c>
      <c r="D294" s="232" t="s">
        <v>3891</v>
      </c>
      <c r="E294" s="327" t="s">
        <v>24</v>
      </c>
      <c r="F294" s="146" t="s">
        <v>18</v>
      </c>
      <c r="G294" s="559">
        <v>45754</v>
      </c>
      <c r="H294" s="146" t="s">
        <v>274</v>
      </c>
      <c r="I294" s="150" t="str">
        <f t="shared" ca="1" si="12"/>
        <v>EJECUTADO</v>
      </c>
      <c r="J294" s="228" t="s">
        <v>4304</v>
      </c>
      <c r="K294" s="507" t="s">
        <v>54</v>
      </c>
      <c r="L294" s="195" t="s">
        <v>4305</v>
      </c>
      <c r="M294" s="514">
        <v>35479396</v>
      </c>
      <c r="N294" s="216" t="s">
        <v>1686</v>
      </c>
      <c r="O294" s="438">
        <v>40120000</v>
      </c>
      <c r="P294" s="438">
        <v>5015000</v>
      </c>
      <c r="Q294" s="545">
        <v>20250360</v>
      </c>
      <c r="R294" s="516">
        <v>40120000</v>
      </c>
      <c r="S294" s="134">
        <v>45747</v>
      </c>
      <c r="T294" s="175">
        <v>45756</v>
      </c>
      <c r="U294" s="175">
        <v>45972</v>
      </c>
      <c r="V294" s="222">
        <v>20250421</v>
      </c>
      <c r="W294" s="517">
        <v>40120000</v>
      </c>
      <c r="X294" s="426">
        <v>45754</v>
      </c>
      <c r="Y294" s="205" t="s">
        <v>51</v>
      </c>
      <c r="Z294" s="150" t="s">
        <v>2702</v>
      </c>
      <c r="AA294" s="146" t="s">
        <v>53</v>
      </c>
      <c r="AB294" s="146" t="s">
        <v>4306</v>
      </c>
      <c r="AC294" s="146" t="s">
        <v>3619</v>
      </c>
      <c r="AD294" s="233">
        <v>45756</v>
      </c>
      <c r="AE294" s="83" t="s">
        <v>4307</v>
      </c>
      <c r="AF294" s="155" t="e">
        <f>#REF!</f>
        <v>#REF!</v>
      </c>
      <c r="AG294" s="169"/>
      <c r="AH294" s="150">
        <v>45567</v>
      </c>
      <c r="AI294" s="150">
        <f t="shared" si="13"/>
        <v>45687</v>
      </c>
      <c r="AJ294" s="156">
        <f t="shared" si="14"/>
        <v>46417</v>
      </c>
    </row>
    <row r="295" spans="1:78" ht="18" customHeight="1">
      <c r="B295" s="502" t="b">
        <v>1</v>
      </c>
      <c r="C295" s="325" t="s">
        <v>4308</v>
      </c>
      <c r="D295" s="232" t="s">
        <v>86</v>
      </c>
      <c r="E295" s="327" t="s">
        <v>24</v>
      </c>
      <c r="F295" s="146" t="s">
        <v>3</v>
      </c>
      <c r="G295" s="559">
        <v>45754</v>
      </c>
      <c r="H295" s="146" t="s">
        <v>274</v>
      </c>
      <c r="I295" s="150" t="str">
        <f t="shared" ca="1" si="12"/>
        <v>EJECUTADO</v>
      </c>
      <c r="J295" s="228" t="s">
        <v>2746</v>
      </c>
      <c r="K295" s="507" t="s">
        <v>54</v>
      </c>
      <c r="L295" s="195" t="s">
        <v>4309</v>
      </c>
      <c r="M295" s="514">
        <v>1019043348</v>
      </c>
      <c r="N295" s="216" t="s">
        <v>1686</v>
      </c>
      <c r="O295" s="438">
        <v>10710000</v>
      </c>
      <c r="P295" s="438">
        <v>3570000</v>
      </c>
      <c r="Q295" s="545">
        <v>20250365</v>
      </c>
      <c r="R295" s="516">
        <v>10710000</v>
      </c>
      <c r="S295" s="134">
        <v>45749</v>
      </c>
      <c r="T295" s="175">
        <v>45754</v>
      </c>
      <c r="U295" s="175">
        <v>45844</v>
      </c>
      <c r="V295" s="222">
        <v>20250427</v>
      </c>
      <c r="W295" s="517">
        <v>10710000</v>
      </c>
      <c r="X295" s="426">
        <v>45754</v>
      </c>
      <c r="Y295" s="205" t="s">
        <v>51</v>
      </c>
      <c r="Z295" s="150" t="s">
        <v>2702</v>
      </c>
      <c r="AA295" s="146" t="s">
        <v>53</v>
      </c>
      <c r="AB295" s="146" t="s">
        <v>4310</v>
      </c>
      <c r="AC295" s="146" t="s">
        <v>2927</v>
      </c>
      <c r="AD295" s="233">
        <v>45754</v>
      </c>
      <c r="AE295" s="83" t="s">
        <v>4311</v>
      </c>
      <c r="AF295" s="155" t="e">
        <f>#REF!</f>
        <v>#REF!</v>
      </c>
      <c r="AG295" s="169"/>
      <c r="AH295" s="150">
        <v>45568</v>
      </c>
      <c r="AI295" s="150">
        <f t="shared" si="13"/>
        <v>45688</v>
      </c>
      <c r="AJ295" s="156">
        <f t="shared" si="14"/>
        <v>46418</v>
      </c>
    </row>
    <row r="296" spans="1:78" ht="18" customHeight="1">
      <c r="B296" s="502" t="b">
        <v>1</v>
      </c>
      <c r="C296" s="325" t="s">
        <v>4312</v>
      </c>
      <c r="D296" s="232" t="s">
        <v>3891</v>
      </c>
      <c r="E296" s="327" t="s">
        <v>24</v>
      </c>
      <c r="F296" s="146" t="s">
        <v>3</v>
      </c>
      <c r="G296" s="559">
        <v>45754</v>
      </c>
      <c r="H296" s="146" t="s">
        <v>274</v>
      </c>
      <c r="I296" s="150" t="str">
        <f t="shared" ca="1" si="12"/>
        <v>EJECUTADO</v>
      </c>
      <c r="J296" s="228" t="s">
        <v>4313</v>
      </c>
      <c r="K296" s="507" t="s">
        <v>54</v>
      </c>
      <c r="L296" s="195" t="s">
        <v>4314</v>
      </c>
      <c r="M296" s="514">
        <v>1110580592</v>
      </c>
      <c r="N296" s="216" t="s">
        <v>1686</v>
      </c>
      <c r="O296" s="438">
        <v>29600000</v>
      </c>
      <c r="P296" s="438">
        <v>3700000</v>
      </c>
      <c r="Q296" s="545">
        <v>20250359</v>
      </c>
      <c r="R296" s="516">
        <v>29600000</v>
      </c>
      <c r="S296" s="134">
        <v>45747</v>
      </c>
      <c r="T296" s="175">
        <v>45771</v>
      </c>
      <c r="U296" s="175">
        <v>45972</v>
      </c>
      <c r="V296" s="222">
        <v>20250428</v>
      </c>
      <c r="W296" s="517">
        <v>29600000</v>
      </c>
      <c r="X296" s="426">
        <v>45755</v>
      </c>
      <c r="Y296" s="205" t="s">
        <v>51</v>
      </c>
      <c r="Z296" s="150" t="s">
        <v>2702</v>
      </c>
      <c r="AA296" s="146" t="s">
        <v>53</v>
      </c>
      <c r="AB296" s="146" t="s">
        <v>4315</v>
      </c>
      <c r="AC296" s="146" t="s">
        <v>2940</v>
      </c>
      <c r="AD296" s="233" t="s">
        <v>4316</v>
      </c>
      <c r="AE296" s="83" t="s">
        <v>4317</v>
      </c>
      <c r="AF296" s="155" t="e">
        <f>#REF!</f>
        <v>#REF!</v>
      </c>
      <c r="AG296" s="169"/>
      <c r="AH296" s="150">
        <v>45569</v>
      </c>
      <c r="AI296" s="150">
        <f t="shared" si="13"/>
        <v>45689</v>
      </c>
      <c r="AJ296" s="156">
        <f t="shared" si="14"/>
        <v>46419</v>
      </c>
    </row>
    <row r="297" spans="1:78" ht="18" customHeight="1">
      <c r="B297" s="502" t="b">
        <v>1</v>
      </c>
      <c r="C297" s="325" t="s">
        <v>4318</v>
      </c>
      <c r="D297" s="232" t="s">
        <v>3891</v>
      </c>
      <c r="E297" s="327" t="s">
        <v>24</v>
      </c>
      <c r="F297" s="146" t="s">
        <v>18</v>
      </c>
      <c r="G297" s="559">
        <v>45754</v>
      </c>
      <c r="H297" s="146" t="s">
        <v>274</v>
      </c>
      <c r="I297" s="150" t="str">
        <f t="shared" ca="1" si="12"/>
        <v>EJECUTADO</v>
      </c>
      <c r="J297" s="228" t="s">
        <v>3962</v>
      </c>
      <c r="K297" s="507" t="s">
        <v>54</v>
      </c>
      <c r="L297" s="195" t="s">
        <v>4319</v>
      </c>
      <c r="M297" s="514">
        <v>39678389</v>
      </c>
      <c r="N297" s="216" t="s">
        <v>1686</v>
      </c>
      <c r="O297" s="438">
        <v>41374000</v>
      </c>
      <c r="P297" s="438">
        <v>5800000</v>
      </c>
      <c r="Q297" s="545">
        <v>20250315</v>
      </c>
      <c r="R297" s="516">
        <v>556800000</v>
      </c>
      <c r="S297" s="134">
        <v>45735</v>
      </c>
      <c r="T297" s="175">
        <v>45756</v>
      </c>
      <c r="U297" s="175">
        <v>45972</v>
      </c>
      <c r="V297" s="222">
        <v>20250429</v>
      </c>
      <c r="W297" s="517">
        <v>41374000</v>
      </c>
      <c r="X297" s="426">
        <v>45755</v>
      </c>
      <c r="Y297" s="205" t="s">
        <v>51</v>
      </c>
      <c r="Z297" s="150" t="s">
        <v>2702</v>
      </c>
      <c r="AA297" s="146" t="s">
        <v>53</v>
      </c>
      <c r="AB297" s="146" t="s">
        <v>4320</v>
      </c>
      <c r="AC297" s="146" t="s">
        <v>2992</v>
      </c>
      <c r="AD297" s="233">
        <v>45756</v>
      </c>
      <c r="AE297" s="83" t="s">
        <v>4321</v>
      </c>
      <c r="AF297" s="155" t="e">
        <f>#REF!</f>
        <v>#REF!</v>
      </c>
      <c r="AG297" s="169"/>
      <c r="AH297" s="150">
        <v>45570</v>
      </c>
      <c r="AI297" s="150">
        <f t="shared" si="13"/>
        <v>45690</v>
      </c>
      <c r="AJ297" s="156">
        <f t="shared" si="14"/>
        <v>46420</v>
      </c>
    </row>
    <row r="298" spans="1:78" ht="18" customHeight="1">
      <c r="A298" s="282" t="s">
        <v>4322</v>
      </c>
      <c r="B298" s="502" t="b">
        <v>1</v>
      </c>
      <c r="C298" s="325" t="s">
        <v>4323</v>
      </c>
      <c r="D298" s="232" t="s">
        <v>4324</v>
      </c>
      <c r="E298" s="327" t="s">
        <v>24</v>
      </c>
      <c r="F298" s="146" t="s">
        <v>13</v>
      </c>
      <c r="G298" s="559">
        <v>45702</v>
      </c>
      <c r="H298" s="146" t="s">
        <v>274</v>
      </c>
      <c r="I298" s="150" t="str">
        <f t="shared" ca="1" si="12"/>
        <v>EJECUTADO</v>
      </c>
      <c r="J298" s="228" t="s">
        <v>4325</v>
      </c>
      <c r="K298" s="507" t="s">
        <v>50</v>
      </c>
      <c r="L298" s="195" t="s">
        <v>4326</v>
      </c>
      <c r="M298" s="514" t="s">
        <v>4327</v>
      </c>
      <c r="N298" s="216" t="s">
        <v>1686</v>
      </c>
      <c r="O298" s="536">
        <v>2258047848</v>
      </c>
      <c r="P298" s="438">
        <v>2258047848</v>
      </c>
      <c r="Q298" s="545">
        <v>20250129</v>
      </c>
      <c r="R298" s="516">
        <v>2258232000</v>
      </c>
      <c r="S298" s="134">
        <v>45686</v>
      </c>
      <c r="T298" s="175">
        <v>45758</v>
      </c>
      <c r="U298" s="175">
        <v>46013</v>
      </c>
      <c r="V298" s="222">
        <v>20250422</v>
      </c>
      <c r="W298" s="517">
        <v>2258047848</v>
      </c>
      <c r="X298" s="426">
        <v>45754</v>
      </c>
      <c r="Y298" s="205" t="s">
        <v>51</v>
      </c>
      <c r="Z298" s="150" t="s">
        <v>2702</v>
      </c>
      <c r="AA298" s="146" t="s">
        <v>53</v>
      </c>
      <c r="AB298" s="146" t="s">
        <v>4328</v>
      </c>
      <c r="AC298" s="146" t="s">
        <v>2992</v>
      </c>
      <c r="AD298" s="233">
        <v>45758</v>
      </c>
      <c r="AE298" s="83" t="s">
        <v>4329</v>
      </c>
      <c r="AF298" s="155" t="e">
        <f>#REF!</f>
        <v>#REF!</v>
      </c>
      <c r="AG298" s="169"/>
      <c r="AH298" s="150">
        <v>45571</v>
      </c>
      <c r="AI298" s="150">
        <f t="shared" si="13"/>
        <v>45691</v>
      </c>
      <c r="AJ298" s="156">
        <f t="shared" si="14"/>
        <v>46421</v>
      </c>
    </row>
    <row r="299" spans="1:78" ht="18" customHeight="1">
      <c r="B299" s="502" t="b">
        <v>0</v>
      </c>
      <c r="C299" s="325" t="s">
        <v>4330</v>
      </c>
      <c r="D299" s="232" t="s">
        <v>3455</v>
      </c>
      <c r="E299" s="327" t="s">
        <v>24</v>
      </c>
      <c r="F299" s="146" t="s">
        <v>3</v>
      </c>
      <c r="G299" s="559">
        <v>45754</v>
      </c>
      <c r="H299" s="146" t="s">
        <v>274</v>
      </c>
      <c r="I299" s="150" t="str">
        <f t="shared" ca="1" si="12"/>
        <v>EJECUTADO</v>
      </c>
      <c r="J299" s="228" t="s">
        <v>4331</v>
      </c>
      <c r="K299" s="507" t="s">
        <v>54</v>
      </c>
      <c r="L299" s="195" t="s">
        <v>3623</v>
      </c>
      <c r="M299" s="514">
        <v>1077082756</v>
      </c>
      <c r="N299" s="216" t="s">
        <v>1686</v>
      </c>
      <c r="O299" s="438">
        <v>3800000</v>
      </c>
      <c r="P299" s="438">
        <v>3800000</v>
      </c>
      <c r="Q299" s="545">
        <v>20250345</v>
      </c>
      <c r="R299" s="516">
        <v>3800000</v>
      </c>
      <c r="S299" s="134">
        <v>45744</v>
      </c>
      <c r="T299" s="175">
        <v>45756</v>
      </c>
      <c r="U299" s="175">
        <v>45785</v>
      </c>
      <c r="V299" s="222">
        <v>20250423</v>
      </c>
      <c r="W299" s="517">
        <v>3800000</v>
      </c>
      <c r="X299" s="426">
        <v>45754</v>
      </c>
      <c r="Y299" s="205" t="s">
        <v>51</v>
      </c>
      <c r="Z299" s="150" t="s">
        <v>2702</v>
      </c>
      <c r="AA299" s="146" t="s">
        <v>53</v>
      </c>
      <c r="AB299" s="146" t="s">
        <v>4332</v>
      </c>
      <c r="AC299" s="146" t="s">
        <v>3547</v>
      </c>
      <c r="AD299" s="233">
        <v>45755</v>
      </c>
      <c r="AE299" s="83" t="s">
        <v>4333</v>
      </c>
      <c r="AF299" s="155" t="e">
        <f>#REF!</f>
        <v>#REF!</v>
      </c>
      <c r="AG299" s="169"/>
      <c r="AH299" s="150">
        <v>45572</v>
      </c>
      <c r="AI299" s="150">
        <f t="shared" si="13"/>
        <v>45692</v>
      </c>
      <c r="AJ299" s="156">
        <f t="shared" si="14"/>
        <v>46422</v>
      </c>
    </row>
    <row r="300" spans="1:78" ht="18" customHeight="1">
      <c r="B300" s="502" t="b">
        <v>0</v>
      </c>
      <c r="C300" s="325" t="s">
        <v>4334</v>
      </c>
      <c r="D300" s="232" t="s">
        <v>3455</v>
      </c>
      <c r="E300" s="327" t="s">
        <v>24</v>
      </c>
      <c r="F300" s="146" t="s">
        <v>3</v>
      </c>
      <c r="G300" s="559">
        <v>45754</v>
      </c>
      <c r="H300" s="146" t="s">
        <v>274</v>
      </c>
      <c r="I300" s="150" t="str">
        <f t="shared" ca="1" si="12"/>
        <v>EJECUTADO</v>
      </c>
      <c r="J300" s="228" t="s">
        <v>3521</v>
      </c>
      <c r="K300" s="507" t="s">
        <v>54</v>
      </c>
      <c r="L300" s="195" t="s">
        <v>3522</v>
      </c>
      <c r="M300" s="514">
        <v>52307564</v>
      </c>
      <c r="N300" s="216" t="s">
        <v>1686</v>
      </c>
      <c r="O300" s="438">
        <v>6000000</v>
      </c>
      <c r="P300" s="438">
        <v>3000000</v>
      </c>
      <c r="Q300" s="545">
        <v>20250346</v>
      </c>
      <c r="R300" s="516">
        <v>6000000</v>
      </c>
      <c r="S300" s="134">
        <v>45744</v>
      </c>
      <c r="T300" s="175">
        <v>45756</v>
      </c>
      <c r="U300" s="175">
        <v>45816</v>
      </c>
      <c r="V300" s="222">
        <v>20250424</v>
      </c>
      <c r="W300" s="517">
        <v>6000000</v>
      </c>
      <c r="X300" s="426">
        <v>45754</v>
      </c>
      <c r="Y300" s="205" t="s">
        <v>51</v>
      </c>
      <c r="Z300" s="150" t="s">
        <v>2702</v>
      </c>
      <c r="AA300" s="146" t="s">
        <v>53</v>
      </c>
      <c r="AB300" s="146" t="s">
        <v>4335</v>
      </c>
      <c r="AC300" s="146" t="s">
        <v>2964</v>
      </c>
      <c r="AD300" s="233">
        <v>45756</v>
      </c>
      <c r="AE300" s="83" t="s">
        <v>4336</v>
      </c>
      <c r="AF300" s="155" t="e">
        <f>#REF!</f>
        <v>#REF!</v>
      </c>
      <c r="AG300" s="169"/>
      <c r="AH300" s="150">
        <v>45573</v>
      </c>
      <c r="AI300" s="150">
        <f t="shared" si="13"/>
        <v>45693</v>
      </c>
      <c r="AJ300" s="156">
        <f t="shared" si="14"/>
        <v>46423</v>
      </c>
    </row>
    <row r="301" spans="1:78" ht="18" customHeight="1">
      <c r="B301" s="502" t="b">
        <v>1</v>
      </c>
      <c r="C301" s="325" t="s">
        <v>4337</v>
      </c>
      <c r="D301" s="344" t="s">
        <v>591</v>
      </c>
      <c r="E301" s="327" t="s">
        <v>24</v>
      </c>
      <c r="F301" s="146" t="s">
        <v>18</v>
      </c>
      <c r="G301" s="559">
        <v>45755</v>
      </c>
      <c r="H301" s="146" t="s">
        <v>274</v>
      </c>
      <c r="I301" s="150" t="str">
        <f t="shared" ca="1" si="12"/>
        <v>EN EJECUCIÓN</v>
      </c>
      <c r="J301" s="228" t="s">
        <v>4338</v>
      </c>
      <c r="K301" s="507" t="s">
        <v>54</v>
      </c>
      <c r="L301" s="195" t="s">
        <v>4339</v>
      </c>
      <c r="M301" s="514">
        <v>1010209119</v>
      </c>
      <c r="N301" s="216" t="s">
        <v>1686</v>
      </c>
      <c r="O301" s="438">
        <v>9400000</v>
      </c>
      <c r="P301" s="438">
        <v>4700000</v>
      </c>
      <c r="Q301" s="545">
        <v>20250368</v>
      </c>
      <c r="R301" s="516">
        <v>9557000</v>
      </c>
      <c r="S301" s="134">
        <v>45751</v>
      </c>
      <c r="T301" s="175">
        <v>45761</v>
      </c>
      <c r="U301" s="175" t="s">
        <v>4340</v>
      </c>
      <c r="V301" s="249" t="s">
        <v>4341</v>
      </c>
      <c r="W301" s="517">
        <v>9400000</v>
      </c>
      <c r="X301" s="426">
        <v>45755</v>
      </c>
      <c r="Y301" s="205" t="s">
        <v>51</v>
      </c>
      <c r="Z301" s="150" t="s">
        <v>2702</v>
      </c>
      <c r="AA301" s="146" t="s">
        <v>53</v>
      </c>
      <c r="AB301" s="146" t="s">
        <v>4342</v>
      </c>
      <c r="AC301" s="146" t="s">
        <v>2940</v>
      </c>
      <c r="AD301" s="233">
        <v>45761</v>
      </c>
      <c r="AE301" s="83" t="s">
        <v>4343</v>
      </c>
      <c r="AF301" s="155" t="e">
        <f>#REF!</f>
        <v>#REF!</v>
      </c>
      <c r="AG301" s="169"/>
      <c r="AH301" s="150">
        <v>45574</v>
      </c>
      <c r="AI301" s="150">
        <f t="shared" si="13"/>
        <v>45694</v>
      </c>
      <c r="AJ301" s="156">
        <f t="shared" si="14"/>
        <v>46424</v>
      </c>
    </row>
    <row r="302" spans="1:78" ht="18" customHeight="1">
      <c r="B302" s="502" t="b">
        <v>1</v>
      </c>
      <c r="C302" s="325" t="s">
        <v>4344</v>
      </c>
      <c r="D302" s="344" t="s">
        <v>591</v>
      </c>
      <c r="E302" s="327" t="s">
        <v>24</v>
      </c>
      <c r="F302" s="146" t="s">
        <v>18</v>
      </c>
      <c r="G302" s="559">
        <v>45755</v>
      </c>
      <c r="H302" s="146" t="s">
        <v>274</v>
      </c>
      <c r="I302" s="150" t="str">
        <f t="shared" ca="1" si="12"/>
        <v>EN EJECUCIÓN</v>
      </c>
      <c r="J302" s="228" t="s">
        <v>4345</v>
      </c>
      <c r="K302" s="507" t="s">
        <v>54</v>
      </c>
      <c r="L302" s="195" t="s">
        <v>1289</v>
      </c>
      <c r="M302" s="514">
        <v>1070708846</v>
      </c>
      <c r="N302" s="216" t="s">
        <v>1686</v>
      </c>
      <c r="O302" s="438">
        <v>10334000</v>
      </c>
      <c r="P302" s="438">
        <v>5000000</v>
      </c>
      <c r="Q302" s="545">
        <v>20250370</v>
      </c>
      <c r="R302" s="516">
        <v>10500000</v>
      </c>
      <c r="S302" s="134">
        <v>45751</v>
      </c>
      <c r="T302" s="175">
        <v>45755</v>
      </c>
      <c r="U302" s="175" t="s">
        <v>4340</v>
      </c>
      <c r="V302" s="222" t="s">
        <v>4346</v>
      </c>
      <c r="W302" s="517">
        <v>10334000</v>
      </c>
      <c r="X302" s="426">
        <v>45755</v>
      </c>
      <c r="Y302" s="205" t="s">
        <v>51</v>
      </c>
      <c r="Z302" s="150" t="s">
        <v>2702</v>
      </c>
      <c r="AA302" s="146" t="s">
        <v>53</v>
      </c>
      <c r="AB302" s="146" t="s">
        <v>4347</v>
      </c>
      <c r="AC302" s="146" t="s">
        <v>2940</v>
      </c>
      <c r="AD302" s="233">
        <v>45755</v>
      </c>
      <c r="AE302" s="83" t="s">
        <v>4348</v>
      </c>
      <c r="AF302" s="155" t="e">
        <f>#REF!</f>
        <v>#REF!</v>
      </c>
      <c r="AG302" s="169"/>
      <c r="AH302" s="150">
        <v>45575</v>
      </c>
      <c r="AI302" s="150">
        <f t="shared" si="13"/>
        <v>45695</v>
      </c>
      <c r="AJ302" s="156">
        <f t="shared" si="14"/>
        <v>46425</v>
      </c>
    </row>
    <row r="303" spans="1:78" ht="18" customHeight="1">
      <c r="B303" s="502" t="b">
        <v>1</v>
      </c>
      <c r="C303" s="345" t="s">
        <v>4349</v>
      </c>
      <c r="D303" s="146" t="s">
        <v>3455</v>
      </c>
      <c r="E303" s="327" t="s">
        <v>24</v>
      </c>
      <c r="F303" s="146" t="s">
        <v>10</v>
      </c>
      <c r="G303" s="559">
        <v>45755</v>
      </c>
      <c r="H303" s="146" t="s">
        <v>274</v>
      </c>
      <c r="I303" s="150" t="str">
        <f t="shared" ca="1" si="12"/>
        <v>EN EJECUCIÓN</v>
      </c>
      <c r="J303" s="228" t="s">
        <v>4350</v>
      </c>
      <c r="K303" s="507" t="s">
        <v>50</v>
      </c>
      <c r="L303" s="195" t="s">
        <v>4351</v>
      </c>
      <c r="M303" s="514" t="s">
        <v>4352</v>
      </c>
      <c r="N303" s="216" t="s">
        <v>1686</v>
      </c>
      <c r="O303" s="438">
        <v>677202000</v>
      </c>
      <c r="P303" s="438">
        <v>677202000</v>
      </c>
      <c r="Q303" s="545">
        <v>20250283</v>
      </c>
      <c r="R303" s="516">
        <v>677202000</v>
      </c>
      <c r="S303" s="134">
        <v>45729</v>
      </c>
      <c r="T303" s="175" t="s">
        <v>4353</v>
      </c>
      <c r="U303" s="175" t="s">
        <v>4354</v>
      </c>
      <c r="V303" s="222">
        <v>20250435</v>
      </c>
      <c r="W303" s="517">
        <v>677202000</v>
      </c>
      <c r="X303" s="426">
        <v>45755</v>
      </c>
      <c r="Y303" s="205" t="s">
        <v>51</v>
      </c>
      <c r="Z303" s="150" t="s">
        <v>2702</v>
      </c>
      <c r="AA303" s="146" t="s">
        <v>53</v>
      </c>
      <c r="AB303" s="228" t="s">
        <v>4355</v>
      </c>
      <c r="AC303" s="146" t="s">
        <v>3547</v>
      </c>
      <c r="AD303" s="233">
        <v>45756</v>
      </c>
      <c r="AE303" s="83" t="s">
        <v>4356</v>
      </c>
      <c r="AF303" s="155" t="e">
        <f>#REF!</f>
        <v>#REF!</v>
      </c>
      <c r="AG303" s="169"/>
      <c r="AH303" s="150">
        <v>45576</v>
      </c>
      <c r="AI303" s="150">
        <f t="shared" si="13"/>
        <v>45696</v>
      </c>
      <c r="AJ303" s="156">
        <f t="shared" si="14"/>
        <v>46426</v>
      </c>
    </row>
    <row r="304" spans="1:78" ht="18" customHeight="1">
      <c r="B304" s="502" t="b">
        <v>1</v>
      </c>
      <c r="C304" s="345" t="s">
        <v>4357</v>
      </c>
      <c r="D304" s="146" t="s">
        <v>3455</v>
      </c>
      <c r="E304" s="327" t="s">
        <v>24</v>
      </c>
      <c r="F304" s="146" t="s">
        <v>11</v>
      </c>
      <c r="G304" s="559">
        <v>45755</v>
      </c>
      <c r="H304" s="146" t="s">
        <v>274</v>
      </c>
      <c r="I304" s="150" t="str">
        <f t="shared" ca="1" si="12"/>
        <v>EJECUTADO</v>
      </c>
      <c r="J304" s="228" t="s">
        <v>4358</v>
      </c>
      <c r="K304" s="507" t="s">
        <v>50</v>
      </c>
      <c r="L304" s="195" t="s">
        <v>4359</v>
      </c>
      <c r="M304" s="514" t="s">
        <v>4360</v>
      </c>
      <c r="N304" s="216" t="s">
        <v>1686</v>
      </c>
      <c r="O304" s="438">
        <v>290370000</v>
      </c>
      <c r="P304" s="438">
        <v>290370000</v>
      </c>
      <c r="Q304" s="545">
        <v>20250118</v>
      </c>
      <c r="R304" s="516">
        <v>290370000</v>
      </c>
      <c r="S304" s="134">
        <v>45691</v>
      </c>
      <c r="T304" s="175">
        <v>45762</v>
      </c>
      <c r="U304" s="175">
        <v>45822</v>
      </c>
      <c r="V304" s="222">
        <v>20250436</v>
      </c>
      <c r="W304" s="517">
        <v>290370000</v>
      </c>
      <c r="X304" s="426">
        <v>45755</v>
      </c>
      <c r="Y304" s="205" t="s">
        <v>51</v>
      </c>
      <c r="Z304" s="150" t="s">
        <v>2702</v>
      </c>
      <c r="AA304" s="146" t="s">
        <v>53</v>
      </c>
      <c r="AB304" s="146" t="s">
        <v>4361</v>
      </c>
      <c r="AC304" s="146" t="s">
        <v>3547</v>
      </c>
      <c r="AD304" s="233">
        <v>45758</v>
      </c>
      <c r="AE304" s="83" t="s">
        <v>4362</v>
      </c>
      <c r="AF304" s="155" t="e">
        <f>#REF!</f>
        <v>#REF!</v>
      </c>
      <c r="AG304" s="169"/>
      <c r="AH304" s="150">
        <v>45577</v>
      </c>
      <c r="AI304" s="150">
        <f t="shared" si="13"/>
        <v>45697</v>
      </c>
      <c r="AJ304" s="156">
        <f t="shared" si="14"/>
        <v>46427</v>
      </c>
    </row>
    <row r="305" spans="1:36" ht="18" customHeight="1">
      <c r="B305" s="502" t="b">
        <v>0</v>
      </c>
      <c r="C305" s="325" t="s">
        <v>4363</v>
      </c>
      <c r="D305" s="346" t="s">
        <v>2869</v>
      </c>
      <c r="E305" s="327" t="s">
        <v>24</v>
      </c>
      <c r="F305" s="146" t="s">
        <v>3</v>
      </c>
      <c r="G305" s="559">
        <v>45755</v>
      </c>
      <c r="H305" s="146" t="s">
        <v>274</v>
      </c>
      <c r="I305" s="150" t="str">
        <f t="shared" ca="1" si="12"/>
        <v>EJECUTADO</v>
      </c>
      <c r="J305" s="228" t="s">
        <v>4364</v>
      </c>
      <c r="K305" s="507" t="s">
        <v>54</v>
      </c>
      <c r="L305" s="195" t="s">
        <v>4365</v>
      </c>
      <c r="M305" s="514">
        <v>1073607736</v>
      </c>
      <c r="N305" s="216" t="s">
        <v>1686</v>
      </c>
      <c r="O305" s="438">
        <v>10146000</v>
      </c>
      <c r="P305" s="438">
        <v>3382000</v>
      </c>
      <c r="Q305" s="545">
        <v>20250258</v>
      </c>
      <c r="R305" s="516">
        <v>10148000</v>
      </c>
      <c r="S305" s="134">
        <v>45723</v>
      </c>
      <c r="T305" s="175">
        <v>45758</v>
      </c>
      <c r="U305" s="175">
        <v>45848</v>
      </c>
      <c r="V305" s="222">
        <v>20250442</v>
      </c>
      <c r="W305" s="517">
        <v>10146000</v>
      </c>
      <c r="X305" s="426">
        <v>45756</v>
      </c>
      <c r="Y305" s="205" t="s">
        <v>51</v>
      </c>
      <c r="Z305" s="150" t="s">
        <v>2702</v>
      </c>
      <c r="AA305" s="146" t="s">
        <v>53</v>
      </c>
      <c r="AB305" s="146" t="s">
        <v>4366</v>
      </c>
      <c r="AC305" s="146" t="s">
        <v>2969</v>
      </c>
      <c r="AD305" s="233">
        <v>45758</v>
      </c>
      <c r="AE305" s="83" t="s">
        <v>4367</v>
      </c>
      <c r="AF305" s="155" t="e">
        <f>#REF!</f>
        <v>#REF!</v>
      </c>
      <c r="AG305" s="169"/>
      <c r="AH305" s="150">
        <v>45578</v>
      </c>
      <c r="AI305" s="150">
        <f t="shared" si="13"/>
        <v>45698</v>
      </c>
      <c r="AJ305" s="156">
        <f t="shared" si="14"/>
        <v>46428</v>
      </c>
    </row>
    <row r="306" spans="1:36" ht="18" customHeight="1">
      <c r="B306" s="502" t="b">
        <v>0</v>
      </c>
      <c r="C306" s="325" t="s">
        <v>4368</v>
      </c>
      <c r="D306" s="146" t="s">
        <v>3455</v>
      </c>
      <c r="E306" s="327" t="s">
        <v>24</v>
      </c>
      <c r="F306" s="146" t="s">
        <v>3</v>
      </c>
      <c r="G306" s="559">
        <v>45756</v>
      </c>
      <c r="H306" s="146" t="s">
        <v>274</v>
      </c>
      <c r="I306" s="150" t="str">
        <f t="shared" ca="1" si="12"/>
        <v>EJECUTADO</v>
      </c>
      <c r="J306" s="228" t="s">
        <v>4369</v>
      </c>
      <c r="K306" s="507" t="s">
        <v>54</v>
      </c>
      <c r="L306" s="428" t="s">
        <v>3463</v>
      </c>
      <c r="M306" s="514">
        <v>79792050</v>
      </c>
      <c r="N306" s="216" t="s">
        <v>1686</v>
      </c>
      <c r="O306" s="438">
        <v>7600000</v>
      </c>
      <c r="P306" s="438">
        <v>3800000</v>
      </c>
      <c r="Q306" s="545">
        <v>20250351</v>
      </c>
      <c r="R306" s="516">
        <v>7600000</v>
      </c>
      <c r="S306" s="134">
        <v>45744</v>
      </c>
      <c r="T306" s="175">
        <v>45758</v>
      </c>
      <c r="U306" s="175">
        <v>45818</v>
      </c>
      <c r="V306" s="222">
        <v>20250443</v>
      </c>
      <c r="W306" s="517">
        <v>7600000</v>
      </c>
      <c r="X306" s="426">
        <v>45756</v>
      </c>
      <c r="Y306" s="205" t="s">
        <v>51</v>
      </c>
      <c r="Z306" s="150" t="s">
        <v>2702</v>
      </c>
      <c r="AA306" s="146" t="s">
        <v>53</v>
      </c>
      <c r="AB306" s="146" t="s">
        <v>4370</v>
      </c>
      <c r="AC306" s="146" t="s">
        <v>3547</v>
      </c>
      <c r="AD306" s="233">
        <v>45757</v>
      </c>
      <c r="AE306" s="83" t="s">
        <v>4371</v>
      </c>
      <c r="AF306" s="155" t="e">
        <f>#REF!</f>
        <v>#REF!</v>
      </c>
      <c r="AG306" s="169"/>
      <c r="AH306" s="150">
        <v>45579</v>
      </c>
      <c r="AI306" s="150">
        <f t="shared" si="13"/>
        <v>45699</v>
      </c>
      <c r="AJ306" s="156">
        <f t="shared" si="14"/>
        <v>46429</v>
      </c>
    </row>
    <row r="307" spans="1:36" ht="18" customHeight="1">
      <c r="B307" s="502" t="b">
        <v>1</v>
      </c>
      <c r="C307" s="325" t="s">
        <v>4372</v>
      </c>
      <c r="D307" s="232" t="s">
        <v>4373</v>
      </c>
      <c r="E307" s="327" t="s">
        <v>24</v>
      </c>
      <c r="F307" s="146" t="s">
        <v>18</v>
      </c>
      <c r="G307" s="559">
        <v>45756</v>
      </c>
      <c r="H307" s="146" t="s">
        <v>274</v>
      </c>
      <c r="I307" s="150" t="str">
        <f t="shared" ca="1" si="12"/>
        <v>EJECUTADO</v>
      </c>
      <c r="J307" s="228" t="s">
        <v>3691</v>
      </c>
      <c r="K307" s="507" t="s">
        <v>54</v>
      </c>
      <c r="L307" s="428" t="s">
        <v>3692</v>
      </c>
      <c r="M307" s="514">
        <v>1016004191</v>
      </c>
      <c r="N307" s="216" t="s">
        <v>1686</v>
      </c>
      <c r="O307" s="438">
        <v>4900000</v>
      </c>
      <c r="P307" s="438">
        <v>4500000</v>
      </c>
      <c r="Q307" s="545">
        <v>20250340</v>
      </c>
      <c r="R307" s="516">
        <v>4900000</v>
      </c>
      <c r="S307" s="134">
        <v>45744</v>
      </c>
      <c r="T307" s="175">
        <v>45757</v>
      </c>
      <c r="U307" s="175">
        <v>45786</v>
      </c>
      <c r="V307" s="222">
        <v>20250444</v>
      </c>
      <c r="W307" s="517">
        <v>4900000</v>
      </c>
      <c r="X307" s="426">
        <v>45756</v>
      </c>
      <c r="Y307" s="205" t="s">
        <v>51</v>
      </c>
      <c r="Z307" s="150" t="s">
        <v>2702</v>
      </c>
      <c r="AA307" s="146" t="s">
        <v>53</v>
      </c>
      <c r="AB307" s="146" t="s">
        <v>4374</v>
      </c>
      <c r="AC307" s="146" t="s">
        <v>2964</v>
      </c>
      <c r="AD307" s="233">
        <v>45693</v>
      </c>
      <c r="AE307" s="83" t="s">
        <v>4375</v>
      </c>
      <c r="AF307" s="155" t="e">
        <f>#REF!</f>
        <v>#REF!</v>
      </c>
      <c r="AG307" s="169"/>
      <c r="AH307" s="150">
        <v>45580</v>
      </c>
      <c r="AI307" s="150">
        <f t="shared" si="13"/>
        <v>45700</v>
      </c>
      <c r="AJ307" s="156">
        <f t="shared" si="14"/>
        <v>46430</v>
      </c>
    </row>
    <row r="308" spans="1:36" ht="18" customHeight="1">
      <c r="B308" s="502" t="b">
        <v>1</v>
      </c>
      <c r="C308" s="325" t="s">
        <v>4376</v>
      </c>
      <c r="D308" s="232" t="s">
        <v>4377</v>
      </c>
      <c r="E308" s="327" t="s">
        <v>24</v>
      </c>
      <c r="F308" s="146" t="s">
        <v>10</v>
      </c>
      <c r="G308" s="559">
        <v>45758</v>
      </c>
      <c r="H308" s="146" t="s">
        <v>274</v>
      </c>
      <c r="I308" s="150" t="str">
        <f t="shared" ca="1" si="12"/>
        <v>EJECUTADO</v>
      </c>
      <c r="J308" s="228" t="s">
        <v>4378</v>
      </c>
      <c r="K308" s="507" t="s">
        <v>54</v>
      </c>
      <c r="L308" s="245" t="s">
        <v>4379</v>
      </c>
      <c r="M308" s="514">
        <v>1034776157</v>
      </c>
      <c r="N308" s="216" t="s">
        <v>1686</v>
      </c>
      <c r="O308" s="438">
        <v>7500000</v>
      </c>
      <c r="P308" s="438">
        <v>2500000</v>
      </c>
      <c r="Q308" s="545">
        <v>20250338</v>
      </c>
      <c r="R308" s="516">
        <v>30000000</v>
      </c>
      <c r="S308" s="134">
        <v>45743</v>
      </c>
      <c r="T308" s="175">
        <v>45758</v>
      </c>
      <c r="U308" s="175">
        <v>45848</v>
      </c>
      <c r="V308" s="222">
        <v>20250449</v>
      </c>
      <c r="W308" s="517">
        <v>7500000</v>
      </c>
      <c r="X308" s="426">
        <v>45758</v>
      </c>
      <c r="Y308" s="205" t="s">
        <v>51</v>
      </c>
      <c r="Z308" s="150" t="s">
        <v>2702</v>
      </c>
      <c r="AA308" s="146" t="s">
        <v>53</v>
      </c>
      <c r="AB308" s="146" t="s">
        <v>4380</v>
      </c>
      <c r="AC308" s="146" t="s">
        <v>2927</v>
      </c>
      <c r="AD308" s="233">
        <v>45758</v>
      </c>
      <c r="AE308" s="83" t="s">
        <v>4381</v>
      </c>
      <c r="AF308" s="155" t="e">
        <f>#REF!</f>
        <v>#REF!</v>
      </c>
      <c r="AG308" s="169"/>
      <c r="AH308" s="150">
        <v>45581</v>
      </c>
      <c r="AI308" s="150">
        <f t="shared" si="13"/>
        <v>45701</v>
      </c>
      <c r="AJ308" s="156">
        <f t="shared" si="14"/>
        <v>46431</v>
      </c>
    </row>
    <row r="309" spans="1:36" ht="18" customHeight="1">
      <c r="B309" s="502" t="b">
        <v>1</v>
      </c>
      <c r="C309" s="325" t="s">
        <v>4382</v>
      </c>
      <c r="D309" s="232" t="s">
        <v>4377</v>
      </c>
      <c r="E309" s="327" t="s">
        <v>24</v>
      </c>
      <c r="F309" s="146" t="s">
        <v>10</v>
      </c>
      <c r="G309" s="559">
        <v>45758</v>
      </c>
      <c r="H309" s="146" t="s">
        <v>274</v>
      </c>
      <c r="I309" s="150" t="str">
        <f t="shared" ca="1" si="12"/>
        <v>EJECUTADO</v>
      </c>
      <c r="J309" s="228" t="s">
        <v>4383</v>
      </c>
      <c r="K309" s="507" t="s">
        <v>54</v>
      </c>
      <c r="L309" s="245" t="s">
        <v>4384</v>
      </c>
      <c r="M309" s="514">
        <v>1074959672</v>
      </c>
      <c r="N309" s="216" t="s">
        <v>1686</v>
      </c>
      <c r="O309" s="438">
        <v>7500000</v>
      </c>
      <c r="P309" s="438">
        <v>2500000</v>
      </c>
      <c r="Q309" s="545">
        <v>20250338</v>
      </c>
      <c r="R309" s="516">
        <v>30000000</v>
      </c>
      <c r="S309" s="134">
        <v>45743</v>
      </c>
      <c r="T309" s="175">
        <v>45761</v>
      </c>
      <c r="U309" s="175">
        <v>45851</v>
      </c>
      <c r="V309" s="222">
        <v>20250450</v>
      </c>
      <c r="W309" s="517">
        <v>7500000</v>
      </c>
      <c r="X309" s="426">
        <v>45758</v>
      </c>
      <c r="Y309" s="205" t="s">
        <v>51</v>
      </c>
      <c r="Z309" s="150" t="s">
        <v>2702</v>
      </c>
      <c r="AA309" s="146" t="s">
        <v>53</v>
      </c>
      <c r="AB309" s="146" t="s">
        <v>4385</v>
      </c>
      <c r="AC309" s="146" t="s">
        <v>2927</v>
      </c>
      <c r="AD309" s="233">
        <v>45761</v>
      </c>
      <c r="AE309" s="83" t="s">
        <v>4386</v>
      </c>
      <c r="AF309" s="155" t="e">
        <f>#REF!</f>
        <v>#REF!</v>
      </c>
      <c r="AG309" s="169"/>
      <c r="AH309" s="150">
        <v>45582</v>
      </c>
      <c r="AI309" s="150">
        <f t="shared" si="13"/>
        <v>45702</v>
      </c>
      <c r="AJ309" s="156">
        <f t="shared" si="14"/>
        <v>46432</v>
      </c>
    </row>
    <row r="310" spans="1:36" ht="18" customHeight="1">
      <c r="B310" s="502" t="b">
        <v>1</v>
      </c>
      <c r="C310" s="325" t="s">
        <v>4387</v>
      </c>
      <c r="D310" s="232" t="s">
        <v>4377</v>
      </c>
      <c r="E310" s="327" t="s">
        <v>24</v>
      </c>
      <c r="F310" s="146" t="s">
        <v>10</v>
      </c>
      <c r="G310" s="559">
        <v>45758</v>
      </c>
      <c r="H310" s="146" t="s">
        <v>274</v>
      </c>
      <c r="I310" s="150" t="str">
        <f t="shared" ca="1" si="12"/>
        <v>EJECUTADO</v>
      </c>
      <c r="J310" s="228" t="s">
        <v>4383</v>
      </c>
      <c r="K310" s="507" t="s">
        <v>54</v>
      </c>
      <c r="L310" s="245" t="s">
        <v>4388</v>
      </c>
      <c r="M310" s="514">
        <v>1032471716</v>
      </c>
      <c r="N310" s="216" t="s">
        <v>1686</v>
      </c>
      <c r="O310" s="438">
        <v>7500000</v>
      </c>
      <c r="P310" s="438">
        <v>2500000</v>
      </c>
      <c r="Q310" s="545">
        <v>20250338</v>
      </c>
      <c r="R310" s="516">
        <v>30000000</v>
      </c>
      <c r="S310" s="134">
        <v>45743</v>
      </c>
      <c r="T310" s="175">
        <v>45761</v>
      </c>
      <c r="U310" s="175">
        <v>45851</v>
      </c>
      <c r="V310" s="222">
        <v>20250451</v>
      </c>
      <c r="W310" s="517">
        <v>7500000</v>
      </c>
      <c r="X310" s="426">
        <v>45758</v>
      </c>
      <c r="Y310" s="205" t="s">
        <v>51</v>
      </c>
      <c r="Z310" s="150" t="s">
        <v>2702</v>
      </c>
      <c r="AA310" s="146" t="s">
        <v>53</v>
      </c>
      <c r="AB310" s="146" t="s">
        <v>4389</v>
      </c>
      <c r="AC310" s="146" t="s">
        <v>2927</v>
      </c>
      <c r="AD310" s="233">
        <v>45761</v>
      </c>
      <c r="AE310" s="83" t="s">
        <v>4390</v>
      </c>
      <c r="AF310" s="155" t="e">
        <f>#REF!</f>
        <v>#REF!</v>
      </c>
      <c r="AG310" s="169"/>
      <c r="AH310" s="150">
        <v>45583</v>
      </c>
      <c r="AI310" s="150">
        <f t="shared" si="13"/>
        <v>45703</v>
      </c>
      <c r="AJ310" s="156">
        <f t="shared" si="14"/>
        <v>46433</v>
      </c>
    </row>
    <row r="311" spans="1:36" ht="18" customHeight="1">
      <c r="B311" s="502" t="b">
        <v>1</v>
      </c>
      <c r="C311" s="325" t="s">
        <v>4391</v>
      </c>
      <c r="D311" s="232" t="s">
        <v>2869</v>
      </c>
      <c r="E311" s="327" t="s">
        <v>24</v>
      </c>
      <c r="F311" s="146" t="s">
        <v>18</v>
      </c>
      <c r="G311" s="559">
        <v>45758</v>
      </c>
      <c r="H311" s="146" t="s">
        <v>274</v>
      </c>
      <c r="I311" s="150" t="str">
        <f t="shared" ca="1" si="12"/>
        <v>EN EJECUCIÓN</v>
      </c>
      <c r="J311" s="228" t="s">
        <v>4392</v>
      </c>
      <c r="K311" s="507" t="s">
        <v>54</v>
      </c>
      <c r="L311" s="245" t="s">
        <v>4393</v>
      </c>
      <c r="M311" s="514">
        <v>52031579</v>
      </c>
      <c r="N311" s="216" t="s">
        <v>1686</v>
      </c>
      <c r="O311" s="438">
        <v>15048000</v>
      </c>
      <c r="P311" s="438">
        <v>5016000</v>
      </c>
      <c r="Q311" s="545">
        <v>20250369</v>
      </c>
      <c r="R311" s="516">
        <v>15048000</v>
      </c>
      <c r="S311" s="134">
        <v>45751</v>
      </c>
      <c r="T311" s="568" t="s">
        <v>4394</v>
      </c>
      <c r="U311" s="569" t="s">
        <v>4395</v>
      </c>
      <c r="V311" s="222">
        <v>20250458</v>
      </c>
      <c r="W311" s="517">
        <v>15048000</v>
      </c>
      <c r="X311" s="426">
        <v>45762</v>
      </c>
      <c r="Y311" s="205" t="s">
        <v>51</v>
      </c>
      <c r="Z311" s="150" t="s">
        <v>2702</v>
      </c>
      <c r="AA311" s="146" t="s">
        <v>53</v>
      </c>
      <c r="AB311" s="146" t="s">
        <v>4396</v>
      </c>
      <c r="AC311" s="146" t="s">
        <v>2969</v>
      </c>
      <c r="AD311" s="233">
        <v>45768</v>
      </c>
      <c r="AE311" s="83" t="s">
        <v>4397</v>
      </c>
      <c r="AF311" s="155" t="e">
        <f>#REF!</f>
        <v>#REF!</v>
      </c>
      <c r="AG311" s="169"/>
      <c r="AH311" s="150">
        <v>45584</v>
      </c>
      <c r="AI311" s="150">
        <f t="shared" si="13"/>
        <v>45704</v>
      </c>
      <c r="AJ311" s="156">
        <f t="shared" si="14"/>
        <v>46434</v>
      </c>
    </row>
    <row r="312" spans="1:36" ht="18" customHeight="1">
      <c r="B312" s="502" t="b">
        <v>1</v>
      </c>
      <c r="C312" s="325" t="s">
        <v>4398</v>
      </c>
      <c r="D312" s="232" t="s">
        <v>4373</v>
      </c>
      <c r="E312" s="327" t="s">
        <v>24</v>
      </c>
      <c r="F312" s="146" t="s">
        <v>18</v>
      </c>
      <c r="G312" s="559">
        <v>45758</v>
      </c>
      <c r="H312" s="146" t="s">
        <v>274</v>
      </c>
      <c r="I312" s="150" t="str">
        <f t="shared" ca="1" si="12"/>
        <v>EN EJECUCIÓN</v>
      </c>
      <c r="J312" s="228" t="s">
        <v>4399</v>
      </c>
      <c r="K312" s="507" t="s">
        <v>54</v>
      </c>
      <c r="L312" s="428" t="s">
        <v>3457</v>
      </c>
      <c r="M312" s="514">
        <v>73136714</v>
      </c>
      <c r="N312" s="216" t="s">
        <v>1686</v>
      </c>
      <c r="O312" s="438">
        <v>9500000</v>
      </c>
      <c r="P312" s="438">
        <v>4000000</v>
      </c>
      <c r="Q312" s="545">
        <v>20250388</v>
      </c>
      <c r="R312" s="516">
        <v>9500000</v>
      </c>
      <c r="S312" s="134">
        <v>45757</v>
      </c>
      <c r="T312" s="175" t="s">
        <v>4353</v>
      </c>
      <c r="U312" s="175" t="s">
        <v>4354</v>
      </c>
      <c r="V312" s="222">
        <v>20250448</v>
      </c>
      <c r="W312" s="517">
        <v>9500000</v>
      </c>
      <c r="X312" s="426">
        <v>45758</v>
      </c>
      <c r="Y312" s="205" t="s">
        <v>51</v>
      </c>
      <c r="Z312" s="150" t="s">
        <v>2702</v>
      </c>
      <c r="AA312" s="146" t="s">
        <v>53</v>
      </c>
      <c r="AB312" s="146" t="s">
        <v>4400</v>
      </c>
      <c r="AC312" s="146" t="s">
        <v>3547</v>
      </c>
      <c r="AD312" s="233">
        <v>45761</v>
      </c>
      <c r="AE312" s="83" t="s">
        <v>4401</v>
      </c>
      <c r="AF312" s="155" t="e">
        <f>#REF!</f>
        <v>#REF!</v>
      </c>
      <c r="AG312" s="169"/>
      <c r="AH312" s="150">
        <v>45585</v>
      </c>
      <c r="AI312" s="150">
        <f t="shared" si="13"/>
        <v>45705</v>
      </c>
      <c r="AJ312" s="156">
        <f t="shared" si="14"/>
        <v>46435</v>
      </c>
    </row>
    <row r="313" spans="1:36" ht="18" customHeight="1">
      <c r="B313" s="502" t="b">
        <v>1</v>
      </c>
      <c r="C313" s="347" t="s">
        <v>4402</v>
      </c>
      <c r="D313" s="232" t="s">
        <v>4377</v>
      </c>
      <c r="E313" s="327" t="s">
        <v>24</v>
      </c>
      <c r="F313" s="146" t="s">
        <v>19</v>
      </c>
      <c r="G313" s="570" t="s">
        <v>4403</v>
      </c>
      <c r="H313" s="146" t="s">
        <v>274</v>
      </c>
      <c r="I313" s="150" t="str">
        <f t="shared" ca="1" si="12"/>
        <v>EJECUTADO</v>
      </c>
      <c r="J313" s="228" t="s">
        <v>3164</v>
      </c>
      <c r="K313" s="507" t="s">
        <v>50</v>
      </c>
      <c r="L313" s="246" t="s">
        <v>4404</v>
      </c>
      <c r="M313" s="514" t="s">
        <v>4405</v>
      </c>
      <c r="N313" s="216" t="s">
        <v>1686</v>
      </c>
      <c r="O313" s="438">
        <v>12180000</v>
      </c>
      <c r="P313" s="438">
        <v>12180000</v>
      </c>
      <c r="Q313" s="545">
        <v>20250001</v>
      </c>
      <c r="R313" s="516">
        <v>390310780</v>
      </c>
      <c r="S313" s="134">
        <v>45659</v>
      </c>
      <c r="T313" s="175">
        <v>45761</v>
      </c>
      <c r="U313" s="175">
        <v>45869</v>
      </c>
      <c r="V313" s="222">
        <v>20250452</v>
      </c>
      <c r="W313" s="517">
        <v>12180000</v>
      </c>
      <c r="X313" s="426">
        <v>45761</v>
      </c>
      <c r="Y313" s="205" t="s">
        <v>51</v>
      </c>
      <c r="Z313" s="150" t="s">
        <v>634</v>
      </c>
      <c r="AA313" s="146" t="s">
        <v>59</v>
      </c>
      <c r="AB313" s="146" t="s">
        <v>218</v>
      </c>
      <c r="AC313" s="146" t="s">
        <v>2927</v>
      </c>
      <c r="AD313" s="195" t="s">
        <v>218</v>
      </c>
      <c r="AE313" s="83" t="s">
        <v>4406</v>
      </c>
      <c r="AF313" s="155" t="e">
        <f>#REF!</f>
        <v>#REF!</v>
      </c>
      <c r="AG313" s="169"/>
      <c r="AH313" s="150">
        <v>45586</v>
      </c>
      <c r="AI313" s="150">
        <f t="shared" si="13"/>
        <v>45706</v>
      </c>
      <c r="AJ313" s="156">
        <f t="shared" si="14"/>
        <v>46436</v>
      </c>
    </row>
    <row r="314" spans="1:36" ht="18" customHeight="1">
      <c r="B314" s="502" t="b">
        <v>1</v>
      </c>
      <c r="C314" s="325" t="s">
        <v>4407</v>
      </c>
      <c r="D314" s="232" t="s">
        <v>4377</v>
      </c>
      <c r="E314" s="327" t="s">
        <v>24</v>
      </c>
      <c r="F314" s="146" t="s">
        <v>19</v>
      </c>
      <c r="G314" s="559">
        <v>45761</v>
      </c>
      <c r="H314" s="146" t="s">
        <v>274</v>
      </c>
      <c r="I314" s="150" t="str">
        <f t="shared" ca="1" si="12"/>
        <v>EJECUTADO</v>
      </c>
      <c r="J314" s="228" t="s">
        <v>3164</v>
      </c>
      <c r="K314" s="507" t="s">
        <v>50</v>
      </c>
      <c r="L314" s="246" t="s">
        <v>4408</v>
      </c>
      <c r="M314" s="514" t="s">
        <v>4409</v>
      </c>
      <c r="N314" s="216" t="s">
        <v>1686</v>
      </c>
      <c r="O314" s="438">
        <v>21000000</v>
      </c>
      <c r="P314" s="438">
        <v>21000000</v>
      </c>
      <c r="Q314" s="545">
        <v>20250001</v>
      </c>
      <c r="R314" s="516">
        <v>390310780</v>
      </c>
      <c r="S314" s="134">
        <v>45659</v>
      </c>
      <c r="T314" s="175">
        <v>45761</v>
      </c>
      <c r="U314" s="175">
        <v>45869</v>
      </c>
      <c r="V314" s="222">
        <v>20250453</v>
      </c>
      <c r="W314" s="517">
        <v>21000000</v>
      </c>
      <c r="X314" s="426">
        <v>45761</v>
      </c>
      <c r="Y314" s="205" t="s">
        <v>51</v>
      </c>
      <c r="Z314" s="150" t="s">
        <v>2702</v>
      </c>
      <c r="AA314" s="146" t="s">
        <v>59</v>
      </c>
      <c r="AB314" s="146" t="s">
        <v>218</v>
      </c>
      <c r="AC314" s="146" t="s">
        <v>2927</v>
      </c>
      <c r="AD314" s="195" t="s">
        <v>218</v>
      </c>
      <c r="AE314" s="227" t="s">
        <v>4410</v>
      </c>
      <c r="AF314" s="155" t="e">
        <f>#REF!</f>
        <v>#REF!</v>
      </c>
      <c r="AG314" s="169"/>
      <c r="AH314" s="150">
        <v>45587</v>
      </c>
      <c r="AI314" s="150">
        <f t="shared" si="13"/>
        <v>45707</v>
      </c>
      <c r="AJ314" s="156">
        <f t="shared" si="14"/>
        <v>46437</v>
      </c>
    </row>
    <row r="315" spans="1:36" ht="18" customHeight="1">
      <c r="B315" s="502" t="b">
        <v>1</v>
      </c>
      <c r="C315" s="325" t="s">
        <v>4411</v>
      </c>
      <c r="D315" s="232" t="s">
        <v>4412</v>
      </c>
      <c r="E315" s="327" t="s">
        <v>24</v>
      </c>
      <c r="F315" s="146" t="s">
        <v>18</v>
      </c>
      <c r="G315" s="559">
        <v>45761</v>
      </c>
      <c r="H315" s="146" t="s">
        <v>274</v>
      </c>
      <c r="I315" s="150" t="str">
        <f t="shared" ca="1" si="12"/>
        <v>EJECUTADO</v>
      </c>
      <c r="J315" s="228" t="s">
        <v>4413</v>
      </c>
      <c r="K315" s="507" t="s">
        <v>54</v>
      </c>
      <c r="L315" s="245" t="s">
        <v>4414</v>
      </c>
      <c r="M315" s="514">
        <v>35526577</v>
      </c>
      <c r="N315" s="216" t="s">
        <v>1686</v>
      </c>
      <c r="O315" s="438">
        <v>17200000</v>
      </c>
      <c r="P315" s="438">
        <v>6000000</v>
      </c>
      <c r="Q315" s="545">
        <v>20250326</v>
      </c>
      <c r="R315" s="516">
        <v>21000000</v>
      </c>
      <c r="S315" s="134">
        <v>45742</v>
      </c>
      <c r="T315" s="175">
        <v>45763</v>
      </c>
      <c r="U315" s="175">
        <v>45841</v>
      </c>
      <c r="V315" s="222">
        <v>20250454</v>
      </c>
      <c r="W315" s="517">
        <v>17200000</v>
      </c>
      <c r="X315" s="426">
        <v>45761</v>
      </c>
      <c r="Y315" s="205" t="s">
        <v>51</v>
      </c>
      <c r="Z315" s="150" t="s">
        <v>2702</v>
      </c>
      <c r="AA315" s="146" t="s">
        <v>53</v>
      </c>
      <c r="AB315" s="146" t="s">
        <v>4415</v>
      </c>
      <c r="AC315" s="146" t="s">
        <v>3547</v>
      </c>
      <c r="AD315" s="233">
        <v>45762</v>
      </c>
      <c r="AE315" s="227" t="s">
        <v>4416</v>
      </c>
      <c r="AF315" s="155" t="e">
        <f>#REF!</f>
        <v>#REF!</v>
      </c>
      <c r="AG315" s="169"/>
      <c r="AH315" s="150">
        <v>45588</v>
      </c>
      <c r="AI315" s="150">
        <f t="shared" si="13"/>
        <v>45708</v>
      </c>
      <c r="AJ315" s="156">
        <f t="shared" si="14"/>
        <v>46438</v>
      </c>
    </row>
    <row r="316" spans="1:36" ht="18" customHeight="1">
      <c r="A316" s="355" t="s">
        <v>4417</v>
      </c>
      <c r="B316" s="502" t="b">
        <v>0</v>
      </c>
      <c r="C316" s="325" t="s">
        <v>4418</v>
      </c>
      <c r="D316" s="232" t="s">
        <v>3562</v>
      </c>
      <c r="E316" s="327" t="s">
        <v>24</v>
      </c>
      <c r="F316" s="146" t="s">
        <v>18</v>
      </c>
      <c r="G316" s="559">
        <v>45761</v>
      </c>
      <c r="H316" s="146" t="s">
        <v>274</v>
      </c>
      <c r="I316" s="150" t="str">
        <f t="shared" ca="1" si="12"/>
        <v>EJECUTADO</v>
      </c>
      <c r="J316" s="228" t="s">
        <v>3563</v>
      </c>
      <c r="K316" s="507" t="s">
        <v>54</v>
      </c>
      <c r="L316" s="245" t="s">
        <v>4419</v>
      </c>
      <c r="M316" s="514">
        <v>1070607298</v>
      </c>
      <c r="N316" s="216" t="s">
        <v>1686</v>
      </c>
      <c r="O316" s="438">
        <v>44672000</v>
      </c>
      <c r="P316" s="438">
        <v>5584000</v>
      </c>
      <c r="Q316" s="545">
        <v>20250185</v>
      </c>
      <c r="R316" s="516">
        <v>44672000</v>
      </c>
      <c r="S316" s="134">
        <v>45712</v>
      </c>
      <c r="T316" s="175">
        <v>45768</v>
      </c>
      <c r="U316" s="175">
        <v>46011</v>
      </c>
      <c r="V316" s="222">
        <v>20250455</v>
      </c>
      <c r="W316" s="517">
        <v>44672000</v>
      </c>
      <c r="X316" s="426">
        <v>45761</v>
      </c>
      <c r="Y316" s="205" t="s">
        <v>51</v>
      </c>
      <c r="Z316" s="150" t="s">
        <v>2702</v>
      </c>
      <c r="AA316" s="146" t="s">
        <v>53</v>
      </c>
      <c r="AB316" s="146">
        <v>4253849</v>
      </c>
      <c r="AC316" s="146" t="s">
        <v>3547</v>
      </c>
      <c r="AD316" s="233">
        <v>45768</v>
      </c>
      <c r="AE316" s="83" t="s">
        <v>4420</v>
      </c>
      <c r="AF316" s="155" t="e">
        <f>#REF!</f>
        <v>#REF!</v>
      </c>
      <c r="AG316" s="169"/>
      <c r="AH316" s="150">
        <v>45589</v>
      </c>
      <c r="AI316" s="150">
        <f t="shared" si="13"/>
        <v>45709</v>
      </c>
      <c r="AJ316" s="156">
        <f t="shared" si="14"/>
        <v>46439</v>
      </c>
    </row>
    <row r="317" spans="1:36" ht="18" customHeight="1">
      <c r="B317" s="502" t="b">
        <v>1</v>
      </c>
      <c r="C317" s="325" t="s">
        <v>4421</v>
      </c>
      <c r="D317" s="232" t="s">
        <v>2741</v>
      </c>
      <c r="E317" s="327" t="s">
        <v>24</v>
      </c>
      <c r="F317" s="146" t="s">
        <v>18</v>
      </c>
      <c r="G317" s="559">
        <v>45762</v>
      </c>
      <c r="H317" s="146" t="s">
        <v>274</v>
      </c>
      <c r="I317" s="150" t="str">
        <f t="shared" ca="1" si="12"/>
        <v>EN EJECUCIÓN</v>
      </c>
      <c r="J317" s="228" t="s">
        <v>4422</v>
      </c>
      <c r="K317" s="507" t="s">
        <v>54</v>
      </c>
      <c r="L317" s="245" t="s">
        <v>4423</v>
      </c>
      <c r="M317" s="514">
        <v>52709524</v>
      </c>
      <c r="N317" s="216" t="s">
        <v>1686</v>
      </c>
      <c r="O317" s="438">
        <v>20511000</v>
      </c>
      <c r="P317" s="438">
        <v>6837000</v>
      </c>
      <c r="Q317" s="545">
        <v>20250383</v>
      </c>
      <c r="R317" s="516">
        <v>41031000</v>
      </c>
      <c r="S317" s="134">
        <v>45756</v>
      </c>
      <c r="T317" s="175" t="s">
        <v>4353</v>
      </c>
      <c r="U317" s="175" t="s">
        <v>4424</v>
      </c>
      <c r="V317" s="222">
        <v>20250461</v>
      </c>
      <c r="W317" s="517">
        <v>20511000</v>
      </c>
      <c r="X317" s="426">
        <v>45762</v>
      </c>
      <c r="Y317" s="205" t="s">
        <v>51</v>
      </c>
      <c r="Z317" s="150" t="s">
        <v>2702</v>
      </c>
      <c r="AA317" s="146" t="s">
        <v>53</v>
      </c>
      <c r="AB317" s="146" t="s">
        <v>4425</v>
      </c>
      <c r="AC317" s="146" t="s">
        <v>3496</v>
      </c>
      <c r="AD317" s="233">
        <v>45762</v>
      </c>
      <c r="AE317" s="83" t="s">
        <v>4426</v>
      </c>
      <c r="AF317" s="155" t="e">
        <f>#REF!</f>
        <v>#REF!</v>
      </c>
      <c r="AG317" s="169"/>
      <c r="AH317" s="150">
        <v>45590</v>
      </c>
      <c r="AI317" s="150">
        <f t="shared" si="13"/>
        <v>45710</v>
      </c>
      <c r="AJ317" s="156">
        <f t="shared" si="14"/>
        <v>46440</v>
      </c>
    </row>
    <row r="318" spans="1:36" ht="18" customHeight="1">
      <c r="B318" s="502" t="b">
        <v>1</v>
      </c>
      <c r="C318" s="325" t="s">
        <v>4427</v>
      </c>
      <c r="D318" s="232" t="s">
        <v>2741</v>
      </c>
      <c r="E318" s="327" t="s">
        <v>24</v>
      </c>
      <c r="F318" s="146" t="s">
        <v>18</v>
      </c>
      <c r="G318" s="559">
        <v>45762</v>
      </c>
      <c r="H318" s="146" t="s">
        <v>274</v>
      </c>
      <c r="I318" s="150" t="str">
        <f t="shared" ca="1" si="12"/>
        <v>EJECUTADO</v>
      </c>
      <c r="J318" s="228" t="s">
        <v>4428</v>
      </c>
      <c r="K318" s="507" t="s">
        <v>54</v>
      </c>
      <c r="L318" s="245" t="s">
        <v>4429</v>
      </c>
      <c r="M318" s="514">
        <v>1069264637</v>
      </c>
      <c r="N318" s="216" t="s">
        <v>1686</v>
      </c>
      <c r="O318" s="438">
        <v>13728000</v>
      </c>
      <c r="P318" s="438">
        <v>4576000</v>
      </c>
      <c r="Q318" s="545">
        <v>20250382</v>
      </c>
      <c r="R318" s="516">
        <v>54926000</v>
      </c>
      <c r="S318" s="134">
        <v>45756</v>
      </c>
      <c r="T318" s="175">
        <v>45763</v>
      </c>
      <c r="U318" s="175">
        <v>45853</v>
      </c>
      <c r="V318" s="222">
        <v>20250463</v>
      </c>
      <c r="W318" s="517">
        <v>13728000</v>
      </c>
      <c r="X318" s="426">
        <v>45763</v>
      </c>
      <c r="Y318" s="205" t="s">
        <v>51</v>
      </c>
      <c r="Z318" s="150" t="s">
        <v>2702</v>
      </c>
      <c r="AA318" s="146" t="s">
        <v>53</v>
      </c>
      <c r="AB318" s="146" t="s">
        <v>4430</v>
      </c>
      <c r="AC318" s="146" t="s">
        <v>3496</v>
      </c>
      <c r="AD318" s="233">
        <v>45763</v>
      </c>
      <c r="AE318" s="83" t="s">
        <v>4431</v>
      </c>
      <c r="AF318" s="155" t="e">
        <f>#REF!</f>
        <v>#REF!</v>
      </c>
      <c r="AG318" s="169"/>
      <c r="AH318" s="150">
        <v>45591</v>
      </c>
      <c r="AI318" s="150">
        <f t="shared" si="13"/>
        <v>45711</v>
      </c>
      <c r="AJ318" s="156">
        <f t="shared" si="14"/>
        <v>46441</v>
      </c>
    </row>
    <row r="319" spans="1:36" ht="18" customHeight="1">
      <c r="A319" s="355" t="s">
        <v>4432</v>
      </c>
      <c r="B319" s="502" t="b">
        <v>0</v>
      </c>
      <c r="C319" s="325" t="s">
        <v>4433</v>
      </c>
      <c r="D319" s="232" t="s">
        <v>74</v>
      </c>
      <c r="E319" s="327" t="s">
        <v>24</v>
      </c>
      <c r="F319" s="146" t="s">
        <v>18</v>
      </c>
      <c r="G319" s="559">
        <v>45762</v>
      </c>
      <c r="H319" s="146" t="s">
        <v>274</v>
      </c>
      <c r="I319" s="150" t="str">
        <f t="shared" ca="1" si="12"/>
        <v>EJECUTADO</v>
      </c>
      <c r="J319" s="228" t="s">
        <v>4434</v>
      </c>
      <c r="K319" s="507" t="s">
        <v>54</v>
      </c>
      <c r="L319" s="245" t="s">
        <v>4435</v>
      </c>
      <c r="M319" s="514">
        <v>1032382769</v>
      </c>
      <c r="N319" s="229" t="s">
        <v>4436</v>
      </c>
      <c r="O319" s="438">
        <v>39000000</v>
      </c>
      <c r="P319" s="438">
        <v>4875000</v>
      </c>
      <c r="Q319" s="545">
        <v>20250362</v>
      </c>
      <c r="R319" s="516">
        <v>39000000</v>
      </c>
      <c r="S319" s="134">
        <v>45748</v>
      </c>
      <c r="T319" s="175">
        <v>45777</v>
      </c>
      <c r="U319" s="175">
        <v>46020</v>
      </c>
      <c r="V319" s="222">
        <v>20250462</v>
      </c>
      <c r="W319" s="517">
        <v>39000000</v>
      </c>
      <c r="X319" s="426">
        <v>45762</v>
      </c>
      <c r="Y319" s="205" t="s">
        <v>51</v>
      </c>
      <c r="Z319" s="150" t="s">
        <v>2702</v>
      </c>
      <c r="AA319" s="146" t="s">
        <v>53</v>
      </c>
      <c r="AB319" s="146">
        <v>4254521</v>
      </c>
      <c r="AC319" s="146" t="s">
        <v>3547</v>
      </c>
      <c r="AD319" s="233">
        <v>45771</v>
      </c>
      <c r="AE319" s="83" t="s">
        <v>4437</v>
      </c>
      <c r="AF319" s="155" t="e">
        <f>#REF!</f>
        <v>#REF!</v>
      </c>
      <c r="AG319" s="169"/>
      <c r="AH319" s="150">
        <v>45592</v>
      </c>
      <c r="AI319" s="150">
        <f t="shared" si="13"/>
        <v>45712</v>
      </c>
      <c r="AJ319" s="156">
        <f t="shared" si="14"/>
        <v>46442</v>
      </c>
    </row>
    <row r="320" spans="1:36" ht="18" customHeight="1">
      <c r="B320" s="502" t="b">
        <v>1</v>
      </c>
      <c r="C320" s="325" t="s">
        <v>4438</v>
      </c>
      <c r="D320" s="232" t="s">
        <v>2741</v>
      </c>
      <c r="E320" s="327" t="s">
        <v>24</v>
      </c>
      <c r="F320" s="146" t="s">
        <v>18</v>
      </c>
      <c r="G320" s="559">
        <v>45762</v>
      </c>
      <c r="H320" s="146" t="s">
        <v>274</v>
      </c>
      <c r="I320" s="150" t="str">
        <f t="shared" ca="1" si="12"/>
        <v>EJECUTADO</v>
      </c>
      <c r="J320" s="228" t="s">
        <v>4439</v>
      </c>
      <c r="K320" s="507" t="s">
        <v>54</v>
      </c>
      <c r="L320" s="245" t="s">
        <v>4440</v>
      </c>
      <c r="M320" s="514">
        <v>1032457105</v>
      </c>
      <c r="N320" s="216" t="s">
        <v>1686</v>
      </c>
      <c r="O320" s="438">
        <v>20511000</v>
      </c>
      <c r="P320" s="438">
        <v>6837000</v>
      </c>
      <c r="Q320" s="545">
        <v>20250383</v>
      </c>
      <c r="R320" s="516">
        <v>41031000</v>
      </c>
      <c r="S320" s="134">
        <v>45756</v>
      </c>
      <c r="T320" s="175">
        <v>45763</v>
      </c>
      <c r="U320" s="175">
        <v>45852</v>
      </c>
      <c r="V320" s="222">
        <v>20250464</v>
      </c>
      <c r="W320" s="517">
        <v>20511000</v>
      </c>
      <c r="X320" s="426">
        <v>45763</v>
      </c>
      <c r="Y320" s="205" t="s">
        <v>51</v>
      </c>
      <c r="Z320" s="150" t="s">
        <v>2702</v>
      </c>
      <c r="AA320" s="146" t="s">
        <v>53</v>
      </c>
      <c r="AB320" s="146" t="s">
        <v>4441</v>
      </c>
      <c r="AC320" s="146" t="s">
        <v>3496</v>
      </c>
      <c r="AD320" s="233">
        <v>45763</v>
      </c>
      <c r="AE320" s="251" t="s">
        <v>4442</v>
      </c>
      <c r="AF320" s="155" t="e">
        <f>#REF!</f>
        <v>#REF!</v>
      </c>
      <c r="AG320" s="169"/>
      <c r="AH320" s="150">
        <v>45593</v>
      </c>
      <c r="AI320" s="150">
        <f t="shared" si="13"/>
        <v>45713</v>
      </c>
      <c r="AJ320" s="156">
        <f t="shared" si="14"/>
        <v>46443</v>
      </c>
    </row>
    <row r="321" spans="1:36" ht="18" customHeight="1">
      <c r="B321" s="502" t="b">
        <v>1</v>
      </c>
      <c r="C321" s="325" t="s">
        <v>4443</v>
      </c>
      <c r="D321" s="232" t="s">
        <v>2741</v>
      </c>
      <c r="E321" s="327" t="s">
        <v>24</v>
      </c>
      <c r="F321" s="146" t="s">
        <v>3</v>
      </c>
      <c r="G321" s="559">
        <v>45762</v>
      </c>
      <c r="H321" s="146" t="s">
        <v>274</v>
      </c>
      <c r="I321" s="150" t="str">
        <f t="shared" ca="1" si="12"/>
        <v>EJECUTADO</v>
      </c>
      <c r="J321" s="228" t="s">
        <v>4444</v>
      </c>
      <c r="K321" s="507" t="s">
        <v>54</v>
      </c>
      <c r="L321" s="245" t="s">
        <v>2742</v>
      </c>
      <c r="M321" s="514">
        <v>1073512366</v>
      </c>
      <c r="N321" s="216" t="s">
        <v>1686</v>
      </c>
      <c r="O321" s="438">
        <v>10710000</v>
      </c>
      <c r="P321" s="438">
        <v>3570000</v>
      </c>
      <c r="Q321" s="545">
        <v>20250300</v>
      </c>
      <c r="R321" s="516">
        <v>10710000</v>
      </c>
      <c r="S321" s="134">
        <v>45733</v>
      </c>
      <c r="T321" s="175">
        <v>45763</v>
      </c>
      <c r="U321" s="175">
        <v>45853</v>
      </c>
      <c r="V321" s="222">
        <v>20250465</v>
      </c>
      <c r="W321" s="517">
        <v>10710000</v>
      </c>
      <c r="X321" s="426">
        <v>45763</v>
      </c>
      <c r="Y321" s="205" t="s">
        <v>51</v>
      </c>
      <c r="Z321" s="150" t="s">
        <v>2702</v>
      </c>
      <c r="AA321" s="146"/>
      <c r="AB321" s="146" t="s">
        <v>4445</v>
      </c>
      <c r="AC321" s="146" t="s">
        <v>3496</v>
      </c>
      <c r="AD321" s="233">
        <v>45763</v>
      </c>
      <c r="AE321" s="56" t="s">
        <v>4446</v>
      </c>
      <c r="AF321" s="155" t="e">
        <f>#REF!</f>
        <v>#REF!</v>
      </c>
      <c r="AG321" s="169"/>
      <c r="AH321" s="150">
        <v>45594</v>
      </c>
      <c r="AI321" s="150">
        <f t="shared" si="13"/>
        <v>45714</v>
      </c>
      <c r="AJ321" s="156">
        <f t="shared" si="14"/>
        <v>46444</v>
      </c>
    </row>
    <row r="322" spans="1:36" ht="18" customHeight="1">
      <c r="B322" s="502" t="b">
        <v>1</v>
      </c>
      <c r="C322" s="325" t="s">
        <v>4447</v>
      </c>
      <c r="D322" s="232" t="s">
        <v>3967</v>
      </c>
      <c r="E322" s="327" t="s">
        <v>24</v>
      </c>
      <c r="F322" s="146" t="s">
        <v>3</v>
      </c>
      <c r="G322" s="559">
        <v>45762</v>
      </c>
      <c r="H322" s="146" t="s">
        <v>473</v>
      </c>
      <c r="I322" s="150" t="str">
        <f t="shared" ca="1" si="12"/>
        <v>EJECUTADO</v>
      </c>
      <c r="J322" s="228" t="s">
        <v>4448</v>
      </c>
      <c r="K322" s="507" t="s">
        <v>50</v>
      </c>
      <c r="L322" s="245" t="s">
        <v>4449</v>
      </c>
      <c r="M322" s="514" t="s">
        <v>4450</v>
      </c>
      <c r="N322" s="216" t="s">
        <v>1686</v>
      </c>
      <c r="O322" s="438">
        <v>45960000</v>
      </c>
      <c r="P322" s="438">
        <v>45960000</v>
      </c>
      <c r="Q322" s="545">
        <v>20250328</v>
      </c>
      <c r="R322" s="516">
        <v>45960000</v>
      </c>
      <c r="S322" s="134">
        <v>45743</v>
      </c>
      <c r="T322" s="175">
        <v>45776</v>
      </c>
      <c r="U322" s="175">
        <v>45835</v>
      </c>
      <c r="V322" s="222">
        <v>20250483</v>
      </c>
      <c r="W322" s="517">
        <v>45960000</v>
      </c>
      <c r="X322" s="426">
        <v>45770</v>
      </c>
      <c r="Y322" s="205" t="s">
        <v>51</v>
      </c>
      <c r="Z322" s="150" t="s">
        <v>2702</v>
      </c>
      <c r="AA322" s="146" t="s">
        <v>53</v>
      </c>
      <c r="AB322" s="146" t="s">
        <v>4451</v>
      </c>
      <c r="AC322" s="146" t="s">
        <v>3507</v>
      </c>
      <c r="AD322" s="233">
        <v>45776</v>
      </c>
      <c r="AE322" s="83" t="s">
        <v>4452</v>
      </c>
      <c r="AF322" s="155" t="e">
        <f>#REF!</f>
        <v>#REF!</v>
      </c>
      <c r="AG322" s="169"/>
      <c r="AH322" s="150">
        <v>45595</v>
      </c>
      <c r="AI322" s="150">
        <f t="shared" si="13"/>
        <v>45715</v>
      </c>
      <c r="AJ322" s="156">
        <f t="shared" si="14"/>
        <v>46445</v>
      </c>
    </row>
    <row r="323" spans="1:36" ht="18" customHeight="1">
      <c r="B323" s="502" t="b">
        <v>1</v>
      </c>
      <c r="C323" s="325" t="s">
        <v>4453</v>
      </c>
      <c r="D323" s="232" t="s">
        <v>74</v>
      </c>
      <c r="E323" s="327" t="s">
        <v>24</v>
      </c>
      <c r="F323" s="146" t="s">
        <v>18</v>
      </c>
      <c r="G323" s="559">
        <v>45762</v>
      </c>
      <c r="H323" s="146" t="s">
        <v>274</v>
      </c>
      <c r="I323" s="150" t="str">
        <f t="shared" ref="I323:I386" ca="1" si="15">IF($B$1&lt;=U323,("EN EJECUCIÓN"),("EJECUTADO"))</f>
        <v>EJECUTADO</v>
      </c>
      <c r="J323" s="232" t="s">
        <v>4454</v>
      </c>
      <c r="K323" s="507" t="s">
        <v>54</v>
      </c>
      <c r="L323" s="245" t="s">
        <v>2820</v>
      </c>
      <c r="M323" s="514">
        <v>1075660772</v>
      </c>
      <c r="N323" s="229"/>
      <c r="O323" s="438">
        <v>15000000</v>
      </c>
      <c r="P323" s="438">
        <v>5000000</v>
      </c>
      <c r="Q323" s="545">
        <v>20250329</v>
      </c>
      <c r="R323" s="516">
        <v>15000000</v>
      </c>
      <c r="S323" s="134">
        <v>45743</v>
      </c>
      <c r="T323" s="175">
        <v>45768</v>
      </c>
      <c r="U323" s="175">
        <v>45858</v>
      </c>
      <c r="V323" s="222">
        <v>20250459</v>
      </c>
      <c r="W323" s="517">
        <v>15000000</v>
      </c>
      <c r="X323" s="426">
        <v>45762</v>
      </c>
      <c r="Y323" s="168" t="s">
        <v>106</v>
      </c>
      <c r="Z323" s="150" t="s">
        <v>283</v>
      </c>
      <c r="AA323" s="146" t="s">
        <v>53</v>
      </c>
      <c r="AB323" s="146" t="s">
        <v>4455</v>
      </c>
      <c r="AC323" s="146" t="s">
        <v>2940</v>
      </c>
      <c r="AD323" s="233">
        <v>45768</v>
      </c>
      <c r="AE323" s="83" t="s">
        <v>4456</v>
      </c>
      <c r="AF323" s="155" t="e">
        <f>#REF!</f>
        <v>#REF!</v>
      </c>
      <c r="AG323" s="169"/>
      <c r="AH323" s="150">
        <v>45596</v>
      </c>
      <c r="AI323" s="150">
        <f t="shared" ref="AI323:AI386" si="16">+AH323+4*30</f>
        <v>45716</v>
      </c>
      <c r="AJ323" s="156">
        <f t="shared" ref="AJ323:AJ386" si="17">+AI323+(2*365)</f>
        <v>46446</v>
      </c>
    </row>
    <row r="324" spans="1:36" ht="18" customHeight="1">
      <c r="A324" s="357" t="s">
        <v>4457</v>
      </c>
      <c r="B324" s="267" t="b">
        <v>0</v>
      </c>
      <c r="C324" s="348" t="s">
        <v>4458</v>
      </c>
      <c r="D324" s="232" t="s">
        <v>4459</v>
      </c>
      <c r="E324" s="327" t="s">
        <v>24</v>
      </c>
      <c r="F324" s="146" t="s">
        <v>18</v>
      </c>
      <c r="G324" s="559">
        <v>45762</v>
      </c>
      <c r="H324" s="146" t="s">
        <v>274</v>
      </c>
      <c r="I324" s="150" t="str">
        <f t="shared" ca="1" si="15"/>
        <v>EJECUTADO</v>
      </c>
      <c r="J324" s="228" t="s">
        <v>4460</v>
      </c>
      <c r="K324" s="507" t="s">
        <v>54</v>
      </c>
      <c r="L324" s="245" t="s">
        <v>2172</v>
      </c>
      <c r="M324" s="514">
        <v>1015409500</v>
      </c>
      <c r="N324" s="216" t="s">
        <v>1686</v>
      </c>
      <c r="O324" s="438">
        <v>17500000</v>
      </c>
      <c r="P324" s="438">
        <v>3500000</v>
      </c>
      <c r="Q324" s="545">
        <v>20250392</v>
      </c>
      <c r="R324" s="516">
        <v>35000000</v>
      </c>
      <c r="S324" s="134">
        <v>45761</v>
      </c>
      <c r="T324" s="175">
        <v>45762</v>
      </c>
      <c r="U324" s="175">
        <v>45914</v>
      </c>
      <c r="V324" s="222">
        <v>20250460</v>
      </c>
      <c r="W324" s="517">
        <v>17500000</v>
      </c>
      <c r="X324" s="426">
        <v>45762</v>
      </c>
      <c r="Y324" s="205" t="s">
        <v>51</v>
      </c>
      <c r="Z324" s="150" t="s">
        <v>2702</v>
      </c>
      <c r="AA324" s="146" t="s">
        <v>53</v>
      </c>
      <c r="AB324" s="146" t="s">
        <v>4461</v>
      </c>
      <c r="AC324" s="150" t="s">
        <v>3099</v>
      </c>
      <c r="AD324" s="233">
        <v>45762</v>
      </c>
      <c r="AE324" s="83" t="s">
        <v>4462</v>
      </c>
      <c r="AF324" s="155" t="e">
        <f>#REF!</f>
        <v>#REF!</v>
      </c>
      <c r="AG324" s="169"/>
      <c r="AH324" s="150">
        <v>45597</v>
      </c>
      <c r="AI324" s="150">
        <f t="shared" si="16"/>
        <v>45717</v>
      </c>
      <c r="AJ324" s="156">
        <f t="shared" si="17"/>
        <v>46447</v>
      </c>
    </row>
    <row r="325" spans="1:36" ht="18" customHeight="1">
      <c r="B325" s="264" t="b">
        <v>1</v>
      </c>
      <c r="C325" s="325" t="s">
        <v>4463</v>
      </c>
      <c r="D325" s="232" t="s">
        <v>2741</v>
      </c>
      <c r="E325" s="327" t="s">
        <v>24</v>
      </c>
      <c r="F325" s="146" t="s">
        <v>18</v>
      </c>
      <c r="G325" s="559">
        <v>45762</v>
      </c>
      <c r="H325" s="146" t="s">
        <v>274</v>
      </c>
      <c r="I325" s="150" t="str">
        <f t="shared" ca="1" si="15"/>
        <v>EJECUTADO</v>
      </c>
      <c r="J325" s="228" t="s">
        <v>4464</v>
      </c>
      <c r="K325" s="507" t="s">
        <v>54</v>
      </c>
      <c r="L325" s="245" t="s">
        <v>4465</v>
      </c>
      <c r="M325" s="514">
        <v>52791888</v>
      </c>
      <c r="N325" s="216" t="s">
        <v>1686</v>
      </c>
      <c r="O325" s="438">
        <v>16830000</v>
      </c>
      <c r="P325" s="438">
        <v>5610000</v>
      </c>
      <c r="Q325" s="545">
        <v>20250256</v>
      </c>
      <c r="R325" s="516">
        <v>16830000</v>
      </c>
      <c r="S325" s="134">
        <v>45722</v>
      </c>
      <c r="T325" s="175">
        <v>45763</v>
      </c>
      <c r="U325" s="175">
        <v>45853</v>
      </c>
      <c r="V325" s="222">
        <v>20250466</v>
      </c>
      <c r="W325" s="517">
        <v>16830000</v>
      </c>
      <c r="X325" s="426">
        <v>45763</v>
      </c>
      <c r="Y325" s="205" t="s">
        <v>51</v>
      </c>
      <c r="Z325" s="150" t="s">
        <v>2702</v>
      </c>
      <c r="AA325" s="146" t="s">
        <v>53</v>
      </c>
      <c r="AB325" s="146" t="s">
        <v>4466</v>
      </c>
      <c r="AC325" s="146" t="s">
        <v>3496</v>
      </c>
      <c r="AD325" s="233">
        <v>45763</v>
      </c>
      <c r="AE325" s="56" t="s">
        <v>4467</v>
      </c>
      <c r="AF325" s="155" t="e">
        <f>#REF!</f>
        <v>#REF!</v>
      </c>
      <c r="AG325" s="169"/>
      <c r="AH325" s="150">
        <v>45598</v>
      </c>
      <c r="AI325" s="150">
        <f t="shared" si="16"/>
        <v>45718</v>
      </c>
      <c r="AJ325" s="156">
        <f t="shared" si="17"/>
        <v>46448</v>
      </c>
    </row>
    <row r="326" spans="1:36" ht="18" customHeight="1">
      <c r="B326" s="502" t="b">
        <v>1</v>
      </c>
      <c r="C326" s="325" t="s">
        <v>4468</v>
      </c>
      <c r="D326" s="232" t="s">
        <v>3967</v>
      </c>
      <c r="E326" s="327" t="s">
        <v>24</v>
      </c>
      <c r="F326" s="146" t="s">
        <v>3</v>
      </c>
      <c r="G326" s="559">
        <v>45762</v>
      </c>
      <c r="H326" s="146" t="s">
        <v>274</v>
      </c>
      <c r="I326" s="150" t="str">
        <f t="shared" ca="1" si="15"/>
        <v>EJECUTADO</v>
      </c>
      <c r="J326" s="228" t="s">
        <v>4469</v>
      </c>
      <c r="K326" s="507" t="s">
        <v>50</v>
      </c>
      <c r="L326" s="245" t="s">
        <v>4470</v>
      </c>
      <c r="M326" s="514" t="s">
        <v>4471</v>
      </c>
      <c r="N326" s="216" t="s">
        <v>1686</v>
      </c>
      <c r="O326" s="438">
        <v>160049000</v>
      </c>
      <c r="P326" s="438">
        <v>160049000</v>
      </c>
      <c r="Q326" s="545">
        <v>20250282</v>
      </c>
      <c r="R326" s="516">
        <v>160050000</v>
      </c>
      <c r="S326" s="134">
        <v>45729</v>
      </c>
      <c r="T326" s="175">
        <v>45784</v>
      </c>
      <c r="U326" s="175">
        <v>45835</v>
      </c>
      <c r="V326" s="222">
        <v>20250474</v>
      </c>
      <c r="W326" s="517">
        <v>160049000</v>
      </c>
      <c r="X326" s="426">
        <v>45763</v>
      </c>
      <c r="Y326" s="205" t="s">
        <v>51</v>
      </c>
      <c r="Z326" s="150" t="s">
        <v>2702</v>
      </c>
      <c r="AA326" s="146" t="s">
        <v>53</v>
      </c>
      <c r="AB326" s="146" t="s">
        <v>4472</v>
      </c>
      <c r="AC326" s="146" t="s">
        <v>2969</v>
      </c>
      <c r="AD326" s="233">
        <v>45783</v>
      </c>
      <c r="AE326" s="83" t="s">
        <v>4473</v>
      </c>
      <c r="AF326" s="155" t="e">
        <f>#REF!</f>
        <v>#REF!</v>
      </c>
      <c r="AG326" s="169"/>
      <c r="AH326" s="150">
        <v>45599</v>
      </c>
      <c r="AI326" s="150">
        <f t="shared" si="16"/>
        <v>45719</v>
      </c>
      <c r="AJ326" s="156">
        <f t="shared" si="17"/>
        <v>46449</v>
      </c>
    </row>
    <row r="327" spans="1:36" ht="18" customHeight="1">
      <c r="B327" s="502" t="b">
        <v>1</v>
      </c>
      <c r="C327" s="325" t="s">
        <v>4474</v>
      </c>
      <c r="D327" s="232" t="s">
        <v>842</v>
      </c>
      <c r="E327" s="327" t="s">
        <v>24</v>
      </c>
      <c r="F327" s="146" t="s">
        <v>19</v>
      </c>
      <c r="G327" s="559">
        <v>45763</v>
      </c>
      <c r="H327" s="146" t="s">
        <v>274</v>
      </c>
      <c r="I327" s="150" t="str">
        <f t="shared" ca="1" si="15"/>
        <v>EN EJECUCIÓN</v>
      </c>
      <c r="J327" s="228" t="s">
        <v>3164</v>
      </c>
      <c r="K327" s="507" t="s">
        <v>50</v>
      </c>
      <c r="L327" s="228" t="s">
        <v>4475</v>
      </c>
      <c r="M327" s="514" t="s">
        <v>4476</v>
      </c>
      <c r="N327" s="216" t="s">
        <v>1686</v>
      </c>
      <c r="O327" s="438">
        <v>12180000</v>
      </c>
      <c r="P327" s="438">
        <v>12180000</v>
      </c>
      <c r="Q327" s="545">
        <v>20250001</v>
      </c>
      <c r="R327" s="516">
        <v>390310780</v>
      </c>
      <c r="S327" s="134">
        <v>45659</v>
      </c>
      <c r="T327" s="175">
        <v>45763</v>
      </c>
      <c r="U327" s="175" t="s">
        <v>4477</v>
      </c>
      <c r="V327" s="222">
        <v>20250471</v>
      </c>
      <c r="W327" s="517">
        <v>12180000</v>
      </c>
      <c r="X327" s="426">
        <v>45763</v>
      </c>
      <c r="Y327" s="205" t="s">
        <v>51</v>
      </c>
      <c r="Z327" s="150" t="s">
        <v>2702</v>
      </c>
      <c r="AA327" s="146" t="s">
        <v>59</v>
      </c>
      <c r="AB327" s="146" t="s">
        <v>218</v>
      </c>
      <c r="AC327" s="146" t="s">
        <v>2927</v>
      </c>
      <c r="AD327" s="222" t="s">
        <v>218</v>
      </c>
      <c r="AE327" s="83" t="s">
        <v>4478</v>
      </c>
      <c r="AF327" s="155" t="e">
        <f>#REF!</f>
        <v>#REF!</v>
      </c>
      <c r="AG327" s="169"/>
      <c r="AH327" s="150">
        <v>45600</v>
      </c>
      <c r="AI327" s="150">
        <f t="shared" si="16"/>
        <v>45720</v>
      </c>
      <c r="AJ327" s="156">
        <f t="shared" si="17"/>
        <v>46450</v>
      </c>
    </row>
    <row r="328" spans="1:36" ht="18" customHeight="1">
      <c r="B328" s="502" t="b">
        <v>1</v>
      </c>
      <c r="C328" s="325" t="s">
        <v>4479</v>
      </c>
      <c r="D328" s="232" t="s">
        <v>4259</v>
      </c>
      <c r="E328" s="327" t="s">
        <v>24</v>
      </c>
      <c r="F328" s="146" t="s">
        <v>4</v>
      </c>
      <c r="G328" s="559">
        <v>45763</v>
      </c>
      <c r="H328" s="146" t="s">
        <v>274</v>
      </c>
      <c r="I328" s="150" t="str">
        <f t="shared" ca="1" si="15"/>
        <v>EJECUTADO</v>
      </c>
      <c r="J328" s="228" t="s">
        <v>4480</v>
      </c>
      <c r="K328" s="507" t="s">
        <v>50</v>
      </c>
      <c r="L328" s="232" t="s">
        <v>4481</v>
      </c>
      <c r="M328" s="514" t="s">
        <v>4482</v>
      </c>
      <c r="N328" s="216" t="s">
        <v>1686</v>
      </c>
      <c r="O328" s="438">
        <v>107000000</v>
      </c>
      <c r="P328" s="438">
        <v>107000000</v>
      </c>
      <c r="Q328" s="545">
        <v>20250394</v>
      </c>
      <c r="R328" s="516">
        <v>107000000</v>
      </c>
      <c r="S328" s="134">
        <v>45762</v>
      </c>
      <c r="T328" s="175">
        <v>45763</v>
      </c>
      <c r="U328" s="175">
        <v>45945</v>
      </c>
      <c r="V328" s="222">
        <v>20250472</v>
      </c>
      <c r="W328" s="517">
        <v>107000000</v>
      </c>
      <c r="X328" s="426">
        <v>45763</v>
      </c>
      <c r="Y328" s="205" t="s">
        <v>51</v>
      </c>
      <c r="Z328" s="150" t="s">
        <v>2702</v>
      </c>
      <c r="AA328" s="146" t="s">
        <v>53</v>
      </c>
      <c r="AB328" s="232" t="s">
        <v>4483</v>
      </c>
      <c r="AC328" s="146" t="s">
        <v>2964</v>
      </c>
      <c r="AD328" s="233">
        <v>45763</v>
      </c>
      <c r="AE328" s="83" t="s">
        <v>4484</v>
      </c>
      <c r="AF328" s="155" t="e">
        <f>#REF!</f>
        <v>#REF!</v>
      </c>
      <c r="AG328" s="169"/>
      <c r="AH328" s="150">
        <v>45601</v>
      </c>
      <c r="AI328" s="150">
        <f t="shared" si="16"/>
        <v>45721</v>
      </c>
      <c r="AJ328" s="156">
        <f t="shared" si="17"/>
        <v>46451</v>
      </c>
    </row>
    <row r="329" spans="1:36" ht="18" customHeight="1">
      <c r="B329" s="502" t="b">
        <v>1</v>
      </c>
      <c r="C329" s="325" t="s">
        <v>4485</v>
      </c>
      <c r="D329" s="232" t="s">
        <v>2741</v>
      </c>
      <c r="E329" s="327" t="s">
        <v>24</v>
      </c>
      <c r="F329" s="146" t="s">
        <v>18</v>
      </c>
      <c r="G329" s="559">
        <v>45768</v>
      </c>
      <c r="H329" s="146" t="s">
        <v>274</v>
      </c>
      <c r="I329" s="150" t="str">
        <f t="shared" ca="1" si="15"/>
        <v>EJECUTADO</v>
      </c>
      <c r="J329" s="228" t="s">
        <v>4486</v>
      </c>
      <c r="K329" s="507" t="s">
        <v>54</v>
      </c>
      <c r="L329" s="245" t="s">
        <v>4487</v>
      </c>
      <c r="M329" s="514">
        <v>1022344841</v>
      </c>
      <c r="N329" s="216" t="s">
        <v>1686</v>
      </c>
      <c r="O329" s="438">
        <v>13728000</v>
      </c>
      <c r="P329" s="438">
        <v>4576000</v>
      </c>
      <c r="Q329" s="545">
        <v>20250382</v>
      </c>
      <c r="R329" s="516">
        <v>54926000</v>
      </c>
      <c r="S329" s="134">
        <v>45756</v>
      </c>
      <c r="T329" s="175">
        <v>45768</v>
      </c>
      <c r="U329" s="175">
        <v>45858</v>
      </c>
      <c r="V329" s="222">
        <v>20250475</v>
      </c>
      <c r="W329" s="517">
        <v>13728000</v>
      </c>
      <c r="X329" s="426">
        <v>45768</v>
      </c>
      <c r="Y329" s="205" t="s">
        <v>51</v>
      </c>
      <c r="Z329" s="150" t="s">
        <v>2702</v>
      </c>
      <c r="AA329" s="146" t="s">
        <v>53</v>
      </c>
      <c r="AB329" s="146" t="s">
        <v>4488</v>
      </c>
      <c r="AC329" s="146" t="s">
        <v>3496</v>
      </c>
      <c r="AD329" s="233">
        <v>45768</v>
      </c>
      <c r="AE329" s="83" t="s">
        <v>4489</v>
      </c>
      <c r="AF329" s="155" t="e">
        <f>#REF!</f>
        <v>#REF!</v>
      </c>
      <c r="AG329" s="169"/>
      <c r="AH329" s="150">
        <v>45602</v>
      </c>
      <c r="AI329" s="150">
        <f t="shared" si="16"/>
        <v>45722</v>
      </c>
      <c r="AJ329" s="156">
        <f t="shared" si="17"/>
        <v>46452</v>
      </c>
    </row>
    <row r="330" spans="1:36" ht="18" customHeight="1">
      <c r="B330" s="502" t="b">
        <v>1</v>
      </c>
      <c r="C330" s="325" t="s">
        <v>4490</v>
      </c>
      <c r="D330" s="232" t="s">
        <v>2741</v>
      </c>
      <c r="E330" s="327" t="s">
        <v>24</v>
      </c>
      <c r="F330" s="146" t="s">
        <v>18</v>
      </c>
      <c r="G330" s="559">
        <v>45768</v>
      </c>
      <c r="H330" s="146" t="s">
        <v>274</v>
      </c>
      <c r="I330" s="150" t="str">
        <f t="shared" ca="1" si="15"/>
        <v>EJECUTADO</v>
      </c>
      <c r="J330" s="228" t="s">
        <v>4491</v>
      </c>
      <c r="K330" s="507" t="s">
        <v>54</v>
      </c>
      <c r="L330" s="245" t="s">
        <v>4492</v>
      </c>
      <c r="M330" s="514">
        <v>53047400</v>
      </c>
      <c r="N330" s="216" t="s">
        <v>1686</v>
      </c>
      <c r="O330" s="438">
        <v>17415000</v>
      </c>
      <c r="P330" s="438">
        <v>5805000</v>
      </c>
      <c r="Q330" s="545">
        <v>20250380</v>
      </c>
      <c r="R330" s="516">
        <v>34837000</v>
      </c>
      <c r="S330" s="134">
        <v>45756</v>
      </c>
      <c r="T330" s="175">
        <v>45769</v>
      </c>
      <c r="U330" s="175">
        <v>45859</v>
      </c>
      <c r="V330" s="222">
        <v>20250477</v>
      </c>
      <c r="W330" s="517">
        <v>17415000</v>
      </c>
      <c r="X330" s="426">
        <v>45769</v>
      </c>
      <c r="Y330" s="205" t="s">
        <v>51</v>
      </c>
      <c r="Z330" s="150" t="s">
        <v>2702</v>
      </c>
      <c r="AA330" s="146" t="s">
        <v>53</v>
      </c>
      <c r="AB330" s="146" t="s">
        <v>4493</v>
      </c>
      <c r="AC330" s="146" t="s">
        <v>3496</v>
      </c>
      <c r="AD330" s="233">
        <v>45769</v>
      </c>
      <c r="AE330" s="56" t="s">
        <v>4494</v>
      </c>
      <c r="AF330" s="155" t="e">
        <f>#REF!</f>
        <v>#REF!</v>
      </c>
      <c r="AG330" s="169"/>
      <c r="AH330" s="150">
        <v>45602</v>
      </c>
      <c r="AI330" s="150">
        <f t="shared" si="16"/>
        <v>45722</v>
      </c>
      <c r="AJ330" s="156">
        <f t="shared" si="17"/>
        <v>46452</v>
      </c>
    </row>
    <row r="331" spans="1:36" ht="18" customHeight="1">
      <c r="B331" s="502" t="b">
        <v>1</v>
      </c>
      <c r="C331" s="325" t="s">
        <v>4495</v>
      </c>
      <c r="D331" s="232" t="s">
        <v>2741</v>
      </c>
      <c r="E331" s="327" t="s">
        <v>24</v>
      </c>
      <c r="F331" s="146" t="s">
        <v>18</v>
      </c>
      <c r="G331" s="559">
        <v>45770</v>
      </c>
      <c r="H331" s="146" t="s">
        <v>274</v>
      </c>
      <c r="I331" s="150" t="str">
        <f t="shared" ca="1" si="15"/>
        <v>EJECUTADO</v>
      </c>
      <c r="J331" s="228" t="s">
        <v>4491</v>
      </c>
      <c r="K331" s="507" t="s">
        <v>54</v>
      </c>
      <c r="L331" s="245" t="s">
        <v>4496</v>
      </c>
      <c r="M331" s="514">
        <v>1026267776</v>
      </c>
      <c r="N331" s="216" t="s">
        <v>1686</v>
      </c>
      <c r="O331" s="438">
        <v>17415000</v>
      </c>
      <c r="P331" s="438">
        <v>5805000</v>
      </c>
      <c r="Q331" s="545">
        <v>20250380</v>
      </c>
      <c r="R331" s="516">
        <v>34837000</v>
      </c>
      <c r="S331" s="134">
        <v>45756</v>
      </c>
      <c r="T331" s="175">
        <v>45771</v>
      </c>
      <c r="U331" s="175">
        <v>45861</v>
      </c>
      <c r="V331" s="222">
        <v>20250488</v>
      </c>
      <c r="W331" s="517">
        <v>17415000</v>
      </c>
      <c r="X331" s="426">
        <v>45771</v>
      </c>
      <c r="Y331" s="205" t="s">
        <v>51</v>
      </c>
      <c r="Z331" s="150" t="s">
        <v>2702</v>
      </c>
      <c r="AA331" s="146" t="s">
        <v>53</v>
      </c>
      <c r="AB331" s="146" t="s">
        <v>4497</v>
      </c>
      <c r="AC331" s="146" t="s">
        <v>3496</v>
      </c>
      <c r="AD331" s="233">
        <v>45771</v>
      </c>
      <c r="AE331" s="248" t="s">
        <v>4498</v>
      </c>
      <c r="AF331" s="155" t="e">
        <f>#REF!</f>
        <v>#REF!</v>
      </c>
      <c r="AG331" s="169"/>
      <c r="AH331" s="150">
        <v>45602</v>
      </c>
      <c r="AI331" s="150">
        <f t="shared" si="16"/>
        <v>45722</v>
      </c>
      <c r="AJ331" s="156">
        <f t="shared" si="17"/>
        <v>46452</v>
      </c>
    </row>
    <row r="332" spans="1:36" ht="18" customHeight="1">
      <c r="B332" s="502" t="b">
        <v>1</v>
      </c>
      <c r="C332" s="325" t="s">
        <v>4499</v>
      </c>
      <c r="D332" s="232" t="s">
        <v>2741</v>
      </c>
      <c r="E332" s="327" t="s">
        <v>24</v>
      </c>
      <c r="F332" s="146" t="s">
        <v>18</v>
      </c>
      <c r="G332" s="559">
        <v>45768</v>
      </c>
      <c r="H332" s="146" t="s">
        <v>274</v>
      </c>
      <c r="I332" s="150" t="str">
        <f t="shared" ca="1" si="15"/>
        <v>EJECUTADO</v>
      </c>
      <c r="J332" s="228" t="s">
        <v>4500</v>
      </c>
      <c r="K332" s="507" t="s">
        <v>54</v>
      </c>
      <c r="L332" s="245" t="s">
        <v>4501</v>
      </c>
      <c r="M332" s="514">
        <v>52915932</v>
      </c>
      <c r="N332" s="235" t="s">
        <v>1686</v>
      </c>
      <c r="O332" s="438">
        <v>16068000</v>
      </c>
      <c r="P332" s="438">
        <v>5356000</v>
      </c>
      <c r="Q332" s="545">
        <v>20250381</v>
      </c>
      <c r="R332" s="516">
        <v>16074000</v>
      </c>
      <c r="S332" s="134">
        <v>45756</v>
      </c>
      <c r="T332" s="175">
        <v>45769</v>
      </c>
      <c r="U332" s="175">
        <v>45859</v>
      </c>
      <c r="V332" s="222">
        <v>20250478</v>
      </c>
      <c r="W332" s="517">
        <v>16068000</v>
      </c>
      <c r="X332" s="426">
        <v>45769</v>
      </c>
      <c r="Y332" s="205" t="s">
        <v>51</v>
      </c>
      <c r="Z332" s="150" t="s">
        <v>2702</v>
      </c>
      <c r="AA332" s="146" t="s">
        <v>53</v>
      </c>
      <c r="AB332" s="146" t="s">
        <v>4502</v>
      </c>
      <c r="AC332" s="146" t="s">
        <v>3496</v>
      </c>
      <c r="AD332" s="233">
        <v>45769</v>
      </c>
      <c r="AE332" s="56" t="s">
        <v>4503</v>
      </c>
      <c r="AF332" s="155" t="e">
        <f>#REF!</f>
        <v>#REF!</v>
      </c>
      <c r="AG332" s="169"/>
      <c r="AH332" s="150">
        <v>45602</v>
      </c>
      <c r="AI332" s="150">
        <f t="shared" si="16"/>
        <v>45722</v>
      </c>
      <c r="AJ332" s="156">
        <f t="shared" si="17"/>
        <v>46452</v>
      </c>
    </row>
    <row r="333" spans="1:36" ht="18" customHeight="1">
      <c r="B333" s="502" t="b">
        <v>1</v>
      </c>
      <c r="C333" s="325" t="s">
        <v>4504</v>
      </c>
      <c r="D333" s="232" t="s">
        <v>2741</v>
      </c>
      <c r="E333" s="327" t="s">
        <v>24</v>
      </c>
      <c r="F333" s="146" t="s">
        <v>18</v>
      </c>
      <c r="G333" s="559">
        <v>45768</v>
      </c>
      <c r="H333" s="146" t="s">
        <v>274</v>
      </c>
      <c r="I333" s="150" t="str">
        <f t="shared" ca="1" si="15"/>
        <v>EJECUTADO</v>
      </c>
      <c r="J333" s="228" t="s">
        <v>4505</v>
      </c>
      <c r="K333" s="507" t="s">
        <v>54</v>
      </c>
      <c r="L333" s="245" t="s">
        <v>4506</v>
      </c>
      <c r="M333" s="514">
        <v>79409998</v>
      </c>
      <c r="N333" s="235" t="s">
        <v>1686</v>
      </c>
      <c r="O333" s="438">
        <v>13728000</v>
      </c>
      <c r="P333" s="438">
        <v>4576000</v>
      </c>
      <c r="Q333" s="545">
        <v>20250382</v>
      </c>
      <c r="R333" s="516">
        <v>54926000</v>
      </c>
      <c r="S333" s="134">
        <v>45756</v>
      </c>
      <c r="T333" s="175">
        <v>45769</v>
      </c>
      <c r="U333" s="175">
        <v>45859</v>
      </c>
      <c r="V333" s="222">
        <v>20250479</v>
      </c>
      <c r="W333" s="517">
        <v>13728000</v>
      </c>
      <c r="X333" s="426">
        <v>45769</v>
      </c>
      <c r="Y333" s="205" t="s">
        <v>51</v>
      </c>
      <c r="Z333" s="150" t="s">
        <v>2702</v>
      </c>
      <c r="AA333" s="146" t="s">
        <v>53</v>
      </c>
      <c r="AB333" s="146" t="s">
        <v>4507</v>
      </c>
      <c r="AC333" s="146" t="s">
        <v>3496</v>
      </c>
      <c r="AD333" s="233">
        <v>45769</v>
      </c>
      <c r="AE333" s="56" t="s">
        <v>4508</v>
      </c>
      <c r="AF333" s="155" t="e">
        <f>#REF!</f>
        <v>#REF!</v>
      </c>
      <c r="AG333" s="169"/>
      <c r="AH333" s="150">
        <v>45602</v>
      </c>
      <c r="AI333" s="150">
        <f t="shared" si="16"/>
        <v>45722</v>
      </c>
      <c r="AJ333" s="156">
        <f t="shared" si="17"/>
        <v>46452</v>
      </c>
    </row>
    <row r="334" spans="1:36" ht="18" customHeight="1">
      <c r="B334" s="502" t="b">
        <v>1</v>
      </c>
      <c r="C334" s="325" t="s">
        <v>4509</v>
      </c>
      <c r="D334" s="232" t="s">
        <v>2741</v>
      </c>
      <c r="E334" s="327" t="s">
        <v>24</v>
      </c>
      <c r="F334" s="146" t="s">
        <v>18</v>
      </c>
      <c r="G334" s="559">
        <v>45768</v>
      </c>
      <c r="H334" s="146" t="s">
        <v>274</v>
      </c>
      <c r="I334" s="150" t="str">
        <f t="shared" ca="1" si="15"/>
        <v>EJECUTADO</v>
      </c>
      <c r="J334" s="228" t="s">
        <v>4505</v>
      </c>
      <c r="K334" s="507" t="s">
        <v>54</v>
      </c>
      <c r="L334" s="245" t="s">
        <v>4510</v>
      </c>
      <c r="M334" s="514">
        <v>1022334761</v>
      </c>
      <c r="N334" s="235" t="s">
        <v>1686</v>
      </c>
      <c r="O334" s="438">
        <v>13728000</v>
      </c>
      <c r="P334" s="438">
        <v>4576000</v>
      </c>
      <c r="Q334" s="545">
        <v>20250382</v>
      </c>
      <c r="R334" s="516">
        <v>54926000</v>
      </c>
      <c r="S334" s="134">
        <v>45756</v>
      </c>
      <c r="T334" s="175">
        <v>45769</v>
      </c>
      <c r="U334" s="175">
        <v>45859</v>
      </c>
      <c r="V334" s="222">
        <v>20250480</v>
      </c>
      <c r="W334" s="517">
        <v>13728000</v>
      </c>
      <c r="X334" s="426">
        <v>45769</v>
      </c>
      <c r="Y334" s="205" t="s">
        <v>51</v>
      </c>
      <c r="Z334" s="150" t="s">
        <v>2702</v>
      </c>
      <c r="AA334" s="146" t="s">
        <v>53</v>
      </c>
      <c r="AB334" s="146" t="s">
        <v>4511</v>
      </c>
      <c r="AC334" s="146" t="s">
        <v>3496</v>
      </c>
      <c r="AD334" s="233">
        <v>45769</v>
      </c>
      <c r="AE334" s="56" t="s">
        <v>4512</v>
      </c>
      <c r="AF334" s="155" t="e">
        <f>#REF!</f>
        <v>#REF!</v>
      </c>
      <c r="AG334" s="169"/>
      <c r="AH334" s="150">
        <v>45602</v>
      </c>
      <c r="AI334" s="150">
        <f t="shared" si="16"/>
        <v>45722</v>
      </c>
      <c r="AJ334" s="156">
        <f t="shared" si="17"/>
        <v>46452</v>
      </c>
    </row>
    <row r="335" spans="1:36" ht="18" customHeight="1">
      <c r="A335" s="282" t="s">
        <v>4513</v>
      </c>
      <c r="B335" s="502" t="b">
        <v>0</v>
      </c>
      <c r="C335" s="325" t="s">
        <v>4514</v>
      </c>
      <c r="D335" s="331" t="s">
        <v>74</v>
      </c>
      <c r="E335" s="327" t="s">
        <v>24</v>
      </c>
      <c r="F335" s="146" t="s">
        <v>13</v>
      </c>
      <c r="G335" s="562">
        <v>45770</v>
      </c>
      <c r="H335" s="146" t="s">
        <v>274</v>
      </c>
      <c r="I335" s="150" t="str">
        <f t="shared" ca="1" si="15"/>
        <v>EJECUTADO</v>
      </c>
      <c r="J335" s="146" t="s">
        <v>4515</v>
      </c>
      <c r="K335" s="507" t="s">
        <v>54</v>
      </c>
      <c r="L335" s="245" t="s">
        <v>4516</v>
      </c>
      <c r="M335" s="514" t="s">
        <v>4517</v>
      </c>
      <c r="N335" s="216" t="s">
        <v>1686</v>
      </c>
      <c r="O335" s="438">
        <v>50000000</v>
      </c>
      <c r="P335" s="438">
        <v>50000000</v>
      </c>
      <c r="Q335" s="545">
        <v>20250320</v>
      </c>
      <c r="R335" s="517">
        <v>50000000</v>
      </c>
      <c r="S335" s="134">
        <v>45736</v>
      </c>
      <c r="T335" s="175">
        <v>45770</v>
      </c>
      <c r="U335" s="175">
        <v>46022</v>
      </c>
      <c r="V335" s="222">
        <v>20250482</v>
      </c>
      <c r="W335" s="517">
        <v>50000000</v>
      </c>
      <c r="X335" s="426">
        <v>45770</v>
      </c>
      <c r="Y335" s="168" t="s">
        <v>106</v>
      </c>
      <c r="Z335" s="150" t="s">
        <v>283</v>
      </c>
      <c r="AA335" s="146" t="s">
        <v>53</v>
      </c>
      <c r="AB335" s="146" t="s">
        <v>4518</v>
      </c>
      <c r="AC335" s="146" t="s">
        <v>2940</v>
      </c>
      <c r="AD335" s="233">
        <v>45770</v>
      </c>
      <c r="AE335" s="83" t="s">
        <v>4519</v>
      </c>
      <c r="AF335" s="155" t="e">
        <f>#REF!</f>
        <v>#REF!</v>
      </c>
      <c r="AG335" s="169"/>
      <c r="AH335" s="150">
        <v>45602</v>
      </c>
      <c r="AI335" s="150">
        <f t="shared" si="16"/>
        <v>45722</v>
      </c>
      <c r="AJ335" s="156">
        <f t="shared" si="17"/>
        <v>46452</v>
      </c>
    </row>
    <row r="336" spans="1:36" ht="18" customHeight="1">
      <c r="B336" s="502" t="b">
        <v>1</v>
      </c>
      <c r="C336" s="325" t="s">
        <v>4520</v>
      </c>
      <c r="D336" s="232" t="s">
        <v>74</v>
      </c>
      <c r="E336" s="327" t="s">
        <v>24</v>
      </c>
      <c r="F336" s="146" t="s">
        <v>18</v>
      </c>
      <c r="G336" s="559">
        <v>45769</v>
      </c>
      <c r="H336" s="146" t="s">
        <v>274</v>
      </c>
      <c r="I336" s="150" t="str">
        <f t="shared" ca="1" si="15"/>
        <v>EJECUTADO</v>
      </c>
      <c r="J336" s="228" t="s">
        <v>3126</v>
      </c>
      <c r="K336" s="507" t="s">
        <v>54</v>
      </c>
      <c r="L336" s="245" t="s">
        <v>4521</v>
      </c>
      <c r="M336" s="514">
        <v>3836672</v>
      </c>
      <c r="N336" s="229" t="s">
        <v>3276</v>
      </c>
      <c r="O336" s="438">
        <v>24000000</v>
      </c>
      <c r="P336" s="438">
        <v>12000000</v>
      </c>
      <c r="Q336" s="545">
        <v>20250391</v>
      </c>
      <c r="R336" s="516">
        <v>24000000</v>
      </c>
      <c r="S336" s="134">
        <v>45761</v>
      </c>
      <c r="T336" s="175">
        <v>45770</v>
      </c>
      <c r="U336" s="175">
        <v>45830</v>
      </c>
      <c r="V336" s="222">
        <v>20250481</v>
      </c>
      <c r="W336" s="517">
        <v>24000000</v>
      </c>
      <c r="X336" s="426">
        <v>45769</v>
      </c>
      <c r="Y336" s="205" t="s">
        <v>51</v>
      </c>
      <c r="Z336" s="150" t="s">
        <v>634</v>
      </c>
      <c r="AA336" s="146" t="s">
        <v>53</v>
      </c>
      <c r="AB336" s="146" t="s">
        <v>4522</v>
      </c>
      <c r="AC336" s="146" t="s">
        <v>2940</v>
      </c>
      <c r="AD336" s="233">
        <v>45770</v>
      </c>
      <c r="AE336" s="83" t="s">
        <v>4523</v>
      </c>
      <c r="AF336" s="155" t="e">
        <f>#REF!</f>
        <v>#REF!</v>
      </c>
      <c r="AG336" s="169"/>
      <c r="AH336" s="150">
        <v>45602</v>
      </c>
      <c r="AI336" s="150">
        <f t="shared" si="16"/>
        <v>45722</v>
      </c>
      <c r="AJ336" s="156">
        <f t="shared" si="17"/>
        <v>46452</v>
      </c>
    </row>
    <row r="337" spans="1:36" ht="18" customHeight="1">
      <c r="B337" s="502" t="b">
        <v>0</v>
      </c>
      <c r="C337" s="325" t="s">
        <v>4524</v>
      </c>
      <c r="D337" s="232" t="s">
        <v>3455</v>
      </c>
      <c r="E337" s="327" t="s">
        <v>24</v>
      </c>
      <c r="F337" s="146" t="s">
        <v>18</v>
      </c>
      <c r="G337" s="559">
        <v>45770</v>
      </c>
      <c r="H337" s="146" t="s">
        <v>274</v>
      </c>
      <c r="I337" s="150" t="str">
        <f t="shared" ca="1" si="15"/>
        <v>EJECUTADO</v>
      </c>
      <c r="J337" s="228" t="s">
        <v>4399</v>
      </c>
      <c r="K337" s="507" t="s">
        <v>54</v>
      </c>
      <c r="L337" s="246" t="s">
        <v>4525</v>
      </c>
      <c r="M337" s="514">
        <v>1070972221</v>
      </c>
      <c r="N337" s="235" t="s">
        <v>1686</v>
      </c>
      <c r="O337" s="438">
        <v>9400000</v>
      </c>
      <c r="P337" s="438">
        <v>4000000</v>
      </c>
      <c r="Q337" s="545">
        <v>20250389</v>
      </c>
      <c r="R337" s="516">
        <v>9400000</v>
      </c>
      <c r="S337" s="134">
        <v>45757</v>
      </c>
      <c r="T337" s="175">
        <v>45775</v>
      </c>
      <c r="U337" s="175">
        <v>45835</v>
      </c>
      <c r="V337" s="222">
        <v>20250485</v>
      </c>
      <c r="W337" s="517">
        <v>9400000</v>
      </c>
      <c r="X337" s="426">
        <v>45770</v>
      </c>
      <c r="Y337" s="205" t="s">
        <v>51</v>
      </c>
      <c r="Z337" s="150" t="s">
        <v>2702</v>
      </c>
      <c r="AA337" s="146" t="s">
        <v>53</v>
      </c>
      <c r="AB337" s="146" t="s">
        <v>4526</v>
      </c>
      <c r="AC337" s="146" t="s">
        <v>3547</v>
      </c>
      <c r="AD337" s="233">
        <v>45770</v>
      </c>
      <c r="AE337" s="83" t="s">
        <v>4527</v>
      </c>
      <c r="AF337" s="155" t="e">
        <f>#REF!</f>
        <v>#REF!</v>
      </c>
      <c r="AG337" s="169"/>
      <c r="AH337" s="150">
        <v>45602</v>
      </c>
      <c r="AI337" s="150">
        <f t="shared" si="16"/>
        <v>45722</v>
      </c>
      <c r="AJ337" s="156">
        <f t="shared" si="17"/>
        <v>46452</v>
      </c>
    </row>
    <row r="338" spans="1:36" ht="18" customHeight="1">
      <c r="B338" s="502" t="b">
        <v>1</v>
      </c>
      <c r="C338" s="325" t="s">
        <v>4528</v>
      </c>
      <c r="D338" s="232" t="s">
        <v>3967</v>
      </c>
      <c r="E338" s="327" t="s">
        <v>24</v>
      </c>
      <c r="F338" s="146" t="s">
        <v>18</v>
      </c>
      <c r="G338" s="559">
        <v>45770</v>
      </c>
      <c r="H338" s="146" t="s">
        <v>473</v>
      </c>
      <c r="I338" s="150" t="str">
        <f t="shared" ca="1" si="15"/>
        <v>EJECUTADO</v>
      </c>
      <c r="J338" s="228" t="s">
        <v>4529</v>
      </c>
      <c r="K338" s="507" t="s">
        <v>54</v>
      </c>
      <c r="L338" s="245" t="s">
        <v>4530</v>
      </c>
      <c r="M338" s="514">
        <v>1053512989</v>
      </c>
      <c r="N338" s="235" t="s">
        <v>1686</v>
      </c>
      <c r="O338" s="438">
        <v>8710000</v>
      </c>
      <c r="P338" s="438">
        <v>4000000</v>
      </c>
      <c r="Q338" s="545">
        <v>20250276</v>
      </c>
      <c r="R338" s="516">
        <v>14000000</v>
      </c>
      <c r="S338" s="134">
        <v>45728</v>
      </c>
      <c r="T338" s="175">
        <v>45782</v>
      </c>
      <c r="U338" s="175">
        <v>45835</v>
      </c>
      <c r="V338" s="222">
        <v>20250497</v>
      </c>
      <c r="W338" s="517">
        <v>8710000</v>
      </c>
      <c r="X338" s="426">
        <v>45771</v>
      </c>
      <c r="Y338" s="205" t="s">
        <v>51</v>
      </c>
      <c r="Z338" s="150" t="s">
        <v>2702</v>
      </c>
      <c r="AA338" s="146" t="s">
        <v>53</v>
      </c>
      <c r="AB338" s="146" t="s">
        <v>4531</v>
      </c>
      <c r="AC338" s="146" t="s">
        <v>3507</v>
      </c>
      <c r="AD338" s="233">
        <v>45772</v>
      </c>
      <c r="AE338" s="83" t="s">
        <v>4532</v>
      </c>
      <c r="AF338" s="155" t="e">
        <f>#REF!</f>
        <v>#REF!</v>
      </c>
      <c r="AG338" s="169"/>
      <c r="AH338" s="150">
        <v>45602</v>
      </c>
      <c r="AI338" s="150">
        <f t="shared" si="16"/>
        <v>45722</v>
      </c>
      <c r="AJ338" s="156">
        <f t="shared" si="17"/>
        <v>46452</v>
      </c>
    </row>
    <row r="339" spans="1:36" ht="18" customHeight="1">
      <c r="B339" s="502" t="b">
        <v>1</v>
      </c>
      <c r="C339" s="325" t="s">
        <v>4533</v>
      </c>
      <c r="D339" s="232" t="s">
        <v>3967</v>
      </c>
      <c r="E339" s="327" t="s">
        <v>24</v>
      </c>
      <c r="F339" s="146" t="s">
        <v>18</v>
      </c>
      <c r="G339" s="559">
        <v>45770</v>
      </c>
      <c r="H339" s="146" t="s">
        <v>473</v>
      </c>
      <c r="I339" s="150" t="str">
        <f t="shared" ca="1" si="15"/>
        <v>EJECUTADO</v>
      </c>
      <c r="J339" s="228" t="s">
        <v>4534</v>
      </c>
      <c r="K339" s="507" t="s">
        <v>54</v>
      </c>
      <c r="L339" s="245" t="s">
        <v>2879</v>
      </c>
      <c r="M339" s="514">
        <v>32779627</v>
      </c>
      <c r="N339" s="235" t="s">
        <v>1686</v>
      </c>
      <c r="O339" s="438">
        <v>30000000</v>
      </c>
      <c r="P339" s="438">
        <v>30000000</v>
      </c>
      <c r="Q339" s="545">
        <v>20250277</v>
      </c>
      <c r="R339" s="516">
        <v>30000000</v>
      </c>
      <c r="S339" s="134">
        <v>45728</v>
      </c>
      <c r="T339" s="175">
        <v>45782</v>
      </c>
      <c r="U339" s="175">
        <v>45835</v>
      </c>
      <c r="V339" s="222">
        <v>20250486</v>
      </c>
      <c r="W339" s="517">
        <v>30000000</v>
      </c>
      <c r="X339" s="426">
        <v>45770</v>
      </c>
      <c r="Y339" s="205" t="s">
        <v>51</v>
      </c>
      <c r="Z339" s="150" t="s">
        <v>2702</v>
      </c>
      <c r="AA339" s="146" t="s">
        <v>53</v>
      </c>
      <c r="AB339" s="146" t="s">
        <v>4535</v>
      </c>
      <c r="AC339" s="146" t="s">
        <v>2969</v>
      </c>
      <c r="AD339" s="233">
        <v>45775</v>
      </c>
      <c r="AE339" s="83" t="s">
        <v>4536</v>
      </c>
      <c r="AF339" s="155" t="e">
        <f>#REF!</f>
        <v>#REF!</v>
      </c>
      <c r="AG339" s="169"/>
      <c r="AH339" s="150">
        <v>45602</v>
      </c>
      <c r="AI339" s="150">
        <f t="shared" si="16"/>
        <v>45722</v>
      </c>
      <c r="AJ339" s="156">
        <f t="shared" si="17"/>
        <v>46452</v>
      </c>
    </row>
    <row r="340" spans="1:36" ht="18" customHeight="1">
      <c r="B340" s="502" t="b">
        <v>1</v>
      </c>
      <c r="C340" s="325" t="s">
        <v>4537</v>
      </c>
      <c r="D340" s="232" t="s">
        <v>4459</v>
      </c>
      <c r="E340" s="327" t="s">
        <v>24</v>
      </c>
      <c r="F340" s="146" t="s">
        <v>13</v>
      </c>
      <c r="G340" s="559">
        <v>45770</v>
      </c>
      <c r="H340" s="146" t="s">
        <v>274</v>
      </c>
      <c r="I340" s="150" t="str">
        <f t="shared" ca="1" si="15"/>
        <v>EJECUTADO</v>
      </c>
      <c r="J340" s="228" t="s">
        <v>4538</v>
      </c>
      <c r="K340" s="507" t="s">
        <v>54</v>
      </c>
      <c r="L340" s="428" t="s">
        <v>3272</v>
      </c>
      <c r="M340" s="514">
        <v>80031833</v>
      </c>
      <c r="N340" s="235" t="s">
        <v>1686</v>
      </c>
      <c r="O340" s="438">
        <v>68320000</v>
      </c>
      <c r="P340" s="438">
        <v>68320000</v>
      </c>
      <c r="Q340" s="545">
        <v>20250406</v>
      </c>
      <c r="R340" s="516">
        <v>69811000</v>
      </c>
      <c r="S340" s="134">
        <v>45768</v>
      </c>
      <c r="T340" s="175">
        <v>45771</v>
      </c>
      <c r="U340" s="175">
        <v>45923</v>
      </c>
      <c r="V340" s="222">
        <v>20250487</v>
      </c>
      <c r="W340" s="517">
        <v>68320000</v>
      </c>
      <c r="X340" s="426">
        <v>45770</v>
      </c>
      <c r="Y340" s="205" t="s">
        <v>51</v>
      </c>
      <c r="Z340" s="150" t="s">
        <v>634</v>
      </c>
      <c r="AA340" s="146" t="s">
        <v>53</v>
      </c>
      <c r="AB340" s="146" t="s">
        <v>4539</v>
      </c>
      <c r="AC340" s="146" t="s">
        <v>3099</v>
      </c>
      <c r="AD340" s="233">
        <v>45770</v>
      </c>
      <c r="AE340" s="83" t="s">
        <v>4540</v>
      </c>
      <c r="AF340" s="155" t="e">
        <f>#REF!</f>
        <v>#REF!</v>
      </c>
      <c r="AG340" s="169"/>
      <c r="AH340" s="150">
        <v>45602</v>
      </c>
      <c r="AI340" s="150">
        <f t="shared" si="16"/>
        <v>45722</v>
      </c>
      <c r="AJ340" s="156">
        <f t="shared" si="17"/>
        <v>46452</v>
      </c>
    </row>
    <row r="341" spans="1:36" ht="18" customHeight="1">
      <c r="B341" s="502" t="b">
        <v>1</v>
      </c>
      <c r="C341" s="325" t="s">
        <v>4541</v>
      </c>
      <c r="D341" s="232" t="s">
        <v>3891</v>
      </c>
      <c r="E341" s="327" t="s">
        <v>24</v>
      </c>
      <c r="F341" s="146" t="s">
        <v>18</v>
      </c>
      <c r="G341" s="559">
        <v>45770</v>
      </c>
      <c r="H341" s="146" t="s">
        <v>274</v>
      </c>
      <c r="I341" s="150" t="str">
        <f t="shared" ca="1" si="15"/>
        <v>EJECUTADO</v>
      </c>
      <c r="J341" s="228" t="s">
        <v>3906</v>
      </c>
      <c r="K341" s="507" t="s">
        <v>54</v>
      </c>
      <c r="L341" s="245" t="s">
        <v>4542</v>
      </c>
      <c r="M341" s="514">
        <v>1018408844</v>
      </c>
      <c r="N341" s="235" t="s">
        <v>1686</v>
      </c>
      <c r="O341" s="438">
        <v>46053000</v>
      </c>
      <c r="P341" s="438">
        <v>6579000</v>
      </c>
      <c r="Q341" s="545">
        <v>20250385</v>
      </c>
      <c r="R341" s="516">
        <v>46053000</v>
      </c>
      <c r="S341" s="134">
        <v>45757</v>
      </c>
      <c r="T341" s="175">
        <v>45775</v>
      </c>
      <c r="U341" s="175">
        <v>45972</v>
      </c>
      <c r="V341" s="222">
        <v>20250492</v>
      </c>
      <c r="W341" s="517">
        <v>46053000</v>
      </c>
      <c r="X341" s="426">
        <v>45771</v>
      </c>
      <c r="Y341" s="205" t="s">
        <v>51</v>
      </c>
      <c r="Z341" s="150" t="s">
        <v>2702</v>
      </c>
      <c r="AA341" s="146" t="s">
        <v>53</v>
      </c>
      <c r="AB341" s="146" t="s">
        <v>4543</v>
      </c>
      <c r="AC341" s="146" t="s">
        <v>2940</v>
      </c>
      <c r="AD341" s="233">
        <v>45775</v>
      </c>
      <c r="AE341" s="227" t="s">
        <v>4544</v>
      </c>
      <c r="AF341" s="155" t="e">
        <f>#REF!</f>
        <v>#REF!</v>
      </c>
      <c r="AG341" s="169"/>
      <c r="AH341" s="150">
        <v>45602</v>
      </c>
      <c r="AI341" s="150">
        <f t="shared" si="16"/>
        <v>45722</v>
      </c>
      <c r="AJ341" s="156">
        <f t="shared" si="17"/>
        <v>46452</v>
      </c>
    </row>
    <row r="342" spans="1:36" ht="18" customHeight="1">
      <c r="B342" s="502" t="b">
        <v>1</v>
      </c>
      <c r="C342" s="325" t="s">
        <v>4545</v>
      </c>
      <c r="D342" s="232" t="s">
        <v>4459</v>
      </c>
      <c r="E342" s="327" t="s">
        <v>24</v>
      </c>
      <c r="F342" s="146" t="s">
        <v>18</v>
      </c>
      <c r="G342" s="559">
        <v>45771</v>
      </c>
      <c r="H342" s="146" t="s">
        <v>274</v>
      </c>
      <c r="I342" s="150" t="str">
        <f t="shared" ca="1" si="15"/>
        <v>EJECUTADO</v>
      </c>
      <c r="J342" s="228" t="s">
        <v>4546</v>
      </c>
      <c r="K342" s="507" t="s">
        <v>54</v>
      </c>
      <c r="L342" s="245" t="s">
        <v>4547</v>
      </c>
      <c r="M342" s="514">
        <v>1010133620</v>
      </c>
      <c r="N342" s="235" t="s">
        <v>1686</v>
      </c>
      <c r="O342" s="438">
        <v>25000000</v>
      </c>
      <c r="P342" s="438">
        <v>5000000</v>
      </c>
      <c r="Q342" s="545">
        <v>20250402</v>
      </c>
      <c r="R342" s="516">
        <v>100000000</v>
      </c>
      <c r="S342" s="134">
        <v>45763</v>
      </c>
      <c r="T342" s="175">
        <v>45771</v>
      </c>
      <c r="U342" s="175">
        <v>45923</v>
      </c>
      <c r="V342" s="222">
        <v>20250493</v>
      </c>
      <c r="W342" s="517">
        <v>25000000</v>
      </c>
      <c r="X342" s="426">
        <v>45771</v>
      </c>
      <c r="Y342" s="205" t="s">
        <v>51</v>
      </c>
      <c r="Z342" s="150" t="s">
        <v>2702</v>
      </c>
      <c r="AA342" s="146" t="s">
        <v>53</v>
      </c>
      <c r="AB342" s="146" t="s">
        <v>4548</v>
      </c>
      <c r="AC342" s="146" t="s">
        <v>3099</v>
      </c>
      <c r="AD342" s="233">
        <v>45771</v>
      </c>
      <c r="AE342" s="83" t="s">
        <v>4549</v>
      </c>
      <c r="AF342" s="155" t="e">
        <f>#REF!</f>
        <v>#REF!</v>
      </c>
      <c r="AG342" s="169"/>
      <c r="AH342" s="150">
        <v>45602</v>
      </c>
      <c r="AI342" s="150">
        <f t="shared" si="16"/>
        <v>45722</v>
      </c>
      <c r="AJ342" s="156">
        <f t="shared" si="17"/>
        <v>46452</v>
      </c>
    </row>
    <row r="343" spans="1:36" ht="18" customHeight="1">
      <c r="B343" s="502" t="b">
        <v>1</v>
      </c>
      <c r="C343" s="325" t="s">
        <v>4550</v>
      </c>
      <c r="D343" s="232" t="s">
        <v>4459</v>
      </c>
      <c r="E343" s="327" t="s">
        <v>24</v>
      </c>
      <c r="F343" s="146" t="s">
        <v>18</v>
      </c>
      <c r="G343" s="559">
        <v>45771</v>
      </c>
      <c r="H343" s="146" t="s">
        <v>274</v>
      </c>
      <c r="I343" s="150" t="str">
        <f t="shared" ca="1" si="15"/>
        <v>EJECUTADO</v>
      </c>
      <c r="J343" s="228" t="s">
        <v>4551</v>
      </c>
      <c r="K343" s="507" t="s">
        <v>54</v>
      </c>
      <c r="L343" s="245" t="s">
        <v>4552</v>
      </c>
      <c r="M343" s="514">
        <v>46682478</v>
      </c>
      <c r="N343" s="235" t="s">
        <v>1686</v>
      </c>
      <c r="O343" s="438">
        <v>25000000</v>
      </c>
      <c r="P343" s="438">
        <v>5000000</v>
      </c>
      <c r="Q343" s="545">
        <v>20250402</v>
      </c>
      <c r="R343" s="516">
        <v>100000000</v>
      </c>
      <c r="S343" s="134">
        <v>45763</v>
      </c>
      <c r="T343" s="175">
        <v>45771</v>
      </c>
      <c r="U343" s="175">
        <v>45923</v>
      </c>
      <c r="V343" s="222">
        <v>20250494</v>
      </c>
      <c r="W343" s="517">
        <v>25000000</v>
      </c>
      <c r="X343" s="426">
        <v>45771</v>
      </c>
      <c r="Y343" s="205" t="s">
        <v>51</v>
      </c>
      <c r="Z343" s="150" t="s">
        <v>2702</v>
      </c>
      <c r="AA343" s="146" t="s">
        <v>53</v>
      </c>
      <c r="AB343" s="146" t="s">
        <v>4553</v>
      </c>
      <c r="AC343" s="146" t="s">
        <v>3099</v>
      </c>
      <c r="AD343" s="233">
        <v>45771</v>
      </c>
      <c r="AE343" s="227" t="s">
        <v>4554</v>
      </c>
      <c r="AF343" s="155" t="e">
        <f>#REF!</f>
        <v>#REF!</v>
      </c>
      <c r="AG343" s="169"/>
      <c r="AH343" s="150">
        <v>45602</v>
      </c>
      <c r="AI343" s="150">
        <f t="shared" si="16"/>
        <v>45722</v>
      </c>
      <c r="AJ343" s="156">
        <f t="shared" si="17"/>
        <v>46452</v>
      </c>
    </row>
    <row r="344" spans="1:36" ht="18" customHeight="1">
      <c r="B344" s="502" t="b">
        <v>1</v>
      </c>
      <c r="C344" s="325" t="s">
        <v>4555</v>
      </c>
      <c r="D344" s="232" t="s">
        <v>3967</v>
      </c>
      <c r="E344" s="327" t="s">
        <v>24</v>
      </c>
      <c r="F344" s="146" t="s">
        <v>18</v>
      </c>
      <c r="G344" s="559">
        <v>45771</v>
      </c>
      <c r="H344" s="146" t="s">
        <v>473</v>
      </c>
      <c r="I344" s="150" t="str">
        <f t="shared" ca="1" si="15"/>
        <v>EJECUTADO</v>
      </c>
      <c r="J344" s="228" t="s">
        <v>4556</v>
      </c>
      <c r="K344" s="507" t="s">
        <v>54</v>
      </c>
      <c r="L344" s="245" t="s">
        <v>4557</v>
      </c>
      <c r="M344" s="514">
        <v>37271459</v>
      </c>
      <c r="N344" s="235" t="s">
        <v>1686</v>
      </c>
      <c r="O344" s="438">
        <v>26330000</v>
      </c>
      <c r="P344" s="438">
        <v>26330000</v>
      </c>
      <c r="Q344" s="545">
        <v>20250275</v>
      </c>
      <c r="R344" s="516">
        <v>26330000</v>
      </c>
      <c r="S344" s="134">
        <v>45728</v>
      </c>
      <c r="T344" s="175">
        <v>45782</v>
      </c>
      <c r="U344" s="175">
        <v>45835</v>
      </c>
      <c r="V344" s="222">
        <v>20250498</v>
      </c>
      <c r="W344" s="517">
        <v>26330000</v>
      </c>
      <c r="X344" s="426">
        <v>45772</v>
      </c>
      <c r="Y344" s="205" t="s">
        <v>51</v>
      </c>
      <c r="Z344" s="150" t="s">
        <v>2702</v>
      </c>
      <c r="AA344" s="146" t="s">
        <v>53</v>
      </c>
      <c r="AB344" s="146" t="s">
        <v>4558</v>
      </c>
      <c r="AC344" s="146" t="s">
        <v>3507</v>
      </c>
      <c r="AD344" s="233">
        <v>45776</v>
      </c>
      <c r="AE344" s="83" t="s">
        <v>4559</v>
      </c>
      <c r="AF344" s="155" t="e">
        <f>#REF!</f>
        <v>#REF!</v>
      </c>
      <c r="AG344" s="169"/>
      <c r="AH344" s="150">
        <v>45602</v>
      </c>
      <c r="AI344" s="150">
        <f t="shared" si="16"/>
        <v>45722</v>
      </c>
      <c r="AJ344" s="156">
        <f t="shared" si="17"/>
        <v>46452</v>
      </c>
    </row>
    <row r="345" spans="1:36" ht="18" customHeight="1">
      <c r="B345" s="502" t="b">
        <v>1</v>
      </c>
      <c r="C345" s="325" t="s">
        <v>4560</v>
      </c>
      <c r="D345" s="232" t="s">
        <v>4459</v>
      </c>
      <c r="E345" s="327" t="s">
        <v>24</v>
      </c>
      <c r="F345" s="146" t="s">
        <v>18</v>
      </c>
      <c r="G345" s="559">
        <v>45771</v>
      </c>
      <c r="H345" s="146" t="s">
        <v>274</v>
      </c>
      <c r="I345" s="150" t="str">
        <f t="shared" ca="1" si="15"/>
        <v>EJECUTADO</v>
      </c>
      <c r="J345" s="228" t="s">
        <v>4551</v>
      </c>
      <c r="K345" s="507" t="s">
        <v>54</v>
      </c>
      <c r="L345" s="245" t="s">
        <v>2822</v>
      </c>
      <c r="M345" s="514">
        <v>52817770</v>
      </c>
      <c r="N345" s="235" t="s">
        <v>1686</v>
      </c>
      <c r="O345" s="438">
        <v>25000000</v>
      </c>
      <c r="P345" s="438">
        <v>5000000</v>
      </c>
      <c r="Q345" s="545">
        <v>20250402</v>
      </c>
      <c r="R345" s="516">
        <v>100000000</v>
      </c>
      <c r="S345" s="134">
        <v>45763</v>
      </c>
      <c r="T345" s="175">
        <v>45772</v>
      </c>
      <c r="U345" s="175">
        <v>45924</v>
      </c>
      <c r="V345" s="222">
        <v>20250495</v>
      </c>
      <c r="W345" s="517">
        <v>25000000</v>
      </c>
      <c r="X345" s="426">
        <v>45771</v>
      </c>
      <c r="Y345" s="205" t="s">
        <v>51</v>
      </c>
      <c r="Z345" s="150" t="s">
        <v>2702</v>
      </c>
      <c r="AA345" s="146" t="s">
        <v>53</v>
      </c>
      <c r="AB345" s="146" t="s">
        <v>4561</v>
      </c>
      <c r="AC345" s="146" t="s">
        <v>3099</v>
      </c>
      <c r="AD345" s="233">
        <v>45772</v>
      </c>
      <c r="AE345" s="83" t="s">
        <v>4562</v>
      </c>
      <c r="AF345" s="155" t="e">
        <f>#REF!</f>
        <v>#REF!</v>
      </c>
      <c r="AG345" s="169"/>
      <c r="AH345" s="150">
        <v>45602</v>
      </c>
      <c r="AI345" s="150">
        <f t="shared" si="16"/>
        <v>45722</v>
      </c>
      <c r="AJ345" s="156">
        <f t="shared" si="17"/>
        <v>46452</v>
      </c>
    </row>
    <row r="346" spans="1:36" ht="18" customHeight="1">
      <c r="B346" s="502" t="b">
        <v>1</v>
      </c>
      <c r="C346" s="325" t="s">
        <v>4563</v>
      </c>
      <c r="D346" s="232" t="s">
        <v>4459</v>
      </c>
      <c r="E346" s="327" t="s">
        <v>24</v>
      </c>
      <c r="F346" s="146" t="s">
        <v>18</v>
      </c>
      <c r="G346" s="559">
        <v>45771</v>
      </c>
      <c r="H346" s="146" t="s">
        <v>274</v>
      </c>
      <c r="I346" s="150" t="str">
        <f t="shared" ca="1" si="15"/>
        <v>EJECUTADO</v>
      </c>
      <c r="J346" s="228" t="s">
        <v>4551</v>
      </c>
      <c r="K346" s="507" t="s">
        <v>54</v>
      </c>
      <c r="L346" s="245" t="s">
        <v>2823</v>
      </c>
      <c r="M346" s="514">
        <v>79942020</v>
      </c>
      <c r="N346" s="235" t="s">
        <v>1686</v>
      </c>
      <c r="O346" s="438">
        <v>25000000</v>
      </c>
      <c r="P346" s="438">
        <v>5000000</v>
      </c>
      <c r="Q346" s="545">
        <v>20250402</v>
      </c>
      <c r="R346" s="516">
        <v>100000000</v>
      </c>
      <c r="S346" s="134">
        <v>45763</v>
      </c>
      <c r="T346" s="175">
        <v>45772</v>
      </c>
      <c r="U346" s="175">
        <v>45924</v>
      </c>
      <c r="V346" s="222">
        <v>20250496</v>
      </c>
      <c r="W346" s="517">
        <v>25000000</v>
      </c>
      <c r="X346" s="426">
        <v>45771</v>
      </c>
      <c r="Y346" s="205" t="s">
        <v>51</v>
      </c>
      <c r="Z346" s="150" t="s">
        <v>2702</v>
      </c>
      <c r="AA346" s="146" t="s">
        <v>53</v>
      </c>
      <c r="AB346" s="146" t="s">
        <v>4564</v>
      </c>
      <c r="AC346" s="146" t="s">
        <v>3099</v>
      </c>
      <c r="AD346" s="233">
        <v>45772</v>
      </c>
      <c r="AE346" s="227" t="s">
        <v>4565</v>
      </c>
      <c r="AF346" s="155" t="e">
        <f>#REF!</f>
        <v>#REF!</v>
      </c>
      <c r="AG346" s="169"/>
      <c r="AH346" s="150">
        <v>45602</v>
      </c>
      <c r="AI346" s="150">
        <f t="shared" si="16"/>
        <v>45722</v>
      </c>
      <c r="AJ346" s="156">
        <f t="shared" si="17"/>
        <v>46452</v>
      </c>
    </row>
    <row r="347" spans="1:36" ht="18" customHeight="1">
      <c r="B347" s="502" t="b">
        <v>1</v>
      </c>
      <c r="C347" s="325" t="s">
        <v>4566</v>
      </c>
      <c r="D347" s="232" t="s">
        <v>74</v>
      </c>
      <c r="E347" s="327" t="s">
        <v>24</v>
      </c>
      <c r="F347" s="146" t="s">
        <v>18</v>
      </c>
      <c r="G347" s="559">
        <v>45772</v>
      </c>
      <c r="H347" s="146" t="s">
        <v>274</v>
      </c>
      <c r="I347" s="150" t="str">
        <f t="shared" ca="1" si="15"/>
        <v>EJECUTADO</v>
      </c>
      <c r="J347" s="228" t="s">
        <v>3126</v>
      </c>
      <c r="K347" s="507" t="s">
        <v>54</v>
      </c>
      <c r="L347" s="245" t="s">
        <v>3097</v>
      </c>
      <c r="M347" s="514">
        <v>39781339</v>
      </c>
      <c r="N347" s="229" t="s">
        <v>2788</v>
      </c>
      <c r="O347" s="516">
        <v>14000000</v>
      </c>
      <c r="P347" s="516">
        <v>14000000</v>
      </c>
      <c r="Q347" s="545">
        <v>20250407</v>
      </c>
      <c r="R347" s="516">
        <v>14000000</v>
      </c>
      <c r="S347" s="134">
        <v>45769</v>
      </c>
      <c r="T347" s="175">
        <v>45772</v>
      </c>
      <c r="U347" s="175">
        <v>45801</v>
      </c>
      <c r="V347" s="222">
        <v>20250501</v>
      </c>
      <c r="W347" s="517">
        <v>14000000</v>
      </c>
      <c r="X347" s="426">
        <v>45772</v>
      </c>
      <c r="Y347" s="205" t="s">
        <v>51</v>
      </c>
      <c r="Z347" s="150" t="s">
        <v>634</v>
      </c>
      <c r="AA347" s="146" t="s">
        <v>53</v>
      </c>
      <c r="AB347" s="146" t="s">
        <v>4567</v>
      </c>
      <c r="AC347" s="146" t="s">
        <v>2927</v>
      </c>
      <c r="AD347" s="233">
        <v>45772</v>
      </c>
      <c r="AE347" s="227" t="s">
        <v>4568</v>
      </c>
      <c r="AF347" s="155" t="e">
        <f>#REF!</f>
        <v>#REF!</v>
      </c>
      <c r="AG347" s="169"/>
      <c r="AH347" s="150">
        <v>45602</v>
      </c>
      <c r="AI347" s="150">
        <f t="shared" si="16"/>
        <v>45722</v>
      </c>
      <c r="AJ347" s="156">
        <f t="shared" si="17"/>
        <v>46452</v>
      </c>
    </row>
    <row r="348" spans="1:36" ht="18" customHeight="1">
      <c r="B348" s="502" t="b">
        <v>1</v>
      </c>
      <c r="C348" s="325" t="s">
        <v>4569</v>
      </c>
      <c r="D348" s="232" t="s">
        <v>3967</v>
      </c>
      <c r="E348" s="327" t="s">
        <v>24</v>
      </c>
      <c r="F348" s="146" t="s">
        <v>18</v>
      </c>
      <c r="G348" s="559">
        <v>45772</v>
      </c>
      <c r="H348" s="146" t="s">
        <v>473</v>
      </c>
      <c r="I348" s="150" t="str">
        <f t="shared" ca="1" si="15"/>
        <v>EJECUTADO</v>
      </c>
      <c r="J348" s="228" t="s">
        <v>4570</v>
      </c>
      <c r="K348" s="507" t="s">
        <v>54</v>
      </c>
      <c r="L348" s="245" t="s">
        <v>4571</v>
      </c>
      <c r="M348" s="514">
        <v>52897857</v>
      </c>
      <c r="N348" s="235" t="s">
        <v>1686</v>
      </c>
      <c r="O348" s="438">
        <v>48800000</v>
      </c>
      <c r="P348" s="438">
        <v>48800000</v>
      </c>
      <c r="Q348" s="545">
        <v>20250272</v>
      </c>
      <c r="R348" s="516">
        <v>48800000</v>
      </c>
      <c r="S348" s="134">
        <v>45728</v>
      </c>
      <c r="T348" s="175">
        <v>45782</v>
      </c>
      <c r="U348" s="175">
        <v>45835</v>
      </c>
      <c r="V348" s="222">
        <v>20250504</v>
      </c>
      <c r="W348" s="517">
        <v>48800000</v>
      </c>
      <c r="X348" s="426">
        <v>45775</v>
      </c>
      <c r="Y348" s="205" t="s">
        <v>51</v>
      </c>
      <c r="Z348" s="150" t="s">
        <v>2702</v>
      </c>
      <c r="AA348" s="146" t="s">
        <v>53</v>
      </c>
      <c r="AB348" s="146" t="s">
        <v>4572</v>
      </c>
      <c r="AC348" s="146" t="s">
        <v>2969</v>
      </c>
      <c r="AD348" s="233">
        <v>45776</v>
      </c>
      <c r="AE348" s="83" t="s">
        <v>4573</v>
      </c>
      <c r="AF348" s="155" t="e">
        <f>#REF!</f>
        <v>#REF!</v>
      </c>
      <c r="AG348" s="169"/>
      <c r="AH348" s="150">
        <v>45602</v>
      </c>
      <c r="AI348" s="150">
        <f t="shared" si="16"/>
        <v>45722</v>
      </c>
      <c r="AJ348" s="156">
        <f t="shared" si="17"/>
        <v>46452</v>
      </c>
    </row>
    <row r="349" spans="1:36" ht="18" customHeight="1">
      <c r="B349" s="502" t="b">
        <v>1</v>
      </c>
      <c r="C349" s="325" t="s">
        <v>4574</v>
      </c>
      <c r="D349" s="232" t="s">
        <v>3967</v>
      </c>
      <c r="E349" s="327" t="s">
        <v>24</v>
      </c>
      <c r="F349" s="146" t="s">
        <v>18</v>
      </c>
      <c r="G349" s="559">
        <v>45772</v>
      </c>
      <c r="H349" s="146" t="s">
        <v>473</v>
      </c>
      <c r="I349" s="150" t="str">
        <f t="shared" ca="1" si="15"/>
        <v>EJECUTADO</v>
      </c>
      <c r="J349" s="228" t="s">
        <v>4575</v>
      </c>
      <c r="K349" s="507" t="s">
        <v>54</v>
      </c>
      <c r="L349" s="245" t="s">
        <v>4576</v>
      </c>
      <c r="M349" s="514">
        <v>79951027</v>
      </c>
      <c r="N349" s="235" t="s">
        <v>1686</v>
      </c>
      <c r="O349" s="438">
        <v>25275000</v>
      </c>
      <c r="P349" s="438">
        <v>25275000</v>
      </c>
      <c r="Q349" s="545">
        <v>20250274</v>
      </c>
      <c r="R349" s="516">
        <v>25275000</v>
      </c>
      <c r="S349" s="134">
        <v>45728</v>
      </c>
      <c r="T349" s="175">
        <v>45786</v>
      </c>
      <c r="U349" s="175">
        <v>45835</v>
      </c>
      <c r="V349" s="222">
        <v>20250520</v>
      </c>
      <c r="W349" s="517">
        <v>25275000</v>
      </c>
      <c r="X349" s="426">
        <v>45782</v>
      </c>
      <c r="Y349" s="205" t="s">
        <v>51</v>
      </c>
      <c r="Z349" s="150" t="s">
        <v>2702</v>
      </c>
      <c r="AA349" s="146" t="s">
        <v>53</v>
      </c>
      <c r="AB349" s="146" t="s">
        <v>4577</v>
      </c>
      <c r="AC349" s="146" t="s">
        <v>2969</v>
      </c>
      <c r="AD349" s="233">
        <v>45783</v>
      </c>
      <c r="AE349" s="83" t="s">
        <v>4578</v>
      </c>
      <c r="AF349" s="155" t="e">
        <f>#REF!</f>
        <v>#REF!</v>
      </c>
      <c r="AG349" s="169"/>
      <c r="AH349" s="150">
        <v>45602</v>
      </c>
      <c r="AI349" s="150">
        <f t="shared" si="16"/>
        <v>45722</v>
      </c>
      <c r="AJ349" s="156">
        <f t="shared" si="17"/>
        <v>46452</v>
      </c>
    </row>
    <row r="350" spans="1:36" ht="18" customHeight="1">
      <c r="B350" s="502" t="b">
        <v>1</v>
      </c>
      <c r="C350" s="325" t="s">
        <v>4579</v>
      </c>
      <c r="D350" s="232" t="s">
        <v>4459</v>
      </c>
      <c r="E350" s="327" t="s">
        <v>24</v>
      </c>
      <c r="F350" s="146" t="s">
        <v>18</v>
      </c>
      <c r="G350" s="559">
        <v>45772</v>
      </c>
      <c r="H350" s="146" t="s">
        <v>274</v>
      </c>
      <c r="I350" s="150" t="str">
        <f t="shared" ca="1" si="15"/>
        <v>EJECUTADO</v>
      </c>
      <c r="J350" s="228" t="s">
        <v>4580</v>
      </c>
      <c r="K350" s="507" t="s">
        <v>54</v>
      </c>
      <c r="L350" s="245" t="s">
        <v>1171</v>
      </c>
      <c r="M350" s="514">
        <v>1023956191</v>
      </c>
      <c r="N350" s="235" t="s">
        <v>1686</v>
      </c>
      <c r="O350" s="438">
        <v>30000000</v>
      </c>
      <c r="P350" s="438">
        <v>6000000</v>
      </c>
      <c r="Q350" s="545">
        <v>20250403</v>
      </c>
      <c r="R350" s="516">
        <v>30000000</v>
      </c>
      <c r="S350" s="134">
        <v>45763</v>
      </c>
      <c r="T350" s="175">
        <v>45772</v>
      </c>
      <c r="U350" s="175">
        <v>45924</v>
      </c>
      <c r="V350" s="222">
        <v>20250502</v>
      </c>
      <c r="W350" s="517">
        <v>30000000</v>
      </c>
      <c r="X350" s="426">
        <v>45772</v>
      </c>
      <c r="Y350" s="205" t="s">
        <v>51</v>
      </c>
      <c r="Z350" s="150" t="s">
        <v>2702</v>
      </c>
      <c r="AA350" s="146" t="s">
        <v>53</v>
      </c>
      <c r="AB350" s="146" t="s">
        <v>4581</v>
      </c>
      <c r="AC350" s="146" t="s">
        <v>2927</v>
      </c>
      <c r="AD350" s="233">
        <v>45772</v>
      </c>
      <c r="AE350" s="227" t="s">
        <v>4582</v>
      </c>
      <c r="AF350" s="155" t="e">
        <f>#REF!</f>
        <v>#REF!</v>
      </c>
      <c r="AG350" s="169"/>
      <c r="AH350" s="150">
        <v>45602</v>
      </c>
      <c r="AI350" s="150">
        <f t="shared" si="16"/>
        <v>45722</v>
      </c>
      <c r="AJ350" s="156">
        <f t="shared" si="17"/>
        <v>46452</v>
      </c>
    </row>
    <row r="351" spans="1:36" ht="18" customHeight="1">
      <c r="A351" s="355" t="s">
        <v>4583</v>
      </c>
      <c r="B351" s="502" t="b">
        <v>0</v>
      </c>
      <c r="C351" s="325" t="s">
        <v>4584</v>
      </c>
      <c r="D351" s="232" t="s">
        <v>4459</v>
      </c>
      <c r="E351" s="327" t="s">
        <v>24</v>
      </c>
      <c r="F351" s="146" t="s">
        <v>18</v>
      </c>
      <c r="G351" s="559">
        <v>45772</v>
      </c>
      <c r="H351" s="146" t="s">
        <v>274</v>
      </c>
      <c r="I351" s="150" t="str">
        <f t="shared" ca="1" si="15"/>
        <v>EJECUTADO</v>
      </c>
      <c r="J351" s="228" t="s">
        <v>4460</v>
      </c>
      <c r="K351" s="507" t="s">
        <v>54</v>
      </c>
      <c r="L351" s="245" t="s">
        <v>4585</v>
      </c>
      <c r="M351" s="514">
        <v>1112769002</v>
      </c>
      <c r="N351" s="235" t="s">
        <v>1686</v>
      </c>
      <c r="O351" s="438">
        <v>17500000</v>
      </c>
      <c r="P351" s="438">
        <v>3500000</v>
      </c>
      <c r="Q351" s="545">
        <v>20250392</v>
      </c>
      <c r="R351" s="516">
        <v>35000000</v>
      </c>
      <c r="S351" s="134">
        <v>45761</v>
      </c>
      <c r="T351" s="175">
        <v>45775</v>
      </c>
      <c r="U351" s="175">
        <v>45927</v>
      </c>
      <c r="V351" s="222">
        <v>20250503</v>
      </c>
      <c r="W351" s="517">
        <v>17500000</v>
      </c>
      <c r="X351" s="426">
        <v>45772</v>
      </c>
      <c r="Y351" s="205" t="s">
        <v>51</v>
      </c>
      <c r="Z351" s="150" t="s">
        <v>2702</v>
      </c>
      <c r="AA351" s="146" t="s">
        <v>53</v>
      </c>
      <c r="AB351" s="146" t="s">
        <v>4586</v>
      </c>
      <c r="AC351" s="146" t="s">
        <v>2927</v>
      </c>
      <c r="AD351" s="233">
        <v>45772</v>
      </c>
      <c r="AE351" s="83" t="s">
        <v>4587</v>
      </c>
      <c r="AF351" s="155" t="e">
        <f>#REF!</f>
        <v>#REF!</v>
      </c>
      <c r="AG351" s="169"/>
      <c r="AH351" s="150">
        <v>45602</v>
      </c>
      <c r="AI351" s="150">
        <f t="shared" si="16"/>
        <v>45722</v>
      </c>
      <c r="AJ351" s="156">
        <f t="shared" si="17"/>
        <v>46452</v>
      </c>
    </row>
    <row r="352" spans="1:36" ht="18" customHeight="1">
      <c r="B352" s="502" t="b">
        <v>1</v>
      </c>
      <c r="C352" s="325" t="s">
        <v>4588</v>
      </c>
      <c r="D352" s="146" t="s">
        <v>4459</v>
      </c>
      <c r="E352" s="327" t="s">
        <v>24</v>
      </c>
      <c r="F352" s="146" t="s">
        <v>18</v>
      </c>
      <c r="G352" s="559">
        <v>45775</v>
      </c>
      <c r="H352" s="146" t="s">
        <v>274</v>
      </c>
      <c r="I352" s="150" t="str">
        <f t="shared" ca="1" si="15"/>
        <v>EJECUTADO</v>
      </c>
      <c r="J352" s="146" t="s">
        <v>4589</v>
      </c>
      <c r="K352" s="507" t="s">
        <v>54</v>
      </c>
      <c r="L352" s="180" t="s">
        <v>2859</v>
      </c>
      <c r="M352" s="514">
        <v>80879573</v>
      </c>
      <c r="N352" s="235" t="s">
        <v>1686</v>
      </c>
      <c r="O352" s="438">
        <v>47500000</v>
      </c>
      <c r="P352" s="438">
        <v>9500000</v>
      </c>
      <c r="Q352" s="545">
        <v>20250405</v>
      </c>
      <c r="R352" s="516">
        <v>380000000</v>
      </c>
      <c r="S352" s="134">
        <v>45768</v>
      </c>
      <c r="T352" s="175">
        <v>45775</v>
      </c>
      <c r="U352" s="175">
        <v>45927</v>
      </c>
      <c r="V352" s="222">
        <v>20250505</v>
      </c>
      <c r="W352" s="517">
        <v>47500000</v>
      </c>
      <c r="X352" s="426">
        <v>45775</v>
      </c>
      <c r="Y352" s="205" t="s">
        <v>51</v>
      </c>
      <c r="Z352" s="150" t="s">
        <v>634</v>
      </c>
      <c r="AA352" s="146" t="s">
        <v>53</v>
      </c>
      <c r="AB352" s="146" t="s">
        <v>4590</v>
      </c>
      <c r="AC352" s="146" t="s">
        <v>3099</v>
      </c>
      <c r="AD352" s="233">
        <v>45775</v>
      </c>
      <c r="AE352" s="83" t="s">
        <v>4591</v>
      </c>
      <c r="AF352" s="155" t="e">
        <f>#REF!</f>
        <v>#REF!</v>
      </c>
      <c r="AG352" s="169"/>
      <c r="AH352" s="150">
        <v>45602</v>
      </c>
      <c r="AI352" s="150">
        <f t="shared" si="16"/>
        <v>45722</v>
      </c>
      <c r="AJ352" s="156">
        <f t="shared" si="17"/>
        <v>46452</v>
      </c>
    </row>
    <row r="353" spans="1:36" ht="18" customHeight="1">
      <c r="B353" s="502" t="b">
        <v>1</v>
      </c>
      <c r="C353" s="325" t="s">
        <v>4592</v>
      </c>
      <c r="D353" s="146" t="s">
        <v>4459</v>
      </c>
      <c r="E353" s="327" t="s">
        <v>24</v>
      </c>
      <c r="F353" s="146" t="s">
        <v>18</v>
      </c>
      <c r="G353" s="559">
        <v>45775</v>
      </c>
      <c r="H353" s="146" t="s">
        <v>274</v>
      </c>
      <c r="I353" s="150" t="str">
        <f t="shared" ca="1" si="15"/>
        <v>EJECUTADO</v>
      </c>
      <c r="J353" s="228" t="s">
        <v>4593</v>
      </c>
      <c r="K353" s="507" t="s">
        <v>54</v>
      </c>
      <c r="L353" s="180" t="s">
        <v>2864</v>
      </c>
      <c r="M353" s="514">
        <v>80421545</v>
      </c>
      <c r="N353" s="235" t="s">
        <v>1686</v>
      </c>
      <c r="O353" s="438">
        <v>47500000</v>
      </c>
      <c r="P353" s="438">
        <v>9500000</v>
      </c>
      <c r="Q353" s="545">
        <v>20250405</v>
      </c>
      <c r="R353" s="516">
        <v>380000000</v>
      </c>
      <c r="S353" s="134">
        <v>45768</v>
      </c>
      <c r="T353" s="175">
        <v>45777</v>
      </c>
      <c r="U353" s="175">
        <v>45929</v>
      </c>
      <c r="V353" s="222">
        <v>20250517</v>
      </c>
      <c r="W353" s="517">
        <v>47500000</v>
      </c>
      <c r="X353" s="426">
        <v>45777</v>
      </c>
      <c r="Y353" s="205" t="s">
        <v>51</v>
      </c>
      <c r="Z353" s="150" t="s">
        <v>634</v>
      </c>
      <c r="AA353" s="146" t="s">
        <v>53</v>
      </c>
      <c r="AB353" s="146" t="s">
        <v>4594</v>
      </c>
      <c r="AC353" s="146" t="s">
        <v>3099</v>
      </c>
      <c r="AD353" s="233">
        <v>45777</v>
      </c>
      <c r="AE353" s="83" t="s">
        <v>4595</v>
      </c>
      <c r="AF353" s="155" t="e">
        <f>#REF!</f>
        <v>#REF!</v>
      </c>
      <c r="AG353" s="169"/>
      <c r="AH353" s="150">
        <v>45602</v>
      </c>
      <c r="AI353" s="150">
        <f t="shared" si="16"/>
        <v>45722</v>
      </c>
      <c r="AJ353" s="156">
        <f t="shared" si="17"/>
        <v>46452</v>
      </c>
    </row>
    <row r="354" spans="1:36" ht="18" customHeight="1">
      <c r="B354" s="502" t="b">
        <v>1</v>
      </c>
      <c r="C354" s="325" t="s">
        <v>4596</v>
      </c>
      <c r="D354" s="146" t="s">
        <v>4459</v>
      </c>
      <c r="E354" s="327" t="s">
        <v>24</v>
      </c>
      <c r="F354" s="146" t="s">
        <v>18</v>
      </c>
      <c r="G354" s="559">
        <v>45775</v>
      </c>
      <c r="H354" s="146" t="s">
        <v>274</v>
      </c>
      <c r="I354" s="150" t="str">
        <f t="shared" ca="1" si="15"/>
        <v>EJECUTADO</v>
      </c>
      <c r="J354" s="146" t="s">
        <v>4589</v>
      </c>
      <c r="K354" s="507" t="s">
        <v>54</v>
      </c>
      <c r="L354" s="180" t="s">
        <v>2874</v>
      </c>
      <c r="M354" s="514">
        <v>1020723457</v>
      </c>
      <c r="N354" s="235" t="s">
        <v>1686</v>
      </c>
      <c r="O354" s="438">
        <v>47500000</v>
      </c>
      <c r="P354" s="438">
        <v>9500000</v>
      </c>
      <c r="Q354" s="545">
        <v>20250405</v>
      </c>
      <c r="R354" s="516">
        <v>380000000</v>
      </c>
      <c r="S354" s="134">
        <v>45768</v>
      </c>
      <c r="T354" s="175">
        <v>45775</v>
      </c>
      <c r="U354" s="175">
        <v>45927</v>
      </c>
      <c r="V354" s="222">
        <v>20250507</v>
      </c>
      <c r="W354" s="517">
        <v>47500000</v>
      </c>
      <c r="X354" s="426">
        <v>45775</v>
      </c>
      <c r="Y354" s="205" t="s">
        <v>51</v>
      </c>
      <c r="Z354" s="150" t="s">
        <v>634</v>
      </c>
      <c r="AA354" s="146" t="s">
        <v>53</v>
      </c>
      <c r="AB354" s="146" t="s">
        <v>4597</v>
      </c>
      <c r="AC354" s="146" t="s">
        <v>3099</v>
      </c>
      <c r="AD354" s="233">
        <v>45775</v>
      </c>
      <c r="AE354" s="83" t="s">
        <v>4598</v>
      </c>
      <c r="AF354" s="155" t="e">
        <f>#REF!</f>
        <v>#REF!</v>
      </c>
      <c r="AG354" s="169"/>
      <c r="AH354" s="150">
        <v>45602</v>
      </c>
      <c r="AI354" s="150">
        <f t="shared" si="16"/>
        <v>45722</v>
      </c>
      <c r="AJ354" s="156">
        <f t="shared" si="17"/>
        <v>46452</v>
      </c>
    </row>
    <row r="355" spans="1:36" ht="18" customHeight="1">
      <c r="B355" s="502" t="b">
        <v>1</v>
      </c>
      <c r="C355" s="325" t="s">
        <v>4599</v>
      </c>
      <c r="D355" s="146" t="s">
        <v>4459</v>
      </c>
      <c r="E355" s="327" t="s">
        <v>24</v>
      </c>
      <c r="F355" s="146" t="s">
        <v>18</v>
      </c>
      <c r="G355" s="559">
        <v>45776</v>
      </c>
      <c r="H355" s="146" t="s">
        <v>274</v>
      </c>
      <c r="I355" s="150" t="str">
        <f t="shared" ca="1" si="15"/>
        <v>EJECUTADO</v>
      </c>
      <c r="J355" s="146" t="s">
        <v>4589</v>
      </c>
      <c r="K355" s="507" t="s">
        <v>54</v>
      </c>
      <c r="L355" s="180" t="s">
        <v>2861</v>
      </c>
      <c r="M355" s="514">
        <v>73578906</v>
      </c>
      <c r="N355" s="235" t="s">
        <v>1686</v>
      </c>
      <c r="O355" s="438">
        <v>47500000</v>
      </c>
      <c r="P355" s="438">
        <v>9500000</v>
      </c>
      <c r="Q355" s="545">
        <v>20250405</v>
      </c>
      <c r="R355" s="516">
        <v>380000000</v>
      </c>
      <c r="S355" s="134">
        <v>45768</v>
      </c>
      <c r="T355" s="175">
        <v>45776</v>
      </c>
      <c r="U355" s="175">
        <v>45928</v>
      </c>
      <c r="V355" s="222">
        <v>20250508</v>
      </c>
      <c r="W355" s="517">
        <v>47500000</v>
      </c>
      <c r="X355" s="426">
        <v>45776</v>
      </c>
      <c r="Y355" s="205" t="s">
        <v>51</v>
      </c>
      <c r="Z355" s="150" t="s">
        <v>634</v>
      </c>
      <c r="AA355" s="146" t="s">
        <v>53</v>
      </c>
      <c r="AB355" s="146" t="s">
        <v>4600</v>
      </c>
      <c r="AC355" s="146" t="s">
        <v>3099</v>
      </c>
      <c r="AD355" s="233">
        <v>45776</v>
      </c>
      <c r="AE355" s="83" t="s">
        <v>4601</v>
      </c>
      <c r="AF355" s="155" t="e">
        <f>#REF!</f>
        <v>#REF!</v>
      </c>
      <c r="AG355" s="169"/>
      <c r="AH355" s="150">
        <v>45602</v>
      </c>
      <c r="AI355" s="150">
        <f t="shared" si="16"/>
        <v>45722</v>
      </c>
      <c r="AJ355" s="156">
        <f t="shared" si="17"/>
        <v>46452</v>
      </c>
    </row>
    <row r="356" spans="1:36" ht="18" customHeight="1">
      <c r="B356" s="502" t="b">
        <v>1</v>
      </c>
      <c r="C356" s="325" t="s">
        <v>4602</v>
      </c>
      <c r="D356" s="146" t="s">
        <v>4459</v>
      </c>
      <c r="E356" s="327" t="s">
        <v>24</v>
      </c>
      <c r="F356" s="146" t="s">
        <v>13</v>
      </c>
      <c r="G356" s="559">
        <v>45783</v>
      </c>
      <c r="H356" s="146" t="s">
        <v>473</v>
      </c>
      <c r="I356" s="150" t="str">
        <f t="shared" ca="1" si="15"/>
        <v>EJECUTADO</v>
      </c>
      <c r="J356" s="146" t="s">
        <v>4603</v>
      </c>
      <c r="K356" s="507" t="s">
        <v>50</v>
      </c>
      <c r="L356" s="180" t="s">
        <v>4604</v>
      </c>
      <c r="M356" s="514" t="s">
        <v>2857</v>
      </c>
      <c r="N356" s="235" t="s">
        <v>1686</v>
      </c>
      <c r="O356" s="536">
        <v>1513038000</v>
      </c>
      <c r="P356" s="438">
        <v>1513038000</v>
      </c>
      <c r="Q356" s="545">
        <v>20250412</v>
      </c>
      <c r="R356" s="438">
        <v>1513039000</v>
      </c>
      <c r="S356" s="134">
        <v>45771</v>
      </c>
      <c r="T356" s="175">
        <v>45784</v>
      </c>
      <c r="U356" s="175">
        <v>45936</v>
      </c>
      <c r="V356" s="222">
        <v>20250526</v>
      </c>
      <c r="W356" s="517">
        <v>1513038000</v>
      </c>
      <c r="X356" s="426">
        <v>45784</v>
      </c>
      <c r="Y356" s="205" t="s">
        <v>51</v>
      </c>
      <c r="Z356" s="150" t="s">
        <v>2702</v>
      </c>
      <c r="AA356" s="146" t="s">
        <v>53</v>
      </c>
      <c r="AB356" s="146" t="s">
        <v>4605</v>
      </c>
      <c r="AC356" s="146" t="s">
        <v>3099</v>
      </c>
      <c r="AD356" s="233">
        <v>45784</v>
      </c>
      <c r="AE356" s="227" t="s">
        <v>4606</v>
      </c>
      <c r="AF356" s="155" t="e">
        <f>#REF!</f>
        <v>#REF!</v>
      </c>
      <c r="AG356" s="169"/>
      <c r="AH356" s="150">
        <v>45602</v>
      </c>
      <c r="AI356" s="150">
        <f t="shared" si="16"/>
        <v>45722</v>
      </c>
      <c r="AJ356" s="156">
        <f t="shared" si="17"/>
        <v>46452</v>
      </c>
    </row>
    <row r="357" spans="1:36" ht="18" customHeight="1">
      <c r="B357" s="502" t="b">
        <v>1</v>
      </c>
      <c r="C357" s="325" t="s">
        <v>4607</v>
      </c>
      <c r="D357" s="146" t="s">
        <v>4459</v>
      </c>
      <c r="E357" s="327" t="s">
        <v>24</v>
      </c>
      <c r="F357" s="146" t="s">
        <v>18</v>
      </c>
      <c r="G357" s="559">
        <v>45776</v>
      </c>
      <c r="H357" s="146" t="s">
        <v>274</v>
      </c>
      <c r="I357" s="150" t="str">
        <f t="shared" ca="1" si="15"/>
        <v>EJECUTADO</v>
      </c>
      <c r="J357" s="146" t="s">
        <v>4589</v>
      </c>
      <c r="K357" s="507" t="s">
        <v>54</v>
      </c>
      <c r="L357" s="180" t="s">
        <v>4608</v>
      </c>
      <c r="M357" s="514">
        <v>80829474</v>
      </c>
      <c r="N357" s="235" t="s">
        <v>1686</v>
      </c>
      <c r="O357" s="438">
        <v>47500000</v>
      </c>
      <c r="P357" s="438">
        <v>9500000</v>
      </c>
      <c r="Q357" s="545">
        <v>20250405</v>
      </c>
      <c r="R357" s="516">
        <v>380000000</v>
      </c>
      <c r="S357" s="134">
        <v>45768</v>
      </c>
      <c r="T357" s="175">
        <v>45776</v>
      </c>
      <c r="U357" s="175">
        <v>45928</v>
      </c>
      <c r="V357" s="222">
        <v>20250509</v>
      </c>
      <c r="W357" s="517">
        <v>47500000</v>
      </c>
      <c r="X357" s="426">
        <v>45776</v>
      </c>
      <c r="Y357" s="205" t="s">
        <v>51</v>
      </c>
      <c r="Z357" s="150" t="s">
        <v>634</v>
      </c>
      <c r="AA357" s="146" t="s">
        <v>53</v>
      </c>
      <c r="AB357" s="146" t="s">
        <v>4609</v>
      </c>
      <c r="AC357" s="146" t="s">
        <v>3099</v>
      </c>
      <c r="AD357" s="233">
        <v>45776</v>
      </c>
      <c r="AE357" s="227" t="s">
        <v>4610</v>
      </c>
      <c r="AF357" s="155" t="e">
        <f>#REF!</f>
        <v>#REF!</v>
      </c>
      <c r="AG357" s="169"/>
      <c r="AH357" s="150">
        <v>45602</v>
      </c>
      <c r="AI357" s="150">
        <f t="shared" ref="AI357:AI363" si="18">+AH357+4*30</f>
        <v>45722</v>
      </c>
      <c r="AJ357" s="156">
        <f t="shared" ref="AJ357:AJ363" si="19">+AI357+(2*365)</f>
        <v>46452</v>
      </c>
    </row>
    <row r="358" spans="1:36" ht="18" customHeight="1">
      <c r="B358" s="502" t="b">
        <v>1</v>
      </c>
      <c r="C358" s="325" t="s">
        <v>4611</v>
      </c>
      <c r="D358" s="146" t="s">
        <v>4459</v>
      </c>
      <c r="E358" s="327" t="s">
        <v>24</v>
      </c>
      <c r="F358" s="146" t="s">
        <v>18</v>
      </c>
      <c r="G358" s="559">
        <v>45776</v>
      </c>
      <c r="H358" s="146" t="s">
        <v>274</v>
      </c>
      <c r="I358" s="150" t="str">
        <f t="shared" ca="1" si="15"/>
        <v>EJECUTADO</v>
      </c>
      <c r="J358" s="146" t="s">
        <v>4589</v>
      </c>
      <c r="K358" s="507" t="s">
        <v>54</v>
      </c>
      <c r="L358" s="180" t="s">
        <v>2880</v>
      </c>
      <c r="M358" s="514">
        <v>79217335</v>
      </c>
      <c r="N358" s="235" t="s">
        <v>1686</v>
      </c>
      <c r="O358" s="438">
        <v>47500000</v>
      </c>
      <c r="P358" s="438">
        <v>9500000</v>
      </c>
      <c r="Q358" s="545">
        <v>20250405</v>
      </c>
      <c r="R358" s="516">
        <v>380000000</v>
      </c>
      <c r="S358" s="134">
        <v>45768</v>
      </c>
      <c r="T358" s="175">
        <v>45777</v>
      </c>
      <c r="U358" s="175">
        <v>45929</v>
      </c>
      <c r="V358" s="222">
        <v>20250511</v>
      </c>
      <c r="W358" s="517">
        <v>47500000</v>
      </c>
      <c r="X358" s="426">
        <v>45777</v>
      </c>
      <c r="Y358" s="205" t="s">
        <v>51</v>
      </c>
      <c r="Z358" s="150" t="s">
        <v>634</v>
      </c>
      <c r="AA358" s="146" t="s">
        <v>53</v>
      </c>
      <c r="AB358" s="146" t="s">
        <v>4612</v>
      </c>
      <c r="AC358" s="146" t="s">
        <v>3099</v>
      </c>
      <c r="AD358" s="233">
        <v>45777</v>
      </c>
      <c r="AE358" s="83" t="s">
        <v>4613</v>
      </c>
      <c r="AF358" s="155" t="e">
        <f>#REF!</f>
        <v>#REF!</v>
      </c>
      <c r="AG358" s="169"/>
      <c r="AH358" s="150">
        <v>45602</v>
      </c>
      <c r="AI358" s="150">
        <f t="shared" si="18"/>
        <v>45722</v>
      </c>
      <c r="AJ358" s="156">
        <f t="shared" si="19"/>
        <v>46452</v>
      </c>
    </row>
    <row r="359" spans="1:36" ht="18" customHeight="1">
      <c r="A359" s="270" t="s">
        <v>3832</v>
      </c>
      <c r="B359" s="502" t="b">
        <v>1</v>
      </c>
      <c r="C359" s="325" t="s">
        <v>4614</v>
      </c>
      <c r="D359" s="146" t="s">
        <v>4615</v>
      </c>
      <c r="E359" s="327" t="s">
        <v>24</v>
      </c>
      <c r="F359" s="146" t="s">
        <v>19</v>
      </c>
      <c r="G359" s="559">
        <v>45776</v>
      </c>
      <c r="H359" s="146" t="s">
        <v>274</v>
      </c>
      <c r="I359" s="150" t="str">
        <f t="shared" ca="1" si="15"/>
        <v>EN EJECUCIÓN</v>
      </c>
      <c r="J359" s="146" t="s">
        <v>3164</v>
      </c>
      <c r="K359" s="507" t="s">
        <v>50</v>
      </c>
      <c r="L359" s="180" t="s">
        <v>4616</v>
      </c>
      <c r="M359" s="514" t="s">
        <v>4617</v>
      </c>
      <c r="N359" s="235" t="s">
        <v>1686</v>
      </c>
      <c r="O359" s="438">
        <v>12180000</v>
      </c>
      <c r="P359" s="438">
        <v>12180000</v>
      </c>
      <c r="Q359" s="545">
        <v>20250001</v>
      </c>
      <c r="R359" s="516">
        <v>390310780</v>
      </c>
      <c r="S359" s="134">
        <v>45659</v>
      </c>
      <c r="T359" s="568" t="s">
        <v>4618</v>
      </c>
      <c r="U359" s="569" t="s">
        <v>4477</v>
      </c>
      <c r="V359" s="222">
        <v>20250510</v>
      </c>
      <c r="W359" s="517">
        <v>12180000</v>
      </c>
      <c r="X359" s="426">
        <v>45776</v>
      </c>
      <c r="Y359" s="205" t="s">
        <v>51</v>
      </c>
      <c r="Z359" s="150" t="s">
        <v>2702</v>
      </c>
      <c r="AA359" s="146" t="s">
        <v>59</v>
      </c>
      <c r="AB359" s="146" t="s">
        <v>218</v>
      </c>
      <c r="AC359" s="146" t="s">
        <v>2927</v>
      </c>
      <c r="AD359" s="222" t="s">
        <v>218</v>
      </c>
      <c r="AE359" s="83" t="s">
        <v>4619</v>
      </c>
      <c r="AF359" s="155" t="e">
        <f>#REF!</f>
        <v>#REF!</v>
      </c>
      <c r="AG359" s="169"/>
      <c r="AH359" s="150">
        <v>45602</v>
      </c>
      <c r="AI359" s="150">
        <f t="shared" si="18"/>
        <v>45722</v>
      </c>
      <c r="AJ359" s="156">
        <f t="shared" si="19"/>
        <v>46452</v>
      </c>
    </row>
    <row r="360" spans="1:36" ht="18" customHeight="1">
      <c r="B360" s="502" t="b">
        <v>1</v>
      </c>
      <c r="C360" s="325" t="s">
        <v>4620</v>
      </c>
      <c r="D360" s="232" t="s">
        <v>74</v>
      </c>
      <c r="E360" s="327" t="s">
        <v>24</v>
      </c>
      <c r="F360" s="146" t="s">
        <v>18</v>
      </c>
      <c r="G360" s="559">
        <v>45777</v>
      </c>
      <c r="H360" s="146" t="s">
        <v>473</v>
      </c>
      <c r="I360" s="150" t="str">
        <f t="shared" ca="1" si="15"/>
        <v>EJECUTADO</v>
      </c>
      <c r="J360" s="146" t="s">
        <v>2769</v>
      </c>
      <c r="K360" s="507" t="s">
        <v>54</v>
      </c>
      <c r="L360" s="146" t="s">
        <v>2770</v>
      </c>
      <c r="M360" s="514">
        <v>79299820</v>
      </c>
      <c r="N360" s="229" t="s">
        <v>2771</v>
      </c>
      <c r="O360" s="438">
        <v>24000000</v>
      </c>
      <c r="P360" s="438">
        <v>12000000</v>
      </c>
      <c r="Q360" s="545">
        <v>20250420</v>
      </c>
      <c r="R360" s="516">
        <v>24000000</v>
      </c>
      <c r="S360" s="134">
        <v>45776</v>
      </c>
      <c r="T360" s="175">
        <v>45782</v>
      </c>
      <c r="U360" s="175">
        <v>45842</v>
      </c>
      <c r="V360" s="222">
        <v>20250513</v>
      </c>
      <c r="W360" s="517">
        <v>24000000</v>
      </c>
      <c r="X360" s="426">
        <v>45777</v>
      </c>
      <c r="Y360" s="168" t="s">
        <v>75</v>
      </c>
      <c r="Z360" s="150" t="s">
        <v>714</v>
      </c>
      <c r="AA360" s="146" t="s">
        <v>53</v>
      </c>
      <c r="AB360" s="146" t="s">
        <v>4621</v>
      </c>
      <c r="AC360" s="146" t="s">
        <v>2969</v>
      </c>
      <c r="AD360" s="233">
        <v>45779</v>
      </c>
      <c r="AE360" s="83" t="s">
        <v>4622</v>
      </c>
      <c r="AF360" s="155" t="e">
        <f>#REF!</f>
        <v>#REF!</v>
      </c>
      <c r="AG360" s="169"/>
      <c r="AH360" s="150">
        <v>45602</v>
      </c>
      <c r="AI360" s="150">
        <f t="shared" si="18"/>
        <v>45722</v>
      </c>
      <c r="AJ360" s="156">
        <f t="shared" si="19"/>
        <v>46452</v>
      </c>
    </row>
    <row r="361" spans="1:36" ht="18" customHeight="1">
      <c r="A361" s="270" t="s">
        <v>4623</v>
      </c>
      <c r="B361" s="502" t="b">
        <v>0</v>
      </c>
      <c r="C361" s="325" t="s">
        <v>4624</v>
      </c>
      <c r="D361" s="146" t="s">
        <v>4625</v>
      </c>
      <c r="E361" s="327" t="s">
        <v>24</v>
      </c>
      <c r="F361" s="146" t="s">
        <v>13</v>
      </c>
      <c r="G361" s="559">
        <v>45763</v>
      </c>
      <c r="H361" s="146" t="s">
        <v>473</v>
      </c>
      <c r="I361" s="150" t="str">
        <f t="shared" ca="1" si="15"/>
        <v>EJECUTADO</v>
      </c>
      <c r="J361" s="146" t="s">
        <v>4626</v>
      </c>
      <c r="K361" s="507" t="s">
        <v>50</v>
      </c>
      <c r="L361" s="245" t="s">
        <v>4627</v>
      </c>
      <c r="M361" s="514" t="s">
        <v>4628</v>
      </c>
      <c r="N361" s="235" t="s">
        <v>1686</v>
      </c>
      <c r="O361" s="571">
        <v>2500000000</v>
      </c>
      <c r="P361" s="429">
        <v>2500000000</v>
      </c>
      <c r="Q361" s="545">
        <v>20250296</v>
      </c>
      <c r="R361" s="516">
        <v>2500000000</v>
      </c>
      <c r="S361" s="134">
        <v>45730</v>
      </c>
      <c r="T361" s="175">
        <v>45792</v>
      </c>
      <c r="U361" s="175">
        <v>45920</v>
      </c>
      <c r="V361" s="222">
        <v>20250521</v>
      </c>
      <c r="W361" s="517">
        <v>2500000000</v>
      </c>
      <c r="X361" s="426">
        <v>45782</v>
      </c>
      <c r="Y361" s="205" t="s">
        <v>51</v>
      </c>
      <c r="Z361" s="150" t="s">
        <v>2702</v>
      </c>
      <c r="AA361" s="146" t="s">
        <v>53</v>
      </c>
      <c r="AB361" s="146" t="s">
        <v>4629</v>
      </c>
      <c r="AC361" s="146" t="s">
        <v>4630</v>
      </c>
      <c r="AD361" s="233">
        <v>45789</v>
      </c>
      <c r="AE361" s="83" t="s">
        <v>4631</v>
      </c>
      <c r="AF361" s="155" t="e">
        <f>#REF!</f>
        <v>#REF!</v>
      </c>
      <c r="AG361" s="169"/>
      <c r="AH361" s="150">
        <v>45602</v>
      </c>
      <c r="AI361" s="150">
        <f t="shared" si="18"/>
        <v>45722</v>
      </c>
      <c r="AJ361" s="156">
        <f t="shared" si="19"/>
        <v>46452</v>
      </c>
    </row>
    <row r="362" spans="1:36" ht="18" customHeight="1">
      <c r="B362" s="208" t="b">
        <v>1</v>
      </c>
      <c r="C362" s="348" t="s">
        <v>4632</v>
      </c>
      <c r="D362" s="232" t="s">
        <v>74</v>
      </c>
      <c r="E362" s="327" t="s">
        <v>24</v>
      </c>
      <c r="F362" s="146" t="s">
        <v>4</v>
      </c>
      <c r="G362" s="559">
        <v>45777</v>
      </c>
      <c r="H362" s="146" t="s">
        <v>473</v>
      </c>
      <c r="I362" s="150" t="str">
        <f t="shared" ca="1" si="15"/>
        <v>EJECUTADO</v>
      </c>
      <c r="J362" s="146" t="s">
        <v>4633</v>
      </c>
      <c r="K362" s="507" t="s">
        <v>50</v>
      </c>
      <c r="L362" s="180" t="s">
        <v>3195</v>
      </c>
      <c r="M362" s="514" t="s">
        <v>2802</v>
      </c>
      <c r="N362" s="235" t="s">
        <v>1686</v>
      </c>
      <c r="O362" s="438">
        <v>235624000</v>
      </c>
      <c r="P362" s="438">
        <v>29453000</v>
      </c>
      <c r="Q362" s="545">
        <v>20250387</v>
      </c>
      <c r="R362" s="516">
        <v>235624000</v>
      </c>
      <c r="S362" s="134">
        <v>45757</v>
      </c>
      <c r="T362" s="175">
        <v>45778</v>
      </c>
      <c r="U362" s="175">
        <v>46022</v>
      </c>
      <c r="V362" s="222">
        <v>20250512</v>
      </c>
      <c r="W362" s="517">
        <v>235624000</v>
      </c>
      <c r="X362" s="426">
        <v>45777</v>
      </c>
      <c r="Y362" s="168" t="s">
        <v>106</v>
      </c>
      <c r="Z362" s="150" t="s">
        <v>283</v>
      </c>
      <c r="AA362" s="146" t="s">
        <v>59</v>
      </c>
      <c r="AB362" s="146" t="s">
        <v>218</v>
      </c>
      <c r="AC362" s="146" t="s">
        <v>2940</v>
      </c>
      <c r="AD362" s="222" t="s">
        <v>218</v>
      </c>
      <c r="AE362" s="83" t="s">
        <v>4634</v>
      </c>
      <c r="AF362" s="155" t="e">
        <f>#REF!</f>
        <v>#REF!</v>
      </c>
      <c r="AG362" s="169"/>
      <c r="AH362" s="150">
        <v>45602</v>
      </c>
      <c r="AI362" s="150">
        <f t="shared" si="18"/>
        <v>45722</v>
      </c>
      <c r="AJ362" s="156">
        <f t="shared" si="19"/>
        <v>46452</v>
      </c>
    </row>
    <row r="363" spans="1:36" ht="18" customHeight="1">
      <c r="A363" s="357" t="s">
        <v>4635</v>
      </c>
      <c r="B363" s="267" t="b">
        <v>0</v>
      </c>
      <c r="C363" s="348" t="s">
        <v>4636</v>
      </c>
      <c r="D363" s="146" t="s">
        <v>4637</v>
      </c>
      <c r="E363" s="327" t="s">
        <v>24</v>
      </c>
      <c r="F363" s="146" t="s">
        <v>18</v>
      </c>
      <c r="G363" s="559">
        <v>45777</v>
      </c>
      <c r="H363" s="146" t="s">
        <v>473</v>
      </c>
      <c r="I363" s="150" t="str">
        <f t="shared" ca="1" si="15"/>
        <v>EJECUTADO</v>
      </c>
      <c r="J363" s="146" t="s">
        <v>4589</v>
      </c>
      <c r="K363" s="507" t="s">
        <v>54</v>
      </c>
      <c r="L363" s="180" t="s">
        <v>2868</v>
      </c>
      <c r="M363" s="514">
        <v>51785458</v>
      </c>
      <c r="N363" s="229" t="s">
        <v>4638</v>
      </c>
      <c r="O363" s="438">
        <v>47500000</v>
      </c>
      <c r="P363" s="438">
        <v>9500000</v>
      </c>
      <c r="Q363" s="545">
        <v>20250405</v>
      </c>
      <c r="R363" s="516">
        <v>380000000</v>
      </c>
      <c r="S363" s="134">
        <v>45768</v>
      </c>
      <c r="T363" s="175">
        <v>45779</v>
      </c>
      <c r="U363" s="175">
        <v>45931</v>
      </c>
      <c r="V363" s="222">
        <v>20250514</v>
      </c>
      <c r="W363" s="517">
        <v>47500000</v>
      </c>
      <c r="X363" s="426">
        <v>45777</v>
      </c>
      <c r="Y363" s="205" t="s">
        <v>51</v>
      </c>
      <c r="Z363" s="150" t="s">
        <v>634</v>
      </c>
      <c r="AA363" s="146" t="s">
        <v>53</v>
      </c>
      <c r="AB363" s="146" t="s">
        <v>4639</v>
      </c>
      <c r="AC363" s="146" t="s">
        <v>3099</v>
      </c>
      <c r="AD363" s="233">
        <v>45779</v>
      </c>
      <c r="AE363" s="83" t="s">
        <v>4640</v>
      </c>
      <c r="AF363" s="155" t="e">
        <f>#REF!</f>
        <v>#REF!</v>
      </c>
      <c r="AG363" s="169"/>
      <c r="AH363" s="150">
        <v>45602</v>
      </c>
      <c r="AI363" s="150">
        <f t="shared" si="18"/>
        <v>45722</v>
      </c>
      <c r="AJ363" s="156">
        <f t="shared" si="19"/>
        <v>46452</v>
      </c>
    </row>
    <row r="364" spans="1:36" ht="18" customHeight="1">
      <c r="B364" s="264" t="b">
        <v>1</v>
      </c>
      <c r="C364" s="325" t="s">
        <v>4641</v>
      </c>
      <c r="D364" s="232" t="s">
        <v>74</v>
      </c>
      <c r="E364" s="327" t="s">
        <v>24</v>
      </c>
      <c r="F364" s="146" t="s">
        <v>18</v>
      </c>
      <c r="G364" s="559">
        <v>45783</v>
      </c>
      <c r="H364" s="146" t="s">
        <v>473</v>
      </c>
      <c r="I364" s="150" t="str">
        <f t="shared" ca="1" si="15"/>
        <v>EJECUTADO</v>
      </c>
      <c r="J364" s="146" t="s">
        <v>2961</v>
      </c>
      <c r="K364" s="507" t="s">
        <v>54</v>
      </c>
      <c r="L364" s="232" t="s">
        <v>1263</v>
      </c>
      <c r="M364" s="514">
        <v>1052396422</v>
      </c>
      <c r="N364" s="229" t="s">
        <v>3190</v>
      </c>
      <c r="O364" s="438">
        <v>78667000</v>
      </c>
      <c r="P364" s="438">
        <v>10000000</v>
      </c>
      <c r="Q364" s="545">
        <v>20250437</v>
      </c>
      <c r="R364" s="516">
        <v>78667000</v>
      </c>
      <c r="S364" s="134">
        <v>45783</v>
      </c>
      <c r="T364" s="175">
        <v>45783</v>
      </c>
      <c r="U364" s="175">
        <v>46021</v>
      </c>
      <c r="V364" s="222">
        <v>20250523</v>
      </c>
      <c r="W364" s="517">
        <v>78667000</v>
      </c>
      <c r="X364" s="426">
        <v>45783</v>
      </c>
      <c r="Y364" s="168" t="s">
        <v>75</v>
      </c>
      <c r="Z364" s="150" t="s">
        <v>714</v>
      </c>
      <c r="AA364" s="146" t="s">
        <v>53</v>
      </c>
      <c r="AB364" s="146" t="s">
        <v>4642</v>
      </c>
      <c r="AC364" s="146" t="s">
        <v>2964</v>
      </c>
      <c r="AD364" s="233">
        <v>45783</v>
      </c>
      <c r="AE364" s="83" t="s">
        <v>4643</v>
      </c>
      <c r="AF364" s="155" t="e">
        <f>#REF!</f>
        <v>#REF!</v>
      </c>
      <c r="AG364" s="169"/>
      <c r="AH364" s="150">
        <v>45602</v>
      </c>
      <c r="AI364" s="150">
        <f t="shared" si="16"/>
        <v>45722</v>
      </c>
      <c r="AJ364" s="156">
        <f t="shared" si="17"/>
        <v>46452</v>
      </c>
    </row>
    <row r="365" spans="1:36" ht="18" customHeight="1">
      <c r="A365" s="355" t="s">
        <v>3663</v>
      </c>
      <c r="B365" s="502" t="b">
        <v>0</v>
      </c>
      <c r="C365" s="325" t="s">
        <v>4644</v>
      </c>
      <c r="D365" s="146" t="s">
        <v>2741</v>
      </c>
      <c r="E365" s="327" t="s">
        <v>24</v>
      </c>
      <c r="F365" s="146" t="s">
        <v>18</v>
      </c>
      <c r="G365" s="559">
        <v>45783</v>
      </c>
      <c r="H365" s="146" t="s">
        <v>473</v>
      </c>
      <c r="I365" s="150" t="str">
        <f t="shared" ca="1" si="15"/>
        <v>EJECUTADO</v>
      </c>
      <c r="J365" s="146" t="s">
        <v>2744</v>
      </c>
      <c r="K365" s="507" t="s">
        <v>54</v>
      </c>
      <c r="L365" s="146" t="s">
        <v>1053</v>
      </c>
      <c r="M365" s="514">
        <v>1001058608</v>
      </c>
      <c r="N365" s="235" t="s">
        <v>1686</v>
      </c>
      <c r="O365" s="438">
        <v>33660000</v>
      </c>
      <c r="P365" s="438">
        <v>5610000</v>
      </c>
      <c r="Q365" s="545">
        <v>20250177</v>
      </c>
      <c r="R365" s="516">
        <v>33660000</v>
      </c>
      <c r="S365" s="134">
        <v>45768</v>
      </c>
      <c r="T365" s="175">
        <v>45784</v>
      </c>
      <c r="U365" s="175">
        <v>45967</v>
      </c>
      <c r="V365" s="222">
        <v>20250527</v>
      </c>
      <c r="W365" s="517">
        <v>33660000</v>
      </c>
      <c r="X365" s="426">
        <v>45784</v>
      </c>
      <c r="Y365" s="205" t="s">
        <v>51</v>
      </c>
      <c r="Z365" s="150" t="s">
        <v>2702</v>
      </c>
      <c r="AA365" s="146" t="s">
        <v>53</v>
      </c>
      <c r="AB365" s="146" t="s">
        <v>4645</v>
      </c>
      <c r="AC365" s="146" t="s">
        <v>3496</v>
      </c>
      <c r="AD365" s="233">
        <v>45784</v>
      </c>
      <c r="AE365" s="83" t="s">
        <v>4646</v>
      </c>
      <c r="AF365" s="155" t="e">
        <f>#REF!</f>
        <v>#REF!</v>
      </c>
      <c r="AG365" s="169"/>
      <c r="AH365" s="150">
        <v>45602</v>
      </c>
      <c r="AI365" s="150">
        <f t="shared" si="16"/>
        <v>45722</v>
      </c>
      <c r="AJ365" s="156">
        <f t="shared" si="17"/>
        <v>46452</v>
      </c>
    </row>
    <row r="366" spans="1:36" ht="18" customHeight="1">
      <c r="B366" s="502" t="b">
        <v>1</v>
      </c>
      <c r="C366" s="325" t="s">
        <v>4647</v>
      </c>
      <c r="D366" s="146" t="s">
        <v>3872</v>
      </c>
      <c r="E366" s="327" t="s">
        <v>24</v>
      </c>
      <c r="F366" s="146" t="s">
        <v>13</v>
      </c>
      <c r="G366" s="559">
        <v>45783</v>
      </c>
      <c r="H366" s="146" t="s">
        <v>473</v>
      </c>
      <c r="I366" s="150" t="str">
        <f t="shared" ca="1" si="15"/>
        <v>EJECUTADO</v>
      </c>
      <c r="J366" s="146" t="s">
        <v>4648</v>
      </c>
      <c r="K366" s="507" t="s">
        <v>50</v>
      </c>
      <c r="L366" s="146" t="s">
        <v>4649</v>
      </c>
      <c r="M366" s="514" t="s">
        <v>2899</v>
      </c>
      <c r="N366" s="235" t="s">
        <v>1686</v>
      </c>
      <c r="O366" s="438">
        <v>139587000</v>
      </c>
      <c r="P366" s="438">
        <v>139587000</v>
      </c>
      <c r="Q366" s="545">
        <v>20250426</v>
      </c>
      <c r="R366" s="516">
        <v>139587000</v>
      </c>
      <c r="S366" s="134">
        <v>45782</v>
      </c>
      <c r="T366" s="175">
        <v>45785</v>
      </c>
      <c r="U366" s="175">
        <v>46014</v>
      </c>
      <c r="V366" s="222">
        <v>20250528</v>
      </c>
      <c r="W366" s="517">
        <v>139587000</v>
      </c>
      <c r="X366" s="426">
        <v>45784</v>
      </c>
      <c r="Y366" s="205" t="s">
        <v>51</v>
      </c>
      <c r="Z366" s="150" t="s">
        <v>2702</v>
      </c>
      <c r="AA366" s="146" t="s">
        <v>53</v>
      </c>
      <c r="AB366" s="146" t="s">
        <v>4650</v>
      </c>
      <c r="AC366" s="146" t="s">
        <v>2964</v>
      </c>
      <c r="AD366" s="233">
        <v>45785</v>
      </c>
      <c r="AE366" s="83" t="s">
        <v>4651</v>
      </c>
      <c r="AF366" s="155" t="e">
        <f>#REF!</f>
        <v>#REF!</v>
      </c>
      <c r="AG366" s="169"/>
      <c r="AH366" s="150">
        <v>45602</v>
      </c>
      <c r="AI366" s="150">
        <f t="shared" si="16"/>
        <v>45722</v>
      </c>
      <c r="AJ366" s="156">
        <f t="shared" si="17"/>
        <v>46452</v>
      </c>
    </row>
    <row r="367" spans="1:36" ht="18" customHeight="1">
      <c r="B367" s="502" t="b">
        <v>1</v>
      </c>
      <c r="C367" s="325" t="s">
        <v>4652</v>
      </c>
      <c r="D367" s="232" t="s">
        <v>74</v>
      </c>
      <c r="E367" s="327" t="s">
        <v>24</v>
      </c>
      <c r="F367" s="146" t="s">
        <v>18</v>
      </c>
      <c r="G367" s="559">
        <v>45784</v>
      </c>
      <c r="H367" s="146" t="s">
        <v>473</v>
      </c>
      <c r="I367" s="150" t="str">
        <f t="shared" ca="1" si="15"/>
        <v>EJECUTADO</v>
      </c>
      <c r="J367" s="146" t="s">
        <v>4653</v>
      </c>
      <c r="K367" s="149" t="s">
        <v>54</v>
      </c>
      <c r="L367" s="428" t="s">
        <v>2707</v>
      </c>
      <c r="M367" s="514">
        <v>1022375769</v>
      </c>
      <c r="N367" s="216" t="s">
        <v>2733</v>
      </c>
      <c r="O367" s="438">
        <v>28983400</v>
      </c>
      <c r="P367" s="438">
        <v>3715000</v>
      </c>
      <c r="Q367" s="545">
        <v>20250443</v>
      </c>
      <c r="R367" s="516">
        <v>28983400</v>
      </c>
      <c r="S367" s="134">
        <v>45784</v>
      </c>
      <c r="T367" s="175">
        <v>45784</v>
      </c>
      <c r="U367" s="175">
        <v>46022</v>
      </c>
      <c r="V367" s="222">
        <v>20250530</v>
      </c>
      <c r="W367" s="517">
        <v>28983400</v>
      </c>
      <c r="X367" s="426">
        <v>45784</v>
      </c>
      <c r="Y367" s="168" t="s">
        <v>75</v>
      </c>
      <c r="Z367" s="150" t="s">
        <v>714</v>
      </c>
      <c r="AA367" s="146" t="s">
        <v>53</v>
      </c>
      <c r="AB367" s="146" t="s">
        <v>4654</v>
      </c>
      <c r="AC367" s="146" t="s">
        <v>2969</v>
      </c>
      <c r="AD367" s="233">
        <v>45784</v>
      </c>
      <c r="AE367" s="83" t="s">
        <v>4655</v>
      </c>
      <c r="AF367" s="155" t="e">
        <f>#REF!</f>
        <v>#REF!</v>
      </c>
      <c r="AG367" s="169"/>
      <c r="AH367" s="150">
        <v>45602</v>
      </c>
      <c r="AI367" s="150">
        <f t="shared" si="16"/>
        <v>45722</v>
      </c>
      <c r="AJ367" s="156">
        <f t="shared" si="17"/>
        <v>46452</v>
      </c>
    </row>
    <row r="368" spans="1:36" ht="18" customHeight="1">
      <c r="B368" s="502" t="b">
        <v>1</v>
      </c>
      <c r="C368" s="325" t="s">
        <v>4656</v>
      </c>
      <c r="D368" s="146" t="s">
        <v>3455</v>
      </c>
      <c r="E368" s="327" t="s">
        <v>24</v>
      </c>
      <c r="F368" s="146" t="s">
        <v>10</v>
      </c>
      <c r="G368" s="559">
        <v>45784</v>
      </c>
      <c r="H368" s="146" t="s">
        <v>473</v>
      </c>
      <c r="I368" s="150" t="str">
        <f t="shared" ca="1" si="15"/>
        <v>EJECUTADO</v>
      </c>
      <c r="J368" s="146" t="s">
        <v>4657</v>
      </c>
      <c r="K368" s="507" t="s">
        <v>50</v>
      </c>
      <c r="L368" s="192" t="s">
        <v>4010</v>
      </c>
      <c r="M368" s="222" t="s">
        <v>4011</v>
      </c>
      <c r="N368" s="235" t="s">
        <v>1686</v>
      </c>
      <c r="O368" s="438">
        <v>696440000</v>
      </c>
      <c r="P368" s="438">
        <v>696440000</v>
      </c>
      <c r="Q368" s="545">
        <v>20250404</v>
      </c>
      <c r="R368" s="516">
        <v>700000000</v>
      </c>
      <c r="S368" s="134">
        <v>45763</v>
      </c>
      <c r="T368" s="175">
        <v>45786</v>
      </c>
      <c r="U368" s="175">
        <v>45838</v>
      </c>
      <c r="V368" s="222">
        <v>20250532</v>
      </c>
      <c r="W368" s="517">
        <v>696440000</v>
      </c>
      <c r="X368" s="426">
        <v>45785</v>
      </c>
      <c r="Y368" s="205" t="s">
        <v>51</v>
      </c>
      <c r="Z368" s="204" t="s">
        <v>2702</v>
      </c>
      <c r="AA368" s="146" t="s">
        <v>53</v>
      </c>
      <c r="AB368" s="146" t="s">
        <v>4658</v>
      </c>
      <c r="AC368" s="146" t="s">
        <v>2964</v>
      </c>
      <c r="AD368" s="233">
        <v>45786</v>
      </c>
      <c r="AE368" s="227" t="s">
        <v>4659</v>
      </c>
      <c r="AF368" s="155" t="e">
        <f>#REF!</f>
        <v>#REF!</v>
      </c>
      <c r="AG368" s="169"/>
      <c r="AH368" s="150">
        <v>45602</v>
      </c>
      <c r="AI368" s="150">
        <f t="shared" si="16"/>
        <v>45722</v>
      </c>
      <c r="AJ368" s="156">
        <f t="shared" si="17"/>
        <v>46452</v>
      </c>
    </row>
    <row r="369" spans="1:36" ht="18" customHeight="1">
      <c r="A369" s="357" t="s">
        <v>4660</v>
      </c>
      <c r="B369" s="267" t="b">
        <v>0</v>
      </c>
      <c r="C369" s="348" t="s">
        <v>4661</v>
      </c>
      <c r="D369" s="146" t="s">
        <v>4459</v>
      </c>
      <c r="E369" s="327" t="s">
        <v>24</v>
      </c>
      <c r="F369" s="146" t="s">
        <v>18</v>
      </c>
      <c r="G369" s="559">
        <v>45785</v>
      </c>
      <c r="H369" s="146" t="s">
        <v>473</v>
      </c>
      <c r="I369" s="150" t="str">
        <f t="shared" ca="1" si="15"/>
        <v>EJECUTADO</v>
      </c>
      <c r="J369" s="146" t="s">
        <v>4662</v>
      </c>
      <c r="K369" s="149" t="s">
        <v>54</v>
      </c>
      <c r="L369" s="180" t="s">
        <v>4663</v>
      </c>
      <c r="M369" s="514">
        <v>1022952529</v>
      </c>
      <c r="N369" s="235" t="s">
        <v>1686</v>
      </c>
      <c r="O369" s="438">
        <v>30000000</v>
      </c>
      <c r="P369" s="438">
        <v>6000000</v>
      </c>
      <c r="Q369" s="545">
        <v>20250408</v>
      </c>
      <c r="R369" s="516">
        <v>30000000</v>
      </c>
      <c r="S369" s="134">
        <v>45769</v>
      </c>
      <c r="T369" s="175">
        <v>45785</v>
      </c>
      <c r="U369" s="175">
        <v>45937</v>
      </c>
      <c r="V369" s="222">
        <v>20250533</v>
      </c>
      <c r="W369" s="517">
        <v>30000000</v>
      </c>
      <c r="X369" s="426">
        <v>45785</v>
      </c>
      <c r="Y369" s="205" t="s">
        <v>51</v>
      </c>
      <c r="Z369" s="150" t="s">
        <v>2702</v>
      </c>
      <c r="AA369" s="146" t="s">
        <v>53</v>
      </c>
      <c r="AB369" s="146" t="s">
        <v>4664</v>
      </c>
      <c r="AC369" s="146" t="s">
        <v>3099</v>
      </c>
      <c r="AD369" s="233">
        <v>45785</v>
      </c>
      <c r="AE369" s="83" t="s">
        <v>4665</v>
      </c>
      <c r="AF369" s="155" t="e">
        <f>#REF!</f>
        <v>#REF!</v>
      </c>
      <c r="AG369" s="169"/>
      <c r="AH369" s="150">
        <v>45602</v>
      </c>
      <c r="AI369" s="150">
        <f t="shared" si="16"/>
        <v>45722</v>
      </c>
      <c r="AJ369" s="156">
        <f t="shared" si="17"/>
        <v>46452</v>
      </c>
    </row>
    <row r="370" spans="1:36" ht="18" customHeight="1">
      <c r="B370" s="264" t="b">
        <v>1</v>
      </c>
      <c r="C370" s="325" t="s">
        <v>4666</v>
      </c>
      <c r="D370" s="146" t="s">
        <v>3967</v>
      </c>
      <c r="E370" s="327" t="s">
        <v>24</v>
      </c>
      <c r="F370" s="146" t="s">
        <v>3</v>
      </c>
      <c r="G370" s="559">
        <v>45785</v>
      </c>
      <c r="H370" s="146" t="s">
        <v>473</v>
      </c>
      <c r="I370" s="150" t="str">
        <f t="shared" ca="1" si="15"/>
        <v>EJECUTADO</v>
      </c>
      <c r="J370" s="146" t="s">
        <v>4667</v>
      </c>
      <c r="K370" s="149" t="s">
        <v>54</v>
      </c>
      <c r="L370" s="180" t="s">
        <v>4668</v>
      </c>
      <c r="M370" s="514">
        <v>1192759680</v>
      </c>
      <c r="N370" s="235" t="s">
        <v>1686</v>
      </c>
      <c r="O370" s="438">
        <v>3667000</v>
      </c>
      <c r="P370" s="438">
        <v>2200000</v>
      </c>
      <c r="Q370" s="545">
        <v>20250410</v>
      </c>
      <c r="R370" s="516">
        <v>8800000</v>
      </c>
      <c r="S370" s="134">
        <v>45770</v>
      </c>
      <c r="T370" s="175">
        <v>45786</v>
      </c>
      <c r="U370" s="175">
        <v>45835</v>
      </c>
      <c r="V370" s="222">
        <v>20250534</v>
      </c>
      <c r="W370" s="517">
        <v>3667000</v>
      </c>
      <c r="X370" s="426">
        <v>45785</v>
      </c>
      <c r="Y370" s="205" t="s">
        <v>51</v>
      </c>
      <c r="Z370" s="150" t="s">
        <v>2702</v>
      </c>
      <c r="AA370" s="146" t="s">
        <v>53</v>
      </c>
      <c r="AB370" s="146" t="s">
        <v>4669</v>
      </c>
      <c r="AC370" s="146" t="s">
        <v>2969</v>
      </c>
      <c r="AD370" s="233">
        <v>45785</v>
      </c>
      <c r="AE370" s="83" t="s">
        <v>4670</v>
      </c>
      <c r="AF370" s="155" t="e">
        <f>#REF!</f>
        <v>#REF!</v>
      </c>
      <c r="AG370" s="169"/>
      <c r="AH370" s="150">
        <v>45602</v>
      </c>
      <c r="AI370" s="150">
        <f t="shared" si="16"/>
        <v>45722</v>
      </c>
      <c r="AJ370" s="156">
        <f t="shared" si="17"/>
        <v>46452</v>
      </c>
    </row>
    <row r="371" spans="1:36" ht="18" customHeight="1">
      <c r="A371" s="270" t="s">
        <v>4671</v>
      </c>
      <c r="B371" s="502" t="b">
        <v>1</v>
      </c>
      <c r="C371" s="325" t="s">
        <v>4672</v>
      </c>
      <c r="D371" s="232" t="s">
        <v>74</v>
      </c>
      <c r="E371" s="327" t="s">
        <v>24</v>
      </c>
      <c r="F371" s="146" t="s">
        <v>12</v>
      </c>
      <c r="G371" s="559">
        <v>45785</v>
      </c>
      <c r="H371" s="146" t="s">
        <v>473</v>
      </c>
      <c r="I371" s="150" t="str">
        <f t="shared" ca="1" si="15"/>
        <v>EJECUTADO</v>
      </c>
      <c r="J371" s="146" t="s">
        <v>4673</v>
      </c>
      <c r="K371" s="507" t="s">
        <v>50</v>
      </c>
      <c r="L371" s="180" t="s">
        <v>4674</v>
      </c>
      <c r="M371" s="514" t="s">
        <v>4675</v>
      </c>
      <c r="N371" s="235" t="s">
        <v>1686</v>
      </c>
      <c r="O371" s="438">
        <v>51462065.960000001</v>
      </c>
      <c r="P371" s="438">
        <v>51462065.960000001</v>
      </c>
      <c r="Q371" s="545">
        <v>20250321</v>
      </c>
      <c r="R371" s="516">
        <f>29000000+32360000</f>
        <v>61360000</v>
      </c>
      <c r="S371" s="134">
        <v>45736</v>
      </c>
      <c r="T371" s="175">
        <v>45786</v>
      </c>
      <c r="U371" s="175">
        <v>46022</v>
      </c>
      <c r="V371" s="222">
        <v>20250537</v>
      </c>
      <c r="W371" s="517">
        <f>29000000+22462065.96</f>
        <v>51462065.960000001</v>
      </c>
      <c r="X371" s="426">
        <v>45785</v>
      </c>
      <c r="Y371" s="168" t="s">
        <v>106</v>
      </c>
      <c r="Z371" s="150" t="s">
        <v>283</v>
      </c>
      <c r="AA371" s="146" t="s">
        <v>53</v>
      </c>
      <c r="AB371" s="146" t="s">
        <v>4676</v>
      </c>
      <c r="AC371" s="146" t="s">
        <v>2940</v>
      </c>
      <c r="AD371" s="233">
        <v>45786</v>
      </c>
      <c r="AE371" s="83" t="s">
        <v>4677</v>
      </c>
      <c r="AF371" s="155" t="e">
        <f>#REF!</f>
        <v>#REF!</v>
      </c>
      <c r="AG371" s="169"/>
      <c r="AH371" s="150">
        <v>45602</v>
      </c>
      <c r="AI371" s="150">
        <f t="shared" si="16"/>
        <v>45722</v>
      </c>
      <c r="AJ371" s="156">
        <f t="shared" si="17"/>
        <v>46452</v>
      </c>
    </row>
    <row r="372" spans="1:36" ht="18" customHeight="1">
      <c r="A372" s="355" t="s">
        <v>4678</v>
      </c>
      <c r="B372" s="502" t="b">
        <v>0</v>
      </c>
      <c r="C372" s="325" t="s">
        <v>4679</v>
      </c>
      <c r="D372" s="232" t="s">
        <v>74</v>
      </c>
      <c r="E372" s="327" t="s">
        <v>24</v>
      </c>
      <c r="F372" s="146" t="s">
        <v>18</v>
      </c>
      <c r="G372" s="559">
        <v>45786</v>
      </c>
      <c r="H372" s="146" t="s">
        <v>473</v>
      </c>
      <c r="I372" s="150" t="str">
        <f t="shared" ca="1" si="15"/>
        <v>EJECUTADO</v>
      </c>
      <c r="J372" s="146" t="s">
        <v>1410</v>
      </c>
      <c r="K372" s="149" t="s">
        <v>54</v>
      </c>
      <c r="L372" s="180" t="s">
        <v>4680</v>
      </c>
      <c r="M372" s="514">
        <v>79370316</v>
      </c>
      <c r="N372" s="229" t="s">
        <v>2830</v>
      </c>
      <c r="O372" s="438">
        <v>24000000</v>
      </c>
      <c r="P372" s="438">
        <v>6000000</v>
      </c>
      <c r="Q372" s="545">
        <v>20250438</v>
      </c>
      <c r="R372" s="516">
        <v>24000000</v>
      </c>
      <c r="S372" s="134">
        <v>45783</v>
      </c>
      <c r="T372" s="175">
        <v>45791</v>
      </c>
      <c r="U372" s="175">
        <v>45913</v>
      </c>
      <c r="V372" s="222">
        <v>20250538</v>
      </c>
      <c r="W372" s="517">
        <v>24000000</v>
      </c>
      <c r="X372" s="426">
        <v>45786</v>
      </c>
      <c r="Y372" s="205" t="s">
        <v>51</v>
      </c>
      <c r="Z372" s="150" t="s">
        <v>634</v>
      </c>
      <c r="AA372" s="146" t="s">
        <v>53</v>
      </c>
      <c r="AB372" s="146" t="s">
        <v>4681</v>
      </c>
      <c r="AC372" s="146" t="s">
        <v>2992</v>
      </c>
      <c r="AD372" s="233">
        <v>45791</v>
      </c>
      <c r="AE372" s="83" t="s">
        <v>4682</v>
      </c>
      <c r="AF372" s="155" t="e">
        <f>#REF!</f>
        <v>#REF!</v>
      </c>
      <c r="AG372" s="169"/>
      <c r="AH372" s="150">
        <v>45602</v>
      </c>
      <c r="AI372" s="150">
        <f t="shared" si="16"/>
        <v>45722</v>
      </c>
      <c r="AJ372" s="156">
        <f t="shared" si="17"/>
        <v>46452</v>
      </c>
    </row>
    <row r="373" spans="1:36" ht="18" customHeight="1">
      <c r="B373" s="502" t="b">
        <v>0</v>
      </c>
      <c r="C373" s="325" t="s">
        <v>4683</v>
      </c>
      <c r="D373" s="232" t="s">
        <v>74</v>
      </c>
      <c r="E373" s="327" t="s">
        <v>24</v>
      </c>
      <c r="F373" s="146" t="s">
        <v>18</v>
      </c>
      <c r="G373" s="559">
        <v>45786</v>
      </c>
      <c r="H373" s="146" t="s">
        <v>473</v>
      </c>
      <c r="I373" s="150" t="str">
        <f t="shared" ca="1" si="15"/>
        <v>EJECUTADO</v>
      </c>
      <c r="J373" s="146" t="s">
        <v>3126</v>
      </c>
      <c r="K373" s="149" t="s">
        <v>54</v>
      </c>
      <c r="L373" s="428" t="s">
        <v>2754</v>
      </c>
      <c r="M373" s="514">
        <v>1026288830</v>
      </c>
      <c r="N373" s="229" t="s">
        <v>2755</v>
      </c>
      <c r="O373" s="438">
        <v>13000000</v>
      </c>
      <c r="P373" s="438">
        <v>6500000</v>
      </c>
      <c r="Q373" s="545">
        <v>20250419</v>
      </c>
      <c r="R373" s="516">
        <v>13000000</v>
      </c>
      <c r="S373" s="134">
        <v>45776</v>
      </c>
      <c r="T373" s="175">
        <v>45789</v>
      </c>
      <c r="U373" s="175">
        <v>45849</v>
      </c>
      <c r="V373" s="222">
        <v>20250539</v>
      </c>
      <c r="W373" s="517">
        <v>13000000</v>
      </c>
      <c r="X373" s="426">
        <v>45786</v>
      </c>
      <c r="Y373" s="205" t="s">
        <v>51</v>
      </c>
      <c r="Z373" s="150" t="s">
        <v>634</v>
      </c>
      <c r="AA373" s="146" t="s">
        <v>53</v>
      </c>
      <c r="AB373" s="146" t="s">
        <v>4684</v>
      </c>
      <c r="AC373" s="146" t="s">
        <v>2992</v>
      </c>
      <c r="AD373" s="233">
        <v>45789</v>
      </c>
      <c r="AE373" s="83" t="s">
        <v>4685</v>
      </c>
      <c r="AF373" s="155" t="e">
        <f>#REF!</f>
        <v>#REF!</v>
      </c>
      <c r="AG373" s="169"/>
      <c r="AH373" s="150">
        <v>45602</v>
      </c>
      <c r="AI373" s="150">
        <f t="shared" si="16"/>
        <v>45722</v>
      </c>
      <c r="AJ373" s="156">
        <f t="shared" si="17"/>
        <v>46452</v>
      </c>
    </row>
    <row r="374" spans="1:36" ht="18" customHeight="1">
      <c r="B374" s="502" t="b">
        <v>1</v>
      </c>
      <c r="C374" s="325" t="s">
        <v>4686</v>
      </c>
      <c r="D374" s="232" t="s">
        <v>4412</v>
      </c>
      <c r="E374" s="327" t="s">
        <v>24</v>
      </c>
      <c r="F374" s="146" t="s">
        <v>3</v>
      </c>
      <c r="G374" s="559">
        <v>45786</v>
      </c>
      <c r="H374" s="146" t="s">
        <v>473</v>
      </c>
      <c r="I374" s="150" t="str">
        <f t="shared" ca="1" si="15"/>
        <v>EJECUTADO</v>
      </c>
      <c r="J374" s="146" t="s">
        <v>4687</v>
      </c>
      <c r="K374" s="149" t="s">
        <v>54</v>
      </c>
      <c r="L374" s="180" t="s">
        <v>4688</v>
      </c>
      <c r="M374" s="514">
        <v>1070926386</v>
      </c>
      <c r="N374" s="235" t="s">
        <v>1686</v>
      </c>
      <c r="O374" s="438">
        <v>7734000</v>
      </c>
      <c r="P374" s="438">
        <v>4000000</v>
      </c>
      <c r="Q374" s="545">
        <v>20250325</v>
      </c>
      <c r="R374" s="516">
        <v>14000000</v>
      </c>
      <c r="S374" s="134">
        <v>45742</v>
      </c>
      <c r="T374" s="175">
        <v>45789</v>
      </c>
      <c r="U374" s="175">
        <v>45841</v>
      </c>
      <c r="V374" s="222">
        <v>20250546</v>
      </c>
      <c r="W374" s="517">
        <v>7734000</v>
      </c>
      <c r="X374" s="426">
        <v>45786</v>
      </c>
      <c r="Y374" s="205" t="s">
        <v>51</v>
      </c>
      <c r="Z374" s="150" t="s">
        <v>2702</v>
      </c>
      <c r="AA374" s="146" t="s">
        <v>53</v>
      </c>
      <c r="AB374" s="146" t="s">
        <v>4689</v>
      </c>
      <c r="AC374" s="146" t="s">
        <v>3405</v>
      </c>
      <c r="AD374" s="233">
        <v>45789</v>
      </c>
      <c r="AE374" s="227" t="s">
        <v>4690</v>
      </c>
      <c r="AF374" s="155" t="e">
        <f>#REF!</f>
        <v>#REF!</v>
      </c>
      <c r="AG374" s="169"/>
      <c r="AH374" s="150">
        <v>45602</v>
      </c>
      <c r="AI374" s="150">
        <f t="shared" si="16"/>
        <v>45722</v>
      </c>
      <c r="AJ374" s="156">
        <f t="shared" si="17"/>
        <v>46452</v>
      </c>
    </row>
    <row r="375" spans="1:36" ht="18" customHeight="1">
      <c r="B375" s="502" t="b">
        <v>1</v>
      </c>
      <c r="C375" s="325" t="s">
        <v>4691</v>
      </c>
      <c r="D375" s="146" t="s">
        <v>3967</v>
      </c>
      <c r="E375" s="327" t="s">
        <v>24</v>
      </c>
      <c r="F375" s="146" t="s">
        <v>18</v>
      </c>
      <c r="G375" s="559">
        <v>45786</v>
      </c>
      <c r="H375" s="146" t="s">
        <v>473</v>
      </c>
      <c r="I375" s="150" t="str">
        <f t="shared" ca="1" si="15"/>
        <v>EJECUTADO</v>
      </c>
      <c r="J375" s="146" t="s">
        <v>4692</v>
      </c>
      <c r="K375" s="149" t="s">
        <v>54</v>
      </c>
      <c r="L375" s="180" t="s">
        <v>2878</v>
      </c>
      <c r="M375" s="514">
        <v>79956763</v>
      </c>
      <c r="N375" s="235" t="s">
        <v>1686</v>
      </c>
      <c r="O375" s="438">
        <v>32000000</v>
      </c>
      <c r="P375" s="438">
        <v>32000000</v>
      </c>
      <c r="Q375" s="545">
        <v>20250273</v>
      </c>
      <c r="R375" s="516">
        <v>32000000</v>
      </c>
      <c r="S375" s="134">
        <v>45728</v>
      </c>
      <c r="T375" s="175">
        <v>45796</v>
      </c>
      <c r="U375" s="175">
        <v>45835</v>
      </c>
      <c r="V375" s="222">
        <v>20250551</v>
      </c>
      <c r="W375" s="517">
        <v>32000000</v>
      </c>
      <c r="X375" s="426">
        <v>45789</v>
      </c>
      <c r="Y375" s="205" t="s">
        <v>51</v>
      </c>
      <c r="Z375" s="150" t="s">
        <v>2702</v>
      </c>
      <c r="AA375" s="146" t="s">
        <v>53</v>
      </c>
      <c r="AB375" s="146" t="s">
        <v>4693</v>
      </c>
      <c r="AC375" s="146" t="s">
        <v>3507</v>
      </c>
      <c r="AD375" s="233">
        <v>45792</v>
      </c>
      <c r="AE375" s="83" t="s">
        <v>4694</v>
      </c>
      <c r="AF375" s="155" t="e">
        <f>#REF!</f>
        <v>#REF!</v>
      </c>
      <c r="AG375" s="169"/>
      <c r="AH375" s="150">
        <v>45602</v>
      </c>
      <c r="AI375" s="150">
        <f t="shared" si="16"/>
        <v>45722</v>
      </c>
      <c r="AJ375" s="156">
        <f t="shared" si="17"/>
        <v>46452</v>
      </c>
    </row>
    <row r="376" spans="1:36" ht="18" customHeight="1">
      <c r="B376" s="502" t="b">
        <v>1</v>
      </c>
      <c r="C376" s="325" t="s">
        <v>4695</v>
      </c>
      <c r="D376" s="146" t="s">
        <v>3952</v>
      </c>
      <c r="E376" s="327" t="s">
        <v>24</v>
      </c>
      <c r="F376" s="146" t="s">
        <v>3</v>
      </c>
      <c r="G376" s="559">
        <v>45786</v>
      </c>
      <c r="H376" s="146" t="s">
        <v>473</v>
      </c>
      <c r="I376" s="150" t="str">
        <f t="shared" ca="1" si="15"/>
        <v>EJECUTADO</v>
      </c>
      <c r="J376" s="146" t="s">
        <v>4696</v>
      </c>
      <c r="K376" s="149" t="s">
        <v>54</v>
      </c>
      <c r="L376" s="180" t="s">
        <v>4697</v>
      </c>
      <c r="M376" s="514">
        <v>53091819</v>
      </c>
      <c r="N376" s="235" t="s">
        <v>1686</v>
      </c>
      <c r="O376" s="438">
        <v>4800000</v>
      </c>
      <c r="P376" s="438">
        <v>2400000</v>
      </c>
      <c r="Q376" s="545">
        <v>20250450</v>
      </c>
      <c r="R376" s="516">
        <v>48000000</v>
      </c>
      <c r="S376" s="134">
        <v>45785</v>
      </c>
      <c r="T376" s="175">
        <v>45790</v>
      </c>
      <c r="U376" s="175">
        <v>45850</v>
      </c>
      <c r="V376" s="222">
        <v>20250543</v>
      </c>
      <c r="W376" s="517">
        <v>4800000</v>
      </c>
      <c r="X376" s="426">
        <v>45786</v>
      </c>
      <c r="Y376" s="205" t="s">
        <v>51</v>
      </c>
      <c r="Z376" s="150" t="s">
        <v>2702</v>
      </c>
      <c r="AA376" s="146" t="s">
        <v>53</v>
      </c>
      <c r="AB376" s="146" t="s">
        <v>4698</v>
      </c>
      <c r="AC376" s="146" t="s">
        <v>3547</v>
      </c>
      <c r="AD376" s="233">
        <v>45789</v>
      </c>
      <c r="AE376" s="83" t="s">
        <v>4699</v>
      </c>
      <c r="AF376" s="155" t="e">
        <f>#REF!</f>
        <v>#REF!</v>
      </c>
      <c r="AG376" s="169"/>
      <c r="AH376" s="150">
        <v>45602</v>
      </c>
      <c r="AI376" s="150">
        <f t="shared" si="16"/>
        <v>45722</v>
      </c>
      <c r="AJ376" s="156">
        <f t="shared" si="17"/>
        <v>46452</v>
      </c>
    </row>
    <row r="377" spans="1:36" ht="18" customHeight="1">
      <c r="A377" s="270" t="s">
        <v>3832</v>
      </c>
      <c r="B377" s="502" t="b">
        <v>1</v>
      </c>
      <c r="C377" s="325" t="s">
        <v>4700</v>
      </c>
      <c r="D377" s="146" t="s">
        <v>2741</v>
      </c>
      <c r="E377" s="327" t="s">
        <v>24</v>
      </c>
      <c r="F377" s="146" t="s">
        <v>19</v>
      </c>
      <c r="G377" s="559">
        <v>45786</v>
      </c>
      <c r="H377" s="146" t="s">
        <v>473</v>
      </c>
      <c r="I377" s="150" t="str">
        <f t="shared" ca="1" si="15"/>
        <v>EJECUTADO</v>
      </c>
      <c r="J377" s="146" t="s">
        <v>2866</v>
      </c>
      <c r="K377" s="507" t="s">
        <v>50</v>
      </c>
      <c r="L377" s="180" t="s">
        <v>4701</v>
      </c>
      <c r="M377" s="514" t="s">
        <v>4702</v>
      </c>
      <c r="N377" s="235" t="s">
        <v>1686</v>
      </c>
      <c r="O377" s="438">
        <v>100000000</v>
      </c>
      <c r="P377" s="438">
        <v>100000000</v>
      </c>
      <c r="Q377" s="545">
        <v>20250430</v>
      </c>
      <c r="R377" s="516">
        <v>100000000</v>
      </c>
      <c r="S377" s="134">
        <v>45782</v>
      </c>
      <c r="T377" s="175">
        <v>45786</v>
      </c>
      <c r="U377" s="175">
        <v>45999</v>
      </c>
      <c r="V377" s="222">
        <v>20250548</v>
      </c>
      <c r="W377" s="517">
        <v>100000000</v>
      </c>
      <c r="X377" s="426">
        <v>45786</v>
      </c>
      <c r="Y377" s="205" t="s">
        <v>51</v>
      </c>
      <c r="Z377" s="150" t="s">
        <v>2702</v>
      </c>
      <c r="AA377" s="146" t="s">
        <v>59</v>
      </c>
      <c r="AB377" s="146" t="s">
        <v>218</v>
      </c>
      <c r="AC377" s="146" t="s">
        <v>3496</v>
      </c>
      <c r="AD377" s="222" t="s">
        <v>218</v>
      </c>
      <c r="AE377" s="227" t="s">
        <v>4703</v>
      </c>
      <c r="AF377" s="155" t="e">
        <f>#REF!</f>
        <v>#REF!</v>
      </c>
      <c r="AG377" s="169"/>
      <c r="AH377" s="150">
        <v>45602</v>
      </c>
      <c r="AI377" s="150">
        <f t="shared" si="16"/>
        <v>45722</v>
      </c>
      <c r="AJ377" s="156">
        <f t="shared" si="17"/>
        <v>46452</v>
      </c>
    </row>
    <row r="378" spans="1:36" ht="18" customHeight="1">
      <c r="B378" s="502" t="b">
        <v>1</v>
      </c>
      <c r="C378" s="325" t="s">
        <v>4704</v>
      </c>
      <c r="D378" s="146" t="s">
        <v>3952</v>
      </c>
      <c r="E378" s="327" t="s">
        <v>24</v>
      </c>
      <c r="F378" s="146" t="s">
        <v>3</v>
      </c>
      <c r="G378" s="559">
        <v>45786</v>
      </c>
      <c r="H378" s="146" t="s">
        <v>473</v>
      </c>
      <c r="I378" s="150" t="str">
        <f t="shared" ca="1" si="15"/>
        <v>EJECUTADO</v>
      </c>
      <c r="J378" s="146" t="s">
        <v>4696</v>
      </c>
      <c r="K378" s="149" t="s">
        <v>54</v>
      </c>
      <c r="L378" s="180" t="s">
        <v>4705</v>
      </c>
      <c r="M378" s="514">
        <v>52227399</v>
      </c>
      <c r="N378" s="235" t="s">
        <v>1686</v>
      </c>
      <c r="O378" s="438">
        <v>4800000</v>
      </c>
      <c r="P378" s="438">
        <v>2400000</v>
      </c>
      <c r="Q378" s="545">
        <v>20250450</v>
      </c>
      <c r="R378" s="516">
        <v>48000000</v>
      </c>
      <c r="S378" s="134">
        <v>45785</v>
      </c>
      <c r="T378" s="175">
        <v>45790</v>
      </c>
      <c r="U378" s="175">
        <v>45850</v>
      </c>
      <c r="V378" s="222">
        <v>20250544</v>
      </c>
      <c r="W378" s="517">
        <v>4800000</v>
      </c>
      <c r="X378" s="426">
        <v>45786</v>
      </c>
      <c r="Y378" s="205" t="s">
        <v>51</v>
      </c>
      <c r="Z378" s="150" t="s">
        <v>2702</v>
      </c>
      <c r="AA378" s="146" t="s">
        <v>53</v>
      </c>
      <c r="AB378" s="146" t="s">
        <v>4706</v>
      </c>
      <c r="AC378" s="146" t="s">
        <v>3547</v>
      </c>
      <c r="AD378" s="233">
        <v>45790</v>
      </c>
      <c r="AE378" s="83" t="s">
        <v>4707</v>
      </c>
      <c r="AF378" s="155" t="e">
        <f>#REF!</f>
        <v>#REF!</v>
      </c>
      <c r="AG378" s="169"/>
      <c r="AH378" s="150">
        <v>45602</v>
      </c>
      <c r="AI378" s="150">
        <f t="shared" si="16"/>
        <v>45722</v>
      </c>
      <c r="AJ378" s="156">
        <f t="shared" si="17"/>
        <v>46452</v>
      </c>
    </row>
    <row r="379" spans="1:36" ht="18" customHeight="1">
      <c r="B379" s="502" t="b">
        <v>1</v>
      </c>
      <c r="C379" s="325" t="s">
        <v>4708</v>
      </c>
      <c r="D379" s="146" t="s">
        <v>3952</v>
      </c>
      <c r="E379" s="327" t="s">
        <v>24</v>
      </c>
      <c r="F379" s="146" t="s">
        <v>3</v>
      </c>
      <c r="G379" s="559">
        <v>45786</v>
      </c>
      <c r="H379" s="146" t="s">
        <v>473</v>
      </c>
      <c r="I379" s="150" t="str">
        <f t="shared" ca="1" si="15"/>
        <v>EJECUTADO</v>
      </c>
      <c r="J379" s="146" t="s">
        <v>4696</v>
      </c>
      <c r="K379" s="149" t="s">
        <v>54</v>
      </c>
      <c r="L379" s="180" t="s">
        <v>4709</v>
      </c>
      <c r="M379" s="514">
        <v>1024602551</v>
      </c>
      <c r="N379" s="235" t="s">
        <v>1686</v>
      </c>
      <c r="O379" s="438">
        <v>4800000</v>
      </c>
      <c r="P379" s="438">
        <v>2400000</v>
      </c>
      <c r="Q379" s="545">
        <v>20250450</v>
      </c>
      <c r="R379" s="516">
        <v>48000000</v>
      </c>
      <c r="S379" s="134">
        <v>45785</v>
      </c>
      <c r="T379" s="175">
        <v>45790</v>
      </c>
      <c r="U379" s="175">
        <v>45850</v>
      </c>
      <c r="V379" s="222">
        <v>20250545</v>
      </c>
      <c r="W379" s="517">
        <v>4800000</v>
      </c>
      <c r="X379" s="426">
        <v>45786</v>
      </c>
      <c r="Y379" s="205" t="s">
        <v>51</v>
      </c>
      <c r="Z379" s="150" t="s">
        <v>2702</v>
      </c>
      <c r="AA379" s="146" t="s">
        <v>53</v>
      </c>
      <c r="AB379" s="146" t="s">
        <v>4710</v>
      </c>
      <c r="AC379" s="146" t="s">
        <v>3547</v>
      </c>
      <c r="AD379" s="233">
        <v>45789</v>
      </c>
      <c r="AE379" s="83" t="s">
        <v>4711</v>
      </c>
      <c r="AF379" s="155" t="e">
        <f>#REF!</f>
        <v>#REF!</v>
      </c>
      <c r="AG379" s="169"/>
      <c r="AH379" s="150">
        <v>45602</v>
      </c>
      <c r="AI379" s="150">
        <f t="shared" si="16"/>
        <v>45722</v>
      </c>
      <c r="AJ379" s="156">
        <f t="shared" si="17"/>
        <v>46452</v>
      </c>
    </row>
    <row r="380" spans="1:36" ht="18" customHeight="1">
      <c r="B380" s="502" t="b">
        <v>1</v>
      </c>
      <c r="C380" s="325" t="s">
        <v>4712</v>
      </c>
      <c r="D380" s="146" t="s">
        <v>4412</v>
      </c>
      <c r="E380" s="327" t="s">
        <v>24</v>
      </c>
      <c r="F380" s="146" t="s">
        <v>10</v>
      </c>
      <c r="G380" s="559">
        <v>45789</v>
      </c>
      <c r="H380" s="146" t="s">
        <v>473</v>
      </c>
      <c r="I380" s="150" t="str">
        <f t="shared" ca="1" si="15"/>
        <v>EJECUTADO</v>
      </c>
      <c r="J380" s="146" t="s">
        <v>4713</v>
      </c>
      <c r="K380" s="507" t="s">
        <v>50</v>
      </c>
      <c r="L380" s="180" t="s">
        <v>4714</v>
      </c>
      <c r="M380" s="514" t="s">
        <v>4715</v>
      </c>
      <c r="N380" s="235" t="s">
        <v>1686</v>
      </c>
      <c r="O380" s="571">
        <v>2269633000</v>
      </c>
      <c r="P380" s="438">
        <v>2269633000</v>
      </c>
      <c r="Q380" s="545">
        <v>20250428</v>
      </c>
      <c r="R380" s="516">
        <v>2269633000</v>
      </c>
      <c r="S380" s="134">
        <v>45782</v>
      </c>
      <c r="T380" s="175">
        <v>45797</v>
      </c>
      <c r="U380" s="175">
        <v>45841</v>
      </c>
      <c r="V380" s="222">
        <v>20250547</v>
      </c>
      <c r="W380" s="517">
        <v>2269633000</v>
      </c>
      <c r="X380" s="426">
        <v>45786</v>
      </c>
      <c r="Y380" s="205" t="s">
        <v>51</v>
      </c>
      <c r="Z380" s="150" t="s">
        <v>2702</v>
      </c>
      <c r="AA380" s="146" t="s">
        <v>53</v>
      </c>
      <c r="AB380" s="146" t="s">
        <v>4716</v>
      </c>
      <c r="AC380" s="146" t="s">
        <v>2964</v>
      </c>
      <c r="AD380" s="233">
        <v>45797</v>
      </c>
      <c r="AE380" s="83" t="s">
        <v>4717</v>
      </c>
      <c r="AF380" s="155" t="e">
        <f>#REF!</f>
        <v>#REF!</v>
      </c>
      <c r="AG380" s="169"/>
      <c r="AH380" s="150">
        <v>45602</v>
      </c>
      <c r="AI380" s="150">
        <f t="shared" si="16"/>
        <v>45722</v>
      </c>
      <c r="AJ380" s="156">
        <f t="shared" si="17"/>
        <v>46452</v>
      </c>
    </row>
    <row r="381" spans="1:36" ht="18" customHeight="1">
      <c r="A381" s="270" t="s">
        <v>4718</v>
      </c>
      <c r="B381" s="502" t="b">
        <v>1</v>
      </c>
      <c r="C381" s="325" t="s">
        <v>4719</v>
      </c>
      <c r="D381" s="146" t="s">
        <v>2917</v>
      </c>
      <c r="E381" s="327" t="s">
        <v>24</v>
      </c>
      <c r="F381" s="146" t="s">
        <v>13</v>
      </c>
      <c r="G381" s="559">
        <v>45744</v>
      </c>
      <c r="H381" s="146" t="s">
        <v>473</v>
      </c>
      <c r="I381" s="150" t="str">
        <f t="shared" ca="1" si="15"/>
        <v>EJECUTADO</v>
      </c>
      <c r="J381" s="146" t="s">
        <v>4720</v>
      </c>
      <c r="K381" s="507" t="s">
        <v>50</v>
      </c>
      <c r="L381" s="146" t="s">
        <v>4721</v>
      </c>
      <c r="M381" s="514" t="s">
        <v>4722</v>
      </c>
      <c r="N381" s="235" t="s">
        <v>1686</v>
      </c>
      <c r="O381" s="571">
        <v>2460774000</v>
      </c>
      <c r="P381" s="438">
        <v>2460774000</v>
      </c>
      <c r="Q381" s="545">
        <v>20250241</v>
      </c>
      <c r="R381" s="516">
        <v>2460774000</v>
      </c>
      <c r="S381" s="134">
        <v>45720</v>
      </c>
      <c r="T381" s="175">
        <v>45798</v>
      </c>
      <c r="U381" s="175">
        <v>46053</v>
      </c>
      <c r="V381" s="222">
        <v>20250577</v>
      </c>
      <c r="W381" s="517">
        <v>2460774000</v>
      </c>
      <c r="X381" s="426">
        <v>45791</v>
      </c>
      <c r="Y381" s="150" t="s">
        <v>51</v>
      </c>
      <c r="Z381" s="239" t="s">
        <v>3263</v>
      </c>
      <c r="AA381" s="146" t="s">
        <v>53</v>
      </c>
      <c r="AB381" s="146" t="s">
        <v>4723</v>
      </c>
      <c r="AC381" s="146" t="s">
        <v>3405</v>
      </c>
      <c r="AD381" s="233">
        <v>45798</v>
      </c>
      <c r="AE381" s="83" t="s">
        <v>4724</v>
      </c>
      <c r="AF381" s="155" t="e">
        <f>#REF!</f>
        <v>#REF!</v>
      </c>
      <c r="AG381" s="169"/>
      <c r="AH381" s="150">
        <v>45602</v>
      </c>
      <c r="AI381" s="150">
        <f t="shared" si="16"/>
        <v>45722</v>
      </c>
      <c r="AJ381" s="156">
        <f t="shared" si="17"/>
        <v>46452</v>
      </c>
    </row>
    <row r="382" spans="1:36" ht="18" customHeight="1">
      <c r="A382" s="270" t="s">
        <v>3832</v>
      </c>
      <c r="B382" s="502" t="b">
        <v>1</v>
      </c>
      <c r="C382" s="325" t="s">
        <v>4725</v>
      </c>
      <c r="D382" s="146" t="s">
        <v>2741</v>
      </c>
      <c r="E382" s="327" t="s">
        <v>24</v>
      </c>
      <c r="F382" s="146" t="s">
        <v>19</v>
      </c>
      <c r="G382" s="559">
        <v>45790</v>
      </c>
      <c r="H382" s="146" t="s">
        <v>473</v>
      </c>
      <c r="I382" s="150" t="str">
        <f t="shared" ca="1" si="15"/>
        <v>EJECUTADO</v>
      </c>
      <c r="J382" s="146" t="s">
        <v>2866</v>
      </c>
      <c r="K382" s="507" t="s">
        <v>50</v>
      </c>
      <c r="L382" s="180" t="s">
        <v>4726</v>
      </c>
      <c r="M382" s="514" t="s">
        <v>4727</v>
      </c>
      <c r="N382" s="235" t="s">
        <v>1686</v>
      </c>
      <c r="O382" s="516">
        <v>100000000</v>
      </c>
      <c r="P382" s="516">
        <v>100000000</v>
      </c>
      <c r="Q382" s="545">
        <v>20250429</v>
      </c>
      <c r="R382" s="516">
        <v>100000000</v>
      </c>
      <c r="S382" s="134">
        <v>45782</v>
      </c>
      <c r="T382" s="175">
        <v>45790</v>
      </c>
      <c r="U382" s="175">
        <v>46003</v>
      </c>
      <c r="V382" s="222">
        <v>20250552</v>
      </c>
      <c r="W382" s="516">
        <v>100000000</v>
      </c>
      <c r="X382" s="426">
        <v>45789</v>
      </c>
      <c r="Y382" s="150" t="s">
        <v>51</v>
      </c>
      <c r="Z382" s="239" t="s">
        <v>3263</v>
      </c>
      <c r="AA382" s="146" t="s">
        <v>59</v>
      </c>
      <c r="AB382" s="146" t="s">
        <v>218</v>
      </c>
      <c r="AC382" s="146" t="s">
        <v>3496</v>
      </c>
      <c r="AD382" s="222" t="s">
        <v>218</v>
      </c>
      <c r="AE382" s="83" t="s">
        <v>4728</v>
      </c>
      <c r="AF382" s="155" t="e">
        <f>#REF!</f>
        <v>#REF!</v>
      </c>
      <c r="AG382" s="169"/>
      <c r="AH382" s="150">
        <v>45602</v>
      </c>
      <c r="AI382" s="150">
        <f t="shared" si="16"/>
        <v>45722</v>
      </c>
      <c r="AJ382" s="156">
        <f t="shared" si="17"/>
        <v>46452</v>
      </c>
    </row>
    <row r="383" spans="1:36" ht="18" customHeight="1">
      <c r="B383" s="502" t="b">
        <v>0</v>
      </c>
      <c r="C383" s="325" t="s">
        <v>4729</v>
      </c>
      <c r="D383" s="146" t="s">
        <v>3952</v>
      </c>
      <c r="E383" s="327" t="s">
        <v>24</v>
      </c>
      <c r="F383" s="146" t="s">
        <v>3</v>
      </c>
      <c r="G383" s="559">
        <v>45789</v>
      </c>
      <c r="H383" s="146" t="s">
        <v>473</v>
      </c>
      <c r="I383" s="150" t="str">
        <f t="shared" ca="1" si="15"/>
        <v>EJECUTADO</v>
      </c>
      <c r="J383" s="146" t="s">
        <v>4696</v>
      </c>
      <c r="K383" s="149" t="s">
        <v>54</v>
      </c>
      <c r="L383" s="180" t="s">
        <v>4730</v>
      </c>
      <c r="M383" s="514">
        <v>80264196</v>
      </c>
      <c r="N383" s="235" t="s">
        <v>1686</v>
      </c>
      <c r="O383" s="438">
        <v>4800000</v>
      </c>
      <c r="P383" s="438">
        <v>2400000</v>
      </c>
      <c r="Q383" s="545">
        <v>20250450</v>
      </c>
      <c r="R383" s="516">
        <v>48000000</v>
      </c>
      <c r="S383" s="134">
        <v>45785</v>
      </c>
      <c r="T383" s="175">
        <v>45791</v>
      </c>
      <c r="U383" s="175">
        <v>45851</v>
      </c>
      <c r="V383" s="222">
        <v>20250553</v>
      </c>
      <c r="W383" s="517">
        <v>4800000</v>
      </c>
      <c r="X383" s="426">
        <v>45789</v>
      </c>
      <c r="Y383" s="205" t="s">
        <v>51</v>
      </c>
      <c r="Z383" s="150" t="s">
        <v>2702</v>
      </c>
      <c r="AA383" s="146" t="s">
        <v>53</v>
      </c>
      <c r="AB383" s="146" t="s">
        <v>4731</v>
      </c>
      <c r="AC383" s="146" t="s">
        <v>3547</v>
      </c>
      <c r="AD383" s="233">
        <v>45790</v>
      </c>
      <c r="AE383" s="83" t="s">
        <v>4732</v>
      </c>
      <c r="AF383" s="155" t="e">
        <f>#REF!</f>
        <v>#REF!</v>
      </c>
      <c r="AG383" s="169"/>
      <c r="AH383" s="150">
        <v>45602</v>
      </c>
      <c r="AI383" s="150">
        <f t="shared" si="16"/>
        <v>45722</v>
      </c>
      <c r="AJ383" s="156">
        <f t="shared" si="17"/>
        <v>46452</v>
      </c>
    </row>
    <row r="384" spans="1:36" ht="18" customHeight="1">
      <c r="B384" s="502" t="b">
        <v>1</v>
      </c>
      <c r="C384" s="325" t="s">
        <v>4733</v>
      </c>
      <c r="D384" s="146" t="s">
        <v>3891</v>
      </c>
      <c r="E384" s="327" t="s">
        <v>24</v>
      </c>
      <c r="F384" s="146" t="s">
        <v>18</v>
      </c>
      <c r="G384" s="559">
        <v>45789</v>
      </c>
      <c r="H384" s="146" t="s">
        <v>473</v>
      </c>
      <c r="I384" s="150" t="str">
        <f t="shared" ca="1" si="15"/>
        <v>EJECUTADO</v>
      </c>
      <c r="J384" s="146" t="s">
        <v>3962</v>
      </c>
      <c r="K384" s="149" t="s">
        <v>54</v>
      </c>
      <c r="L384" s="180" t="s">
        <v>4734</v>
      </c>
      <c r="M384" s="514">
        <v>1032480566</v>
      </c>
      <c r="N384" s="235" t="s">
        <v>1686</v>
      </c>
      <c r="O384" s="438">
        <v>34800000</v>
      </c>
      <c r="P384" s="438">
        <v>5800000</v>
      </c>
      <c r="Q384" s="545">
        <v>20250315</v>
      </c>
      <c r="R384" s="516">
        <v>556800000</v>
      </c>
      <c r="S384" s="134">
        <v>45735</v>
      </c>
      <c r="T384" s="175">
        <v>45793</v>
      </c>
      <c r="U384" s="175">
        <v>45972</v>
      </c>
      <c r="V384" s="222">
        <v>20250563</v>
      </c>
      <c r="W384" s="517">
        <v>34800000</v>
      </c>
      <c r="X384" s="426">
        <v>45790</v>
      </c>
      <c r="Y384" s="205" t="s">
        <v>51</v>
      </c>
      <c r="Z384" s="150" t="s">
        <v>2702</v>
      </c>
      <c r="AA384" s="146" t="s">
        <v>53</v>
      </c>
      <c r="AB384" s="146" t="s">
        <v>4735</v>
      </c>
      <c r="AC384" s="146" t="s">
        <v>3405</v>
      </c>
      <c r="AD384" s="233">
        <v>45793</v>
      </c>
      <c r="AE384" s="83" t="s">
        <v>4736</v>
      </c>
      <c r="AF384" s="155" t="e">
        <f>#REF!</f>
        <v>#REF!</v>
      </c>
      <c r="AG384" s="169"/>
      <c r="AH384" s="150">
        <v>45602</v>
      </c>
      <c r="AI384" s="150">
        <f t="shared" si="16"/>
        <v>45722</v>
      </c>
      <c r="AJ384" s="156">
        <f t="shared" si="17"/>
        <v>46452</v>
      </c>
    </row>
    <row r="385" spans="1:36" ht="18" customHeight="1">
      <c r="B385" s="502" t="b">
        <v>1</v>
      </c>
      <c r="C385" s="325" t="s">
        <v>4737</v>
      </c>
      <c r="D385" s="146" t="s">
        <v>3891</v>
      </c>
      <c r="E385" s="327" t="s">
        <v>24</v>
      </c>
      <c r="F385" s="146" t="s">
        <v>18</v>
      </c>
      <c r="G385" s="559">
        <v>45789</v>
      </c>
      <c r="H385" s="146" t="s">
        <v>473</v>
      </c>
      <c r="I385" s="150" t="str">
        <f t="shared" ca="1" si="15"/>
        <v>EJECUTADO</v>
      </c>
      <c r="J385" s="146" t="s">
        <v>4738</v>
      </c>
      <c r="K385" s="149" t="s">
        <v>54</v>
      </c>
      <c r="L385" s="180" t="s">
        <v>4739</v>
      </c>
      <c r="M385" s="514">
        <v>53931143</v>
      </c>
      <c r="N385" s="235" t="s">
        <v>1686</v>
      </c>
      <c r="O385" s="438">
        <v>35574000</v>
      </c>
      <c r="P385" s="438">
        <v>5800000</v>
      </c>
      <c r="Q385" s="545">
        <v>20250422</v>
      </c>
      <c r="R385" s="516">
        <v>324800000</v>
      </c>
      <c r="S385" s="134">
        <v>45777</v>
      </c>
      <c r="T385" s="175">
        <v>45793</v>
      </c>
      <c r="U385" s="175">
        <v>45972</v>
      </c>
      <c r="V385" s="222">
        <v>20250554</v>
      </c>
      <c r="W385" s="517">
        <v>35574000</v>
      </c>
      <c r="X385" s="426">
        <v>45789</v>
      </c>
      <c r="Y385" s="205" t="s">
        <v>51</v>
      </c>
      <c r="Z385" s="150" t="s">
        <v>2702</v>
      </c>
      <c r="AA385" s="146" t="s">
        <v>53</v>
      </c>
      <c r="AB385" s="146" t="s">
        <v>4740</v>
      </c>
      <c r="AC385" s="146" t="s">
        <v>2964</v>
      </c>
      <c r="AD385" s="233">
        <v>45793</v>
      </c>
      <c r="AE385" s="83" t="s">
        <v>4741</v>
      </c>
      <c r="AF385" s="155" t="e">
        <f>#REF!</f>
        <v>#REF!</v>
      </c>
      <c r="AG385" s="169"/>
      <c r="AH385" s="150">
        <v>45602</v>
      </c>
      <c r="AI385" s="150">
        <f t="shared" si="16"/>
        <v>45722</v>
      </c>
      <c r="AJ385" s="156">
        <f t="shared" si="17"/>
        <v>46452</v>
      </c>
    </row>
    <row r="386" spans="1:36" ht="18" customHeight="1">
      <c r="B386" s="502" t="b">
        <v>1</v>
      </c>
      <c r="C386" s="325" t="s">
        <v>4742</v>
      </c>
      <c r="D386" s="146" t="s">
        <v>3891</v>
      </c>
      <c r="E386" s="327" t="s">
        <v>24</v>
      </c>
      <c r="F386" s="146" t="s">
        <v>13</v>
      </c>
      <c r="G386" s="559">
        <v>45789</v>
      </c>
      <c r="H386" s="146" t="s">
        <v>473</v>
      </c>
      <c r="I386" s="150" t="str">
        <f t="shared" ca="1" si="15"/>
        <v>EJECUTADO</v>
      </c>
      <c r="J386" s="262" t="s">
        <v>4743</v>
      </c>
      <c r="K386" s="149" t="s">
        <v>54</v>
      </c>
      <c r="L386" s="245" t="s">
        <v>4744</v>
      </c>
      <c r="M386" s="514">
        <v>1003774657</v>
      </c>
      <c r="N386" s="235" t="s">
        <v>1686</v>
      </c>
      <c r="O386" s="438">
        <v>16000000</v>
      </c>
      <c r="P386" s="438">
        <v>4000000</v>
      </c>
      <c r="Q386" s="545">
        <v>20250423</v>
      </c>
      <c r="R386" s="516">
        <v>160000000</v>
      </c>
      <c r="S386" s="134">
        <v>45777</v>
      </c>
      <c r="T386" s="175">
        <v>45793</v>
      </c>
      <c r="U386" s="175">
        <v>45915</v>
      </c>
      <c r="V386" s="222">
        <v>20250555</v>
      </c>
      <c r="W386" s="517">
        <v>16000000</v>
      </c>
      <c r="X386" s="426">
        <v>45789</v>
      </c>
      <c r="Y386" s="205" t="s">
        <v>51</v>
      </c>
      <c r="Z386" s="150" t="s">
        <v>2702</v>
      </c>
      <c r="AA386" s="146" t="s">
        <v>53</v>
      </c>
      <c r="AB386" s="146" t="s">
        <v>4745</v>
      </c>
      <c r="AC386" s="146" t="s">
        <v>2964</v>
      </c>
      <c r="AD386" s="233">
        <v>45793</v>
      </c>
      <c r="AE386" s="83" t="s">
        <v>4746</v>
      </c>
      <c r="AF386" s="155" t="e">
        <f>#REF!</f>
        <v>#REF!</v>
      </c>
      <c r="AG386" s="169"/>
      <c r="AH386" s="150">
        <v>45602</v>
      </c>
      <c r="AI386" s="150">
        <f t="shared" si="16"/>
        <v>45722</v>
      </c>
      <c r="AJ386" s="156">
        <f t="shared" si="17"/>
        <v>46452</v>
      </c>
    </row>
    <row r="387" spans="1:36" ht="18" customHeight="1">
      <c r="B387" s="502" t="b">
        <v>1</v>
      </c>
      <c r="C387" s="325" t="s">
        <v>4747</v>
      </c>
      <c r="D387" s="146" t="s">
        <v>3891</v>
      </c>
      <c r="E387" s="327" t="s">
        <v>24</v>
      </c>
      <c r="F387" s="146" t="s">
        <v>13</v>
      </c>
      <c r="G387" s="559">
        <v>45789</v>
      </c>
      <c r="H387" s="146" t="s">
        <v>473</v>
      </c>
      <c r="I387" s="150" t="str">
        <f t="shared" ref="I387:I450" ca="1" si="20">IF($B$1&lt;=U387,("EN EJECUCIÓN"),("EJECUTADO"))</f>
        <v>EJECUTADO</v>
      </c>
      <c r="J387" s="146" t="s">
        <v>4743</v>
      </c>
      <c r="K387" s="149" t="s">
        <v>54</v>
      </c>
      <c r="L387" s="180" t="s">
        <v>4748</v>
      </c>
      <c r="M387" s="514">
        <v>1076622200</v>
      </c>
      <c r="N387" s="235" t="s">
        <v>1686</v>
      </c>
      <c r="O387" s="438">
        <v>16000000</v>
      </c>
      <c r="P387" s="438">
        <v>4000000</v>
      </c>
      <c r="Q387" s="545">
        <v>20250423</v>
      </c>
      <c r="R387" s="516">
        <v>160000000</v>
      </c>
      <c r="S387" s="134">
        <v>45777</v>
      </c>
      <c r="T387" s="175">
        <v>45797</v>
      </c>
      <c r="U387" s="175">
        <v>45919</v>
      </c>
      <c r="V387" s="222">
        <v>20250556</v>
      </c>
      <c r="W387" s="517">
        <v>16000000</v>
      </c>
      <c r="X387" s="426">
        <v>45789</v>
      </c>
      <c r="Y387" s="205" t="s">
        <v>51</v>
      </c>
      <c r="Z387" s="150" t="s">
        <v>2702</v>
      </c>
      <c r="AA387" s="146" t="s">
        <v>53</v>
      </c>
      <c r="AB387" s="146" t="s">
        <v>4749</v>
      </c>
      <c r="AC387" s="146" t="s">
        <v>4750</v>
      </c>
      <c r="AD387" s="233">
        <v>45797</v>
      </c>
      <c r="AE387" s="83" t="s">
        <v>4751</v>
      </c>
      <c r="AF387" s="155" t="e">
        <f>#REF!</f>
        <v>#REF!</v>
      </c>
      <c r="AG387" s="169"/>
      <c r="AH387" s="150">
        <v>45602</v>
      </c>
      <c r="AI387" s="150">
        <f t="shared" ref="AI387:AI450" si="21">+AH387+4*30</f>
        <v>45722</v>
      </c>
      <c r="AJ387" s="156">
        <f t="shared" ref="AJ387:AJ450" si="22">+AI387+(2*365)</f>
        <v>46452</v>
      </c>
    </row>
    <row r="388" spans="1:36" ht="18" customHeight="1">
      <c r="B388" s="502" t="b">
        <v>1</v>
      </c>
      <c r="C388" s="325" t="s">
        <v>4752</v>
      </c>
      <c r="D388" s="146" t="s">
        <v>3891</v>
      </c>
      <c r="E388" s="327" t="s">
        <v>24</v>
      </c>
      <c r="F388" s="146" t="s">
        <v>13</v>
      </c>
      <c r="G388" s="559">
        <v>45789</v>
      </c>
      <c r="H388" s="146" t="s">
        <v>473</v>
      </c>
      <c r="I388" s="150" t="str">
        <f t="shared" ca="1" si="20"/>
        <v>EJECUTADO</v>
      </c>
      <c r="J388" s="146" t="s">
        <v>4743</v>
      </c>
      <c r="K388" s="149" t="s">
        <v>54</v>
      </c>
      <c r="L388" s="180" t="s">
        <v>4753</v>
      </c>
      <c r="M388" s="514">
        <v>33340773</v>
      </c>
      <c r="N388" s="235" t="s">
        <v>1686</v>
      </c>
      <c r="O388" s="438">
        <v>16000000</v>
      </c>
      <c r="P388" s="438">
        <v>4000000</v>
      </c>
      <c r="Q388" s="545">
        <v>20250423</v>
      </c>
      <c r="R388" s="516">
        <v>160000000</v>
      </c>
      <c r="S388" s="134">
        <v>45777</v>
      </c>
      <c r="T388" s="175">
        <v>45793</v>
      </c>
      <c r="U388" s="175">
        <v>45915</v>
      </c>
      <c r="V388" s="222">
        <v>20250557</v>
      </c>
      <c r="W388" s="517">
        <v>16000000</v>
      </c>
      <c r="X388" s="426">
        <v>45789</v>
      </c>
      <c r="Y388" s="205" t="s">
        <v>51</v>
      </c>
      <c r="Z388" s="150" t="s">
        <v>2702</v>
      </c>
      <c r="AA388" s="146" t="s">
        <v>53</v>
      </c>
      <c r="AB388" s="146" t="s">
        <v>4754</v>
      </c>
      <c r="AC388" s="146" t="s">
        <v>3405</v>
      </c>
      <c r="AD388" s="233">
        <v>45793</v>
      </c>
      <c r="AE388" s="83" t="s">
        <v>4755</v>
      </c>
      <c r="AF388" s="155" t="e">
        <f>#REF!</f>
        <v>#REF!</v>
      </c>
      <c r="AG388" s="169"/>
      <c r="AH388" s="150">
        <v>45602</v>
      </c>
      <c r="AI388" s="150">
        <f t="shared" si="21"/>
        <v>45722</v>
      </c>
      <c r="AJ388" s="156">
        <f t="shared" si="22"/>
        <v>46452</v>
      </c>
    </row>
    <row r="389" spans="1:36" ht="18" customHeight="1">
      <c r="B389" s="502" t="b">
        <v>1</v>
      </c>
      <c r="C389" s="325" t="s">
        <v>4756</v>
      </c>
      <c r="D389" s="146" t="s">
        <v>3891</v>
      </c>
      <c r="E389" s="327" t="s">
        <v>24</v>
      </c>
      <c r="F389" s="146" t="s">
        <v>13</v>
      </c>
      <c r="G389" s="559">
        <v>45789</v>
      </c>
      <c r="H389" s="146" t="s">
        <v>473</v>
      </c>
      <c r="I389" s="150" t="str">
        <f t="shared" ca="1" si="20"/>
        <v>EJECUTADO</v>
      </c>
      <c r="J389" s="146" t="s">
        <v>4743</v>
      </c>
      <c r="K389" s="149" t="s">
        <v>54</v>
      </c>
      <c r="L389" s="180" t="s">
        <v>4757</v>
      </c>
      <c r="M389" s="514">
        <v>1069852947</v>
      </c>
      <c r="N389" s="235" t="s">
        <v>1686</v>
      </c>
      <c r="O389" s="438">
        <v>16000000</v>
      </c>
      <c r="P389" s="438">
        <v>4000000</v>
      </c>
      <c r="Q389" s="545">
        <v>20250423</v>
      </c>
      <c r="R389" s="516">
        <v>160000000</v>
      </c>
      <c r="S389" s="134">
        <v>45777</v>
      </c>
      <c r="T389" s="175">
        <v>45792</v>
      </c>
      <c r="U389" s="175">
        <v>45914</v>
      </c>
      <c r="V389" s="222">
        <v>20250561</v>
      </c>
      <c r="W389" s="517">
        <v>16000000</v>
      </c>
      <c r="X389" s="426">
        <v>45790</v>
      </c>
      <c r="Y389" s="205" t="s">
        <v>51</v>
      </c>
      <c r="Z389" s="150" t="s">
        <v>2702</v>
      </c>
      <c r="AA389" s="146" t="s">
        <v>53</v>
      </c>
      <c r="AB389" s="146" t="s">
        <v>4758</v>
      </c>
      <c r="AC389" s="146" t="s">
        <v>3405</v>
      </c>
      <c r="AD389" s="233">
        <v>45792</v>
      </c>
      <c r="AE389" s="83" t="s">
        <v>4759</v>
      </c>
      <c r="AF389" s="155" t="e">
        <f>#REF!</f>
        <v>#REF!</v>
      </c>
      <c r="AG389" s="169"/>
      <c r="AH389" s="150">
        <v>45602</v>
      </c>
      <c r="AI389" s="150">
        <f t="shared" si="21"/>
        <v>45722</v>
      </c>
      <c r="AJ389" s="156">
        <f t="shared" si="22"/>
        <v>46452</v>
      </c>
    </row>
    <row r="390" spans="1:36" ht="18" customHeight="1">
      <c r="B390" s="502" t="b">
        <v>1</v>
      </c>
      <c r="C390" s="325" t="s">
        <v>4760</v>
      </c>
      <c r="D390" s="146" t="s">
        <v>3891</v>
      </c>
      <c r="E390" s="327" t="s">
        <v>24</v>
      </c>
      <c r="F390" s="146" t="s">
        <v>13</v>
      </c>
      <c r="G390" s="559">
        <v>45789</v>
      </c>
      <c r="H390" s="146" t="s">
        <v>473</v>
      </c>
      <c r="I390" s="150" t="str">
        <f t="shared" ca="1" si="20"/>
        <v>EJECUTADO</v>
      </c>
      <c r="J390" s="146" t="s">
        <v>4743</v>
      </c>
      <c r="K390" s="149" t="s">
        <v>54</v>
      </c>
      <c r="L390" s="180" t="s">
        <v>4761</v>
      </c>
      <c r="M390" s="514">
        <v>1070751253</v>
      </c>
      <c r="N390" s="235" t="s">
        <v>1686</v>
      </c>
      <c r="O390" s="438">
        <v>16000000</v>
      </c>
      <c r="P390" s="438">
        <v>4000000</v>
      </c>
      <c r="Q390" s="545">
        <v>20250423</v>
      </c>
      <c r="R390" s="516">
        <v>160000000</v>
      </c>
      <c r="S390" s="134">
        <v>45777</v>
      </c>
      <c r="T390" s="175">
        <v>45793</v>
      </c>
      <c r="U390" s="175">
        <v>45915</v>
      </c>
      <c r="V390" s="222">
        <v>20250570</v>
      </c>
      <c r="W390" s="517">
        <v>16000000</v>
      </c>
      <c r="X390" s="426">
        <v>45790</v>
      </c>
      <c r="Y390" s="205" t="s">
        <v>51</v>
      </c>
      <c r="Z390" s="150" t="s">
        <v>2702</v>
      </c>
      <c r="AA390" s="146" t="s">
        <v>53</v>
      </c>
      <c r="AB390" s="146" t="s">
        <v>4762</v>
      </c>
      <c r="AC390" s="146" t="s">
        <v>3405</v>
      </c>
      <c r="AD390" s="233">
        <v>45792</v>
      </c>
      <c r="AE390" s="83" t="s">
        <v>4763</v>
      </c>
      <c r="AF390" s="155" t="e">
        <f>#REF!</f>
        <v>#REF!</v>
      </c>
      <c r="AG390" s="169"/>
      <c r="AH390" s="150">
        <v>45602</v>
      </c>
      <c r="AI390" s="150">
        <f t="shared" si="21"/>
        <v>45722</v>
      </c>
      <c r="AJ390" s="156">
        <f t="shared" si="22"/>
        <v>46452</v>
      </c>
    </row>
    <row r="391" spans="1:36" ht="18" customHeight="1">
      <c r="B391" s="502" t="b">
        <v>1</v>
      </c>
      <c r="C391" s="325" t="s">
        <v>4764</v>
      </c>
      <c r="D391" s="146" t="s">
        <v>3891</v>
      </c>
      <c r="E391" s="327" t="s">
        <v>24</v>
      </c>
      <c r="F391" s="146" t="s">
        <v>18</v>
      </c>
      <c r="G391" s="559">
        <v>45789</v>
      </c>
      <c r="H391" s="146" t="s">
        <v>473</v>
      </c>
      <c r="I391" s="150" t="str">
        <f t="shared" ca="1" si="20"/>
        <v>EJECUTADO</v>
      </c>
      <c r="J391" s="146" t="s">
        <v>4765</v>
      </c>
      <c r="K391" s="149" t="s">
        <v>54</v>
      </c>
      <c r="L391" s="180" t="s">
        <v>4766</v>
      </c>
      <c r="M391" s="514">
        <v>52817571</v>
      </c>
      <c r="N391" s="235" t="s">
        <v>1686</v>
      </c>
      <c r="O391" s="516">
        <v>20000000</v>
      </c>
      <c r="P391" s="438">
        <v>5000000</v>
      </c>
      <c r="Q391" s="545">
        <v>20250448</v>
      </c>
      <c r="R391" s="516">
        <v>20000000</v>
      </c>
      <c r="S391" s="134">
        <v>45784</v>
      </c>
      <c r="T391" s="175">
        <v>45793</v>
      </c>
      <c r="U391" s="175">
        <v>45915</v>
      </c>
      <c r="V391" s="222">
        <v>20250571</v>
      </c>
      <c r="W391" s="517">
        <v>20000000</v>
      </c>
      <c r="X391" s="426">
        <v>45790</v>
      </c>
      <c r="Y391" s="205" t="s">
        <v>51</v>
      </c>
      <c r="Z391" s="150" t="s">
        <v>2702</v>
      </c>
      <c r="AA391" s="146" t="s">
        <v>53</v>
      </c>
      <c r="AB391" s="146" t="s">
        <v>4767</v>
      </c>
      <c r="AC391" s="146" t="s">
        <v>3405</v>
      </c>
      <c r="AD391" s="233">
        <v>45793</v>
      </c>
      <c r="AE391" s="227" t="s">
        <v>4768</v>
      </c>
      <c r="AF391" s="155" t="e">
        <f>#REF!</f>
        <v>#REF!</v>
      </c>
      <c r="AG391" s="169"/>
      <c r="AH391" s="150">
        <v>45602</v>
      </c>
      <c r="AI391" s="150">
        <f t="shared" si="21"/>
        <v>45722</v>
      </c>
      <c r="AJ391" s="156">
        <f t="shared" si="22"/>
        <v>46452</v>
      </c>
    </row>
    <row r="392" spans="1:36" ht="18" customHeight="1">
      <c r="A392" s="180" t="s">
        <v>4769</v>
      </c>
      <c r="B392" s="502" t="b">
        <v>1</v>
      </c>
      <c r="C392" s="325" t="s">
        <v>4770</v>
      </c>
      <c r="D392" s="146" t="s">
        <v>2741</v>
      </c>
      <c r="E392" s="327" t="s">
        <v>24</v>
      </c>
      <c r="F392" s="146" t="s">
        <v>3</v>
      </c>
      <c r="G392" s="559">
        <v>45790</v>
      </c>
      <c r="H392" s="146" t="s">
        <v>473</v>
      </c>
      <c r="I392" s="150" t="str">
        <f t="shared" ca="1" si="20"/>
        <v>EJECUTADO</v>
      </c>
      <c r="J392" s="146" t="s">
        <v>4771</v>
      </c>
      <c r="K392" s="149" t="s">
        <v>54</v>
      </c>
      <c r="L392" s="180" t="s">
        <v>4772</v>
      </c>
      <c r="M392" s="514">
        <v>1000518694</v>
      </c>
      <c r="N392" s="235" t="s">
        <v>1686</v>
      </c>
      <c r="O392" s="438">
        <v>12000000</v>
      </c>
      <c r="P392" s="438">
        <v>4000000</v>
      </c>
      <c r="Q392" s="545">
        <v>20250460</v>
      </c>
      <c r="R392" s="516">
        <v>1290000</v>
      </c>
      <c r="S392" s="134">
        <v>45789</v>
      </c>
      <c r="T392" s="175">
        <v>45790</v>
      </c>
      <c r="U392" s="175">
        <v>45881</v>
      </c>
      <c r="V392" s="222" t="s">
        <v>4773</v>
      </c>
      <c r="W392" s="517">
        <f>10710000+1290000</f>
        <v>12000000</v>
      </c>
      <c r="X392" s="426">
        <v>45790</v>
      </c>
      <c r="Y392" s="205" t="s">
        <v>51</v>
      </c>
      <c r="Z392" s="150" t="s">
        <v>2702</v>
      </c>
      <c r="AA392" s="146" t="s">
        <v>53</v>
      </c>
      <c r="AB392" s="146" t="s">
        <v>4774</v>
      </c>
      <c r="AC392" s="146" t="s">
        <v>3496</v>
      </c>
      <c r="AD392" s="233">
        <v>45790</v>
      </c>
      <c r="AE392" s="83" t="s">
        <v>4775</v>
      </c>
      <c r="AF392" s="155" t="e">
        <f>#REF!</f>
        <v>#REF!</v>
      </c>
      <c r="AG392" s="169"/>
      <c r="AH392" s="150">
        <v>45602</v>
      </c>
      <c r="AI392" s="150">
        <f t="shared" si="21"/>
        <v>45722</v>
      </c>
      <c r="AJ392" s="156">
        <f t="shared" si="22"/>
        <v>46452</v>
      </c>
    </row>
    <row r="393" spans="1:36" ht="18" customHeight="1">
      <c r="B393" s="502" t="b">
        <v>1</v>
      </c>
      <c r="C393" s="325" t="s">
        <v>4776</v>
      </c>
      <c r="D393" s="146" t="s">
        <v>3891</v>
      </c>
      <c r="E393" s="327" t="s">
        <v>24</v>
      </c>
      <c r="F393" s="146" t="s">
        <v>13</v>
      </c>
      <c r="G393" s="559">
        <v>45791</v>
      </c>
      <c r="H393" s="146" t="s">
        <v>473</v>
      </c>
      <c r="I393" s="150" t="str">
        <f t="shared" ca="1" si="20"/>
        <v>EJECUTADO</v>
      </c>
      <c r="J393" s="146" t="s">
        <v>4743</v>
      </c>
      <c r="K393" s="149" t="s">
        <v>54</v>
      </c>
      <c r="L393" s="180" t="s">
        <v>4777</v>
      </c>
      <c r="M393" s="514">
        <v>32002689</v>
      </c>
      <c r="N393" s="235" t="s">
        <v>1686</v>
      </c>
      <c r="O393" s="438">
        <v>16000000</v>
      </c>
      <c r="P393" s="438">
        <v>4000000</v>
      </c>
      <c r="Q393" s="545">
        <v>20250423</v>
      </c>
      <c r="R393" s="516">
        <v>160000000</v>
      </c>
      <c r="S393" s="134">
        <v>45777</v>
      </c>
      <c r="T393" s="175">
        <v>45796</v>
      </c>
      <c r="U393" s="175">
        <v>45918</v>
      </c>
      <c r="V393" s="222">
        <v>20250573</v>
      </c>
      <c r="W393" s="517">
        <v>16000000</v>
      </c>
      <c r="X393" s="426">
        <v>45791</v>
      </c>
      <c r="Y393" s="205" t="s">
        <v>51</v>
      </c>
      <c r="Z393" s="150" t="s">
        <v>2702</v>
      </c>
      <c r="AA393" s="146" t="s">
        <v>53</v>
      </c>
      <c r="AB393" s="146" t="s">
        <v>4778</v>
      </c>
      <c r="AC393" s="146" t="s">
        <v>4750</v>
      </c>
      <c r="AD393" s="233">
        <v>45796</v>
      </c>
      <c r="AE393" s="83" t="s">
        <v>4779</v>
      </c>
      <c r="AF393" s="155" t="e">
        <f>#REF!</f>
        <v>#REF!</v>
      </c>
      <c r="AG393" s="169"/>
      <c r="AH393" s="150">
        <v>45602</v>
      </c>
      <c r="AI393" s="150">
        <f t="shared" si="21"/>
        <v>45722</v>
      </c>
      <c r="AJ393" s="156">
        <f t="shared" si="22"/>
        <v>46452</v>
      </c>
    </row>
    <row r="394" spans="1:36" ht="18" customHeight="1">
      <c r="A394" s="355" t="s">
        <v>4780</v>
      </c>
      <c r="B394" s="502" t="b">
        <v>0</v>
      </c>
      <c r="C394" s="325" t="s">
        <v>4781</v>
      </c>
      <c r="D394" s="146" t="s">
        <v>4259</v>
      </c>
      <c r="E394" s="327" t="s">
        <v>24</v>
      </c>
      <c r="F394" s="146" t="s">
        <v>13</v>
      </c>
      <c r="G394" s="559">
        <v>45790</v>
      </c>
      <c r="H394" s="146" t="s">
        <v>473</v>
      </c>
      <c r="I394" s="150" t="str">
        <f t="shared" ca="1" si="20"/>
        <v>EJECUTADO</v>
      </c>
      <c r="J394" s="146" t="s">
        <v>4782</v>
      </c>
      <c r="K394" s="149" t="s">
        <v>54</v>
      </c>
      <c r="L394" s="180" t="s">
        <v>4783</v>
      </c>
      <c r="M394" s="514">
        <v>1014261224</v>
      </c>
      <c r="N394" s="235" t="s">
        <v>1686</v>
      </c>
      <c r="O394" s="438">
        <v>24000000</v>
      </c>
      <c r="P394" s="438">
        <v>6000000</v>
      </c>
      <c r="Q394" s="545">
        <v>20250465</v>
      </c>
      <c r="R394" s="516">
        <v>24000000</v>
      </c>
      <c r="S394" s="134">
        <v>45790</v>
      </c>
      <c r="T394" s="175">
        <v>45792</v>
      </c>
      <c r="U394" s="175">
        <v>45914</v>
      </c>
      <c r="V394" s="222">
        <v>20250566</v>
      </c>
      <c r="W394" s="517">
        <v>24000000</v>
      </c>
      <c r="X394" s="426">
        <v>45790</v>
      </c>
      <c r="Y394" s="205" t="s">
        <v>51</v>
      </c>
      <c r="Z394" s="150" t="s">
        <v>2702</v>
      </c>
      <c r="AA394" s="146" t="s">
        <v>53</v>
      </c>
      <c r="AB394" s="146" t="s">
        <v>4784</v>
      </c>
      <c r="AC394" s="146" t="s">
        <v>3547</v>
      </c>
      <c r="AD394" s="233">
        <v>45791</v>
      </c>
      <c r="AE394" s="83" t="s">
        <v>4785</v>
      </c>
      <c r="AF394" s="155" t="e">
        <f>#REF!</f>
        <v>#REF!</v>
      </c>
      <c r="AG394" s="169"/>
      <c r="AH394" s="150">
        <v>45602</v>
      </c>
      <c r="AI394" s="150">
        <f t="shared" si="21"/>
        <v>45722</v>
      </c>
      <c r="AJ394" s="156">
        <f t="shared" si="22"/>
        <v>46452</v>
      </c>
    </row>
    <row r="395" spans="1:36" ht="18" customHeight="1">
      <c r="B395" s="502" t="b">
        <v>1</v>
      </c>
      <c r="C395" s="325" t="s">
        <v>4786</v>
      </c>
      <c r="D395" s="232" t="s">
        <v>74</v>
      </c>
      <c r="E395" s="327" t="s">
        <v>24</v>
      </c>
      <c r="F395" s="146" t="s">
        <v>18</v>
      </c>
      <c r="G395" s="559">
        <v>45790</v>
      </c>
      <c r="H395" s="146" t="s">
        <v>473</v>
      </c>
      <c r="I395" s="150" t="str">
        <f t="shared" ca="1" si="20"/>
        <v>EJECUTADO</v>
      </c>
      <c r="J395" s="146" t="s">
        <v>2709</v>
      </c>
      <c r="K395" s="507" t="s">
        <v>50</v>
      </c>
      <c r="L395" s="245" t="s">
        <v>2710</v>
      </c>
      <c r="M395" s="514" t="s">
        <v>2711</v>
      </c>
      <c r="N395" s="235" t="s">
        <v>1686</v>
      </c>
      <c r="O395" s="438">
        <v>36000000</v>
      </c>
      <c r="P395" s="438">
        <v>12000000</v>
      </c>
      <c r="Q395" s="545">
        <v>20250461</v>
      </c>
      <c r="R395" s="516">
        <v>36000000</v>
      </c>
      <c r="S395" s="134">
        <v>45790</v>
      </c>
      <c r="T395" s="175">
        <v>45791</v>
      </c>
      <c r="U395" s="175">
        <v>45882</v>
      </c>
      <c r="V395" s="222">
        <v>20250567</v>
      </c>
      <c r="W395" s="517">
        <v>36000000</v>
      </c>
      <c r="X395" s="426">
        <v>45790</v>
      </c>
      <c r="Y395" s="168" t="s">
        <v>75</v>
      </c>
      <c r="Z395" s="150" t="s">
        <v>714</v>
      </c>
      <c r="AA395" s="146" t="s">
        <v>53</v>
      </c>
      <c r="AB395" s="146" t="s">
        <v>4787</v>
      </c>
      <c r="AC395" s="146" t="s">
        <v>2969</v>
      </c>
      <c r="AD395" s="233">
        <v>45791</v>
      </c>
      <c r="AE395" s="83" t="s">
        <v>4788</v>
      </c>
      <c r="AF395" s="155" t="e">
        <f>#REF!</f>
        <v>#REF!</v>
      </c>
      <c r="AG395" s="169"/>
      <c r="AH395" s="150">
        <v>45602</v>
      </c>
      <c r="AI395" s="150">
        <f t="shared" si="21"/>
        <v>45722</v>
      </c>
      <c r="AJ395" s="156">
        <f t="shared" si="22"/>
        <v>46452</v>
      </c>
    </row>
    <row r="396" spans="1:36" ht="18" customHeight="1">
      <c r="A396" s="270" t="s">
        <v>4789</v>
      </c>
      <c r="B396" s="502" t="b">
        <v>1</v>
      </c>
      <c r="C396" s="325" t="s">
        <v>4790</v>
      </c>
      <c r="D396" s="331" t="s">
        <v>74</v>
      </c>
      <c r="E396" s="327" t="s">
        <v>24</v>
      </c>
      <c r="F396" s="146" t="s">
        <v>12</v>
      </c>
      <c r="G396" s="559">
        <v>45791</v>
      </c>
      <c r="H396" s="146" t="s">
        <v>529</v>
      </c>
      <c r="I396" s="150" t="str">
        <f t="shared" ca="1" si="20"/>
        <v>EN EJECUCIÓN</v>
      </c>
      <c r="J396" s="146" t="s">
        <v>4791</v>
      </c>
      <c r="K396" s="507" t="s">
        <v>50</v>
      </c>
      <c r="L396" s="180" t="s">
        <v>4792</v>
      </c>
      <c r="M396" s="514" t="s">
        <v>4793</v>
      </c>
      <c r="N396" s="235" t="s">
        <v>1686</v>
      </c>
      <c r="O396" s="556">
        <v>31668283.039999999</v>
      </c>
      <c r="P396" s="556">
        <v>31668283.039999999</v>
      </c>
      <c r="Q396" s="545">
        <v>20250415</v>
      </c>
      <c r="R396" s="516">
        <v>46298000</v>
      </c>
      <c r="S396" s="134">
        <v>45776</v>
      </c>
      <c r="T396" s="175">
        <v>45810</v>
      </c>
      <c r="U396" s="175">
        <v>46174</v>
      </c>
      <c r="V396" s="222">
        <v>20250578</v>
      </c>
      <c r="W396" s="517">
        <v>31668283.039999999</v>
      </c>
      <c r="X396" s="426">
        <v>45791</v>
      </c>
      <c r="Y396" s="168" t="s">
        <v>106</v>
      </c>
      <c r="Z396" s="150" t="s">
        <v>283</v>
      </c>
      <c r="AA396" s="146" t="s">
        <v>53</v>
      </c>
      <c r="AB396" s="146" t="s">
        <v>4794</v>
      </c>
      <c r="AC396" s="146" t="s">
        <v>2940</v>
      </c>
      <c r="AD396" s="233">
        <v>45792</v>
      </c>
      <c r="AE396" s="83" t="s">
        <v>4795</v>
      </c>
      <c r="AF396" s="155" t="e">
        <f>#REF!</f>
        <v>#REF!</v>
      </c>
      <c r="AG396" s="169"/>
      <c r="AH396" s="150">
        <v>45602</v>
      </c>
      <c r="AI396" s="150">
        <f t="shared" si="21"/>
        <v>45722</v>
      </c>
      <c r="AJ396" s="156">
        <f t="shared" si="22"/>
        <v>46452</v>
      </c>
    </row>
    <row r="397" spans="1:36" ht="18" customHeight="1">
      <c r="B397" s="502" t="b">
        <v>0</v>
      </c>
      <c r="C397" s="325" t="s">
        <v>4796</v>
      </c>
      <c r="D397" s="146" t="s">
        <v>3952</v>
      </c>
      <c r="E397" s="327" t="s">
        <v>24</v>
      </c>
      <c r="F397" s="146" t="s">
        <v>3</v>
      </c>
      <c r="G397" s="559">
        <v>45791</v>
      </c>
      <c r="H397" s="146" t="s">
        <v>473</v>
      </c>
      <c r="I397" s="150" t="str">
        <f t="shared" ca="1" si="20"/>
        <v>EJECUTADO</v>
      </c>
      <c r="J397" s="146" t="s">
        <v>4696</v>
      </c>
      <c r="K397" s="149" t="s">
        <v>54</v>
      </c>
      <c r="L397" s="180" t="s">
        <v>4797</v>
      </c>
      <c r="M397" s="514">
        <v>1111123053</v>
      </c>
      <c r="N397" s="235" t="s">
        <v>1686</v>
      </c>
      <c r="O397" s="438">
        <v>4800000</v>
      </c>
      <c r="P397" s="438">
        <v>2400000</v>
      </c>
      <c r="Q397" s="545">
        <v>20250450</v>
      </c>
      <c r="R397" s="516">
        <v>48000000</v>
      </c>
      <c r="S397" s="134">
        <v>45785</v>
      </c>
      <c r="T397" s="175">
        <v>45793</v>
      </c>
      <c r="U397" s="175">
        <v>45853</v>
      </c>
      <c r="V397" s="222">
        <v>20250574</v>
      </c>
      <c r="W397" s="517">
        <v>4800000</v>
      </c>
      <c r="X397" s="426">
        <v>45791</v>
      </c>
      <c r="Y397" s="205" t="s">
        <v>51</v>
      </c>
      <c r="Z397" s="150" t="s">
        <v>2702</v>
      </c>
      <c r="AA397" s="146" t="s">
        <v>53</v>
      </c>
      <c r="AB397" s="146" t="s">
        <v>4798</v>
      </c>
      <c r="AC397" s="146" t="s">
        <v>3547</v>
      </c>
      <c r="AD397" s="233">
        <v>45792</v>
      </c>
      <c r="AE397" s="83" t="s">
        <v>4799</v>
      </c>
      <c r="AF397" s="155" t="e">
        <f>#REF!</f>
        <v>#REF!</v>
      </c>
      <c r="AG397" s="169"/>
      <c r="AH397" s="150">
        <v>45602</v>
      </c>
      <c r="AI397" s="150">
        <f t="shared" si="21"/>
        <v>45722</v>
      </c>
      <c r="AJ397" s="156">
        <f t="shared" si="22"/>
        <v>46452</v>
      </c>
    </row>
    <row r="398" spans="1:36" ht="18" customHeight="1">
      <c r="B398" s="502" t="b">
        <v>1</v>
      </c>
      <c r="C398" s="325" t="s">
        <v>4800</v>
      </c>
      <c r="D398" s="146" t="s">
        <v>4459</v>
      </c>
      <c r="E398" s="327" t="s">
        <v>24</v>
      </c>
      <c r="F398" s="146" t="s">
        <v>13</v>
      </c>
      <c r="G398" s="559">
        <v>45791</v>
      </c>
      <c r="H398" s="146" t="s">
        <v>473</v>
      </c>
      <c r="I398" s="150" t="str">
        <f t="shared" ca="1" si="20"/>
        <v>EJECUTADO</v>
      </c>
      <c r="J398" s="146" t="s">
        <v>4801</v>
      </c>
      <c r="K398" s="507" t="s">
        <v>50</v>
      </c>
      <c r="L398" s="180" t="s">
        <v>2232</v>
      </c>
      <c r="M398" s="514" t="s">
        <v>2870</v>
      </c>
      <c r="N398" s="235" t="s">
        <v>1686</v>
      </c>
      <c r="O398" s="438">
        <v>701500000</v>
      </c>
      <c r="P398" s="438">
        <v>701500000</v>
      </c>
      <c r="Q398" s="545">
        <v>20250439</v>
      </c>
      <c r="R398" s="516">
        <v>701500000</v>
      </c>
      <c r="S398" s="134">
        <v>45783</v>
      </c>
      <c r="T398" s="175">
        <v>45792</v>
      </c>
      <c r="U398" s="175">
        <v>45975</v>
      </c>
      <c r="V398" s="222">
        <v>20250576</v>
      </c>
      <c r="W398" s="566">
        <v>701500000</v>
      </c>
      <c r="X398" s="426">
        <v>45791</v>
      </c>
      <c r="Y398" s="150" t="s">
        <v>51</v>
      </c>
      <c r="Z398" s="239" t="s">
        <v>3263</v>
      </c>
      <c r="AA398" s="146" t="s">
        <v>53</v>
      </c>
      <c r="AB398" s="146" t="s">
        <v>4802</v>
      </c>
      <c r="AC398" s="146" t="s">
        <v>3099</v>
      </c>
      <c r="AD398" s="233">
        <v>45792</v>
      </c>
      <c r="AE398" s="83" t="s">
        <v>4803</v>
      </c>
      <c r="AF398" s="155" t="e">
        <f>#REF!</f>
        <v>#REF!</v>
      </c>
      <c r="AG398" s="169"/>
      <c r="AH398" s="150">
        <v>45602</v>
      </c>
      <c r="AI398" s="150">
        <f t="shared" si="21"/>
        <v>45722</v>
      </c>
      <c r="AJ398" s="156">
        <f t="shared" si="22"/>
        <v>46452</v>
      </c>
    </row>
    <row r="399" spans="1:36" ht="18" customHeight="1">
      <c r="B399" s="502" t="b">
        <v>1</v>
      </c>
      <c r="C399" s="325" t="s">
        <v>4804</v>
      </c>
      <c r="D399" s="146" t="s">
        <v>4459</v>
      </c>
      <c r="E399" s="327" t="s">
        <v>24</v>
      </c>
      <c r="F399" s="146" t="s">
        <v>13</v>
      </c>
      <c r="G399" s="559">
        <v>45791</v>
      </c>
      <c r="H399" s="146" t="s">
        <v>473</v>
      </c>
      <c r="I399" s="150" t="str">
        <f t="shared" ca="1" si="20"/>
        <v>EJECUTADO</v>
      </c>
      <c r="J399" s="146" t="s">
        <v>4805</v>
      </c>
      <c r="K399" s="507" t="s">
        <v>50</v>
      </c>
      <c r="L399" s="180" t="s">
        <v>4806</v>
      </c>
      <c r="M399" s="514" t="s">
        <v>4807</v>
      </c>
      <c r="N399" s="235" t="s">
        <v>1686</v>
      </c>
      <c r="O399" s="438">
        <v>118500000</v>
      </c>
      <c r="P399" s="438">
        <v>118500000</v>
      </c>
      <c r="Q399" s="545">
        <v>20250442</v>
      </c>
      <c r="R399" s="516">
        <v>118500000</v>
      </c>
      <c r="S399" s="134">
        <v>45783</v>
      </c>
      <c r="T399" s="175">
        <v>45799</v>
      </c>
      <c r="U399" s="175">
        <v>45982</v>
      </c>
      <c r="V399" s="222">
        <v>20250579</v>
      </c>
      <c r="W399" s="517">
        <v>118500000</v>
      </c>
      <c r="X399" s="426">
        <v>45792</v>
      </c>
      <c r="Y399" s="205" t="s">
        <v>51</v>
      </c>
      <c r="Z399" s="150" t="s">
        <v>2702</v>
      </c>
      <c r="AA399" s="146" t="s">
        <v>53</v>
      </c>
      <c r="AB399" s="146" t="s">
        <v>4808</v>
      </c>
      <c r="AC399" s="146" t="s">
        <v>3099</v>
      </c>
      <c r="AD399" s="233">
        <v>45799</v>
      </c>
      <c r="AE399" s="83" t="s">
        <v>4809</v>
      </c>
      <c r="AF399" s="155" t="e">
        <f>#REF!</f>
        <v>#REF!</v>
      </c>
      <c r="AG399" s="169"/>
      <c r="AH399" s="150">
        <v>45602</v>
      </c>
      <c r="AI399" s="150">
        <f t="shared" si="21"/>
        <v>45722</v>
      </c>
      <c r="AJ399" s="156">
        <f t="shared" si="22"/>
        <v>46452</v>
      </c>
    </row>
    <row r="400" spans="1:36" ht="18" customHeight="1">
      <c r="B400" s="502" t="b">
        <v>1</v>
      </c>
      <c r="C400" s="325" t="s">
        <v>4810</v>
      </c>
      <c r="D400" s="146" t="s">
        <v>3952</v>
      </c>
      <c r="E400" s="327" t="s">
        <v>24</v>
      </c>
      <c r="F400" s="146" t="s">
        <v>3</v>
      </c>
      <c r="G400" s="559">
        <v>45791</v>
      </c>
      <c r="H400" s="146" t="s">
        <v>473</v>
      </c>
      <c r="I400" s="150" t="str">
        <f t="shared" ca="1" si="20"/>
        <v>EJECUTADO</v>
      </c>
      <c r="J400" s="146" t="s">
        <v>4811</v>
      </c>
      <c r="K400" s="149" t="s">
        <v>54</v>
      </c>
      <c r="L400" s="180" t="s">
        <v>4812</v>
      </c>
      <c r="M400" s="514">
        <v>1073712975</v>
      </c>
      <c r="N400" s="235" t="s">
        <v>1686</v>
      </c>
      <c r="O400" s="438">
        <v>4800000</v>
      </c>
      <c r="P400" s="438">
        <v>2400000</v>
      </c>
      <c r="Q400" s="545">
        <v>20250450</v>
      </c>
      <c r="R400" s="516">
        <v>48000000</v>
      </c>
      <c r="S400" s="134">
        <v>45785</v>
      </c>
      <c r="T400" s="175">
        <v>45792</v>
      </c>
      <c r="U400" s="175">
        <v>45852</v>
      </c>
      <c r="V400" s="222">
        <v>20250575</v>
      </c>
      <c r="W400" s="517">
        <v>4800000</v>
      </c>
      <c r="X400" s="426">
        <v>45791</v>
      </c>
      <c r="Y400" s="205" t="s">
        <v>51</v>
      </c>
      <c r="Z400" s="150" t="s">
        <v>2702</v>
      </c>
      <c r="AA400" s="146" t="s">
        <v>53</v>
      </c>
      <c r="AB400" s="146" t="s">
        <v>4813</v>
      </c>
      <c r="AC400" s="146" t="s">
        <v>3547</v>
      </c>
      <c r="AD400" s="233">
        <v>45792</v>
      </c>
      <c r="AE400" s="83" t="s">
        <v>4814</v>
      </c>
      <c r="AF400" s="155" t="e">
        <f>#REF!</f>
        <v>#REF!</v>
      </c>
      <c r="AG400" s="169"/>
      <c r="AH400" s="150">
        <v>45602</v>
      </c>
      <c r="AI400" s="150">
        <f t="shared" si="21"/>
        <v>45722</v>
      </c>
      <c r="AJ400" s="156">
        <f t="shared" si="22"/>
        <v>46452</v>
      </c>
    </row>
    <row r="401" spans="1:36" ht="18" customHeight="1">
      <c r="B401" s="502" t="b">
        <v>1</v>
      </c>
      <c r="C401" s="325" t="s">
        <v>4815</v>
      </c>
      <c r="D401" s="146" t="s">
        <v>4459</v>
      </c>
      <c r="E401" s="327" t="s">
        <v>24</v>
      </c>
      <c r="F401" s="146" t="s">
        <v>13</v>
      </c>
      <c r="G401" s="559">
        <v>45791</v>
      </c>
      <c r="H401" s="146" t="s">
        <v>473</v>
      </c>
      <c r="I401" s="150" t="str">
        <f t="shared" ca="1" si="20"/>
        <v>EJECUTADO</v>
      </c>
      <c r="J401" s="146" t="s">
        <v>4816</v>
      </c>
      <c r="K401" s="507" t="s">
        <v>50</v>
      </c>
      <c r="L401" s="180" t="s">
        <v>2855</v>
      </c>
      <c r="M401" s="514" t="s">
        <v>2856</v>
      </c>
      <c r="N401" s="235" t="s">
        <v>1686</v>
      </c>
      <c r="O401" s="438">
        <v>672500000</v>
      </c>
      <c r="P401" s="438">
        <v>672500000</v>
      </c>
      <c r="Q401" s="545">
        <v>20250441</v>
      </c>
      <c r="R401" s="516">
        <v>672500000</v>
      </c>
      <c r="S401" s="134">
        <v>45783</v>
      </c>
      <c r="T401" s="175">
        <v>45797</v>
      </c>
      <c r="U401" s="175">
        <v>45980</v>
      </c>
      <c r="V401" s="222">
        <v>20250597</v>
      </c>
      <c r="W401" s="517">
        <v>672500000</v>
      </c>
      <c r="X401" s="426">
        <v>45797</v>
      </c>
      <c r="Y401" s="150" t="s">
        <v>51</v>
      </c>
      <c r="Z401" s="239" t="s">
        <v>3263</v>
      </c>
      <c r="AA401" s="146" t="s">
        <v>53</v>
      </c>
      <c r="AB401" s="146" t="s">
        <v>4817</v>
      </c>
      <c r="AC401" s="146" t="s">
        <v>3099</v>
      </c>
      <c r="AD401" s="233">
        <v>45797</v>
      </c>
      <c r="AE401" s="83" t="s">
        <v>4818</v>
      </c>
      <c r="AF401" s="155" t="e">
        <f>#REF!</f>
        <v>#REF!</v>
      </c>
      <c r="AG401" s="169"/>
      <c r="AH401" s="150">
        <v>45602</v>
      </c>
      <c r="AI401" s="150">
        <f t="shared" si="21"/>
        <v>45722</v>
      </c>
      <c r="AJ401" s="156">
        <f t="shared" si="22"/>
        <v>46452</v>
      </c>
    </row>
    <row r="402" spans="1:36" ht="18" customHeight="1">
      <c r="B402" s="502" t="b">
        <v>1</v>
      </c>
      <c r="C402" s="325" t="s">
        <v>4819</v>
      </c>
      <c r="D402" s="146" t="s">
        <v>4459</v>
      </c>
      <c r="E402" s="327" t="s">
        <v>24</v>
      </c>
      <c r="F402" s="146" t="s">
        <v>13</v>
      </c>
      <c r="G402" s="559">
        <v>45792</v>
      </c>
      <c r="H402" s="146" t="s">
        <v>473</v>
      </c>
      <c r="I402" s="150" t="str">
        <f t="shared" ca="1" si="20"/>
        <v>EJECUTADO</v>
      </c>
      <c r="J402" s="228" t="s">
        <v>4820</v>
      </c>
      <c r="K402" s="507" t="s">
        <v>50</v>
      </c>
      <c r="L402" s="180" t="s">
        <v>2203</v>
      </c>
      <c r="M402" s="514" t="s">
        <v>4821</v>
      </c>
      <c r="N402" s="235" t="s">
        <v>1686</v>
      </c>
      <c r="O402" s="571">
        <v>1020000000</v>
      </c>
      <c r="P402" s="438">
        <v>1020000000</v>
      </c>
      <c r="Q402" s="545">
        <v>20250440</v>
      </c>
      <c r="R402" s="516">
        <v>1020000000</v>
      </c>
      <c r="S402" s="134">
        <v>45783</v>
      </c>
      <c r="T402" s="175">
        <v>45800</v>
      </c>
      <c r="U402" s="175">
        <v>45983</v>
      </c>
      <c r="V402" s="222">
        <v>20250599</v>
      </c>
      <c r="W402" s="517">
        <v>1020000000</v>
      </c>
      <c r="X402" s="426">
        <v>45797</v>
      </c>
      <c r="Y402" s="150" t="s">
        <v>51</v>
      </c>
      <c r="Z402" s="239" t="s">
        <v>3263</v>
      </c>
      <c r="AA402" s="146" t="s">
        <v>53</v>
      </c>
      <c r="AB402" s="146" t="s">
        <v>4822</v>
      </c>
      <c r="AC402" s="146" t="s">
        <v>3099</v>
      </c>
      <c r="AD402" s="233">
        <v>45800</v>
      </c>
      <c r="AE402" s="83" t="s">
        <v>4823</v>
      </c>
      <c r="AF402" s="155" t="e">
        <f>#REF!</f>
        <v>#REF!</v>
      </c>
      <c r="AG402" s="169"/>
      <c r="AH402" s="150">
        <v>45602</v>
      </c>
      <c r="AI402" s="150">
        <f t="shared" si="21"/>
        <v>45722</v>
      </c>
      <c r="AJ402" s="156">
        <f t="shared" si="22"/>
        <v>46452</v>
      </c>
    </row>
    <row r="403" spans="1:36" ht="18" customHeight="1">
      <c r="A403" s="270" t="s">
        <v>4824</v>
      </c>
      <c r="B403" s="502" t="b">
        <v>1</v>
      </c>
      <c r="C403" s="325" t="s">
        <v>4825</v>
      </c>
      <c r="D403" s="146" t="s">
        <v>3212</v>
      </c>
      <c r="E403" s="327" t="s">
        <v>24</v>
      </c>
      <c r="F403" s="146" t="s">
        <v>13</v>
      </c>
      <c r="G403" s="559">
        <v>45771</v>
      </c>
      <c r="H403" s="146" t="s">
        <v>473</v>
      </c>
      <c r="I403" s="150" t="str">
        <f t="shared" ca="1" si="20"/>
        <v>EJECUTADO</v>
      </c>
      <c r="J403" s="146" t="s">
        <v>4826</v>
      </c>
      <c r="K403" s="507" t="s">
        <v>50</v>
      </c>
      <c r="L403" s="180" t="s">
        <v>4827</v>
      </c>
      <c r="M403" s="514" t="s">
        <v>4828</v>
      </c>
      <c r="N403" s="235" t="s">
        <v>1686</v>
      </c>
      <c r="O403" s="571">
        <v>1311000000</v>
      </c>
      <c r="P403" s="438">
        <v>1311000000</v>
      </c>
      <c r="Q403" s="545">
        <v>20250133</v>
      </c>
      <c r="R403" s="516">
        <v>1311000000</v>
      </c>
      <c r="S403" s="134">
        <v>45782</v>
      </c>
      <c r="T403" s="175">
        <v>45800</v>
      </c>
      <c r="U403" s="175">
        <v>46013</v>
      </c>
      <c r="V403" s="222">
        <v>20250604</v>
      </c>
      <c r="W403" s="517">
        <v>1311000000</v>
      </c>
      <c r="X403" s="426">
        <v>45797</v>
      </c>
      <c r="Y403" s="205" t="s">
        <v>51</v>
      </c>
      <c r="Z403" s="150" t="s">
        <v>2702</v>
      </c>
      <c r="AA403" s="146" t="s">
        <v>53</v>
      </c>
      <c r="AB403" s="146" t="s">
        <v>4829</v>
      </c>
      <c r="AC403" s="146" t="s">
        <v>3507</v>
      </c>
      <c r="AD403" s="233">
        <v>45800</v>
      </c>
      <c r="AE403" s="83" t="s">
        <v>4830</v>
      </c>
      <c r="AF403" s="155" t="e">
        <f>#REF!</f>
        <v>#REF!</v>
      </c>
      <c r="AG403" s="169"/>
      <c r="AH403" s="150">
        <v>45602</v>
      </c>
      <c r="AI403" s="150">
        <f t="shared" si="21"/>
        <v>45722</v>
      </c>
      <c r="AJ403" s="156">
        <f t="shared" si="22"/>
        <v>46452</v>
      </c>
    </row>
    <row r="404" spans="1:36" ht="18" customHeight="1">
      <c r="A404" s="270" t="s">
        <v>4831</v>
      </c>
      <c r="B404" s="502" t="b">
        <v>0</v>
      </c>
      <c r="C404" s="325" t="s">
        <v>4832</v>
      </c>
      <c r="D404" s="146" t="s">
        <v>86</v>
      </c>
      <c r="E404" s="327" t="s">
        <v>24</v>
      </c>
      <c r="F404" s="146" t="s">
        <v>13</v>
      </c>
      <c r="G404" s="559">
        <v>45775</v>
      </c>
      <c r="H404" s="146" t="s">
        <v>473</v>
      </c>
      <c r="I404" s="150" t="str">
        <f t="shared" ca="1" si="20"/>
        <v>EJECUTADO</v>
      </c>
      <c r="J404" s="146" t="s">
        <v>4833</v>
      </c>
      <c r="K404" s="507" t="s">
        <v>50</v>
      </c>
      <c r="L404" s="180" t="s">
        <v>4834</v>
      </c>
      <c r="M404" s="514" t="s">
        <v>4835</v>
      </c>
      <c r="N404" s="235" t="s">
        <v>1686</v>
      </c>
      <c r="O404" s="571">
        <v>3001428000</v>
      </c>
      <c r="P404" s="438">
        <v>3001428000</v>
      </c>
      <c r="Q404" s="545">
        <v>20250194</v>
      </c>
      <c r="R404" s="516">
        <v>3104856000</v>
      </c>
      <c r="S404" s="134">
        <v>45714</v>
      </c>
      <c r="T404" s="175">
        <v>45863</v>
      </c>
      <c r="U404" s="175">
        <v>46077</v>
      </c>
      <c r="V404" s="222">
        <v>20250593</v>
      </c>
      <c r="W404" s="517">
        <v>3001428000</v>
      </c>
      <c r="X404" s="426">
        <v>45796</v>
      </c>
      <c r="Y404" s="205" t="s">
        <v>51</v>
      </c>
      <c r="Z404" s="150" t="s">
        <v>2702</v>
      </c>
      <c r="AA404" s="146" t="s">
        <v>53</v>
      </c>
      <c r="AB404" s="146" t="s">
        <v>4836</v>
      </c>
      <c r="AC404" s="146" t="s">
        <v>3037</v>
      </c>
      <c r="AD404" s="233">
        <v>45814</v>
      </c>
      <c r="AE404" s="83" t="s">
        <v>4837</v>
      </c>
      <c r="AF404" s="155" t="e">
        <f>#REF!</f>
        <v>#REF!</v>
      </c>
      <c r="AG404" s="169"/>
      <c r="AH404" s="150">
        <v>45602</v>
      </c>
      <c r="AI404" s="150">
        <f t="shared" si="21"/>
        <v>45722</v>
      </c>
      <c r="AJ404" s="156">
        <f t="shared" si="22"/>
        <v>46452</v>
      </c>
    </row>
    <row r="405" spans="1:36" ht="18" customHeight="1">
      <c r="B405" s="502" t="b">
        <v>1</v>
      </c>
      <c r="C405" s="325" t="s">
        <v>4838</v>
      </c>
      <c r="D405" s="146" t="s">
        <v>3952</v>
      </c>
      <c r="E405" s="327" t="s">
        <v>24</v>
      </c>
      <c r="F405" s="146" t="s">
        <v>3</v>
      </c>
      <c r="G405" s="559">
        <v>45793</v>
      </c>
      <c r="H405" s="146" t="s">
        <v>473</v>
      </c>
      <c r="I405" s="150" t="str">
        <f t="shared" ca="1" si="20"/>
        <v>EJECUTADO</v>
      </c>
      <c r="J405" s="146" t="s">
        <v>4696</v>
      </c>
      <c r="K405" s="149" t="s">
        <v>54</v>
      </c>
      <c r="L405" s="180" t="s">
        <v>4839</v>
      </c>
      <c r="M405" s="514">
        <v>1030680830</v>
      </c>
      <c r="N405" s="235" t="s">
        <v>1686</v>
      </c>
      <c r="O405" s="438">
        <v>4800000</v>
      </c>
      <c r="P405" s="438">
        <v>2400000</v>
      </c>
      <c r="Q405" s="545">
        <v>20250450</v>
      </c>
      <c r="R405" s="516">
        <v>48000000</v>
      </c>
      <c r="S405" s="134">
        <v>45785</v>
      </c>
      <c r="T405" s="175">
        <v>45798</v>
      </c>
      <c r="U405" s="175">
        <v>45858</v>
      </c>
      <c r="V405" s="222">
        <v>20250587</v>
      </c>
      <c r="W405" s="517">
        <v>4800000</v>
      </c>
      <c r="X405" s="426">
        <v>45793</v>
      </c>
      <c r="Y405" s="205" t="s">
        <v>51</v>
      </c>
      <c r="Z405" s="150" t="s">
        <v>2702</v>
      </c>
      <c r="AA405" s="146" t="s">
        <v>53</v>
      </c>
      <c r="AB405" s="146" t="s">
        <v>4840</v>
      </c>
      <c r="AC405" s="146" t="s">
        <v>3547</v>
      </c>
      <c r="AD405" s="233">
        <v>45793</v>
      </c>
      <c r="AE405" s="83" t="s">
        <v>4841</v>
      </c>
      <c r="AF405" s="155" t="e">
        <f>#REF!</f>
        <v>#REF!</v>
      </c>
      <c r="AG405" s="169"/>
      <c r="AH405" s="150">
        <v>45602</v>
      </c>
      <c r="AI405" s="150">
        <f t="shared" si="21"/>
        <v>45722</v>
      </c>
      <c r="AJ405" s="156">
        <f t="shared" si="22"/>
        <v>46452</v>
      </c>
    </row>
    <row r="406" spans="1:36" ht="18" customHeight="1">
      <c r="B406" s="502" t="b">
        <v>1</v>
      </c>
      <c r="C406" s="325" t="s">
        <v>4842</v>
      </c>
      <c r="D406" s="146" t="s">
        <v>2741</v>
      </c>
      <c r="E406" s="327" t="s">
        <v>24</v>
      </c>
      <c r="F406" s="146" t="s">
        <v>19</v>
      </c>
      <c r="G406" s="559">
        <v>45793</v>
      </c>
      <c r="H406" s="146" t="s">
        <v>473</v>
      </c>
      <c r="I406" s="150" t="str">
        <f t="shared" ca="1" si="20"/>
        <v>EJECUTADO</v>
      </c>
      <c r="J406" s="146" t="s">
        <v>2866</v>
      </c>
      <c r="K406" s="507" t="s">
        <v>50</v>
      </c>
      <c r="L406" s="180" t="s">
        <v>4843</v>
      </c>
      <c r="M406" s="514" t="s">
        <v>4844</v>
      </c>
      <c r="N406" s="235" t="s">
        <v>1686</v>
      </c>
      <c r="O406" s="438">
        <v>100000000</v>
      </c>
      <c r="P406" s="438">
        <v>100000000</v>
      </c>
      <c r="Q406" s="545">
        <v>20250435</v>
      </c>
      <c r="R406" s="516">
        <v>100000000</v>
      </c>
      <c r="S406" s="134">
        <v>45782</v>
      </c>
      <c r="T406" s="175">
        <v>45793</v>
      </c>
      <c r="U406" s="175">
        <v>45991</v>
      </c>
      <c r="V406" s="222">
        <v>20250588</v>
      </c>
      <c r="W406" s="517">
        <v>100000000</v>
      </c>
      <c r="X406" s="426">
        <v>45793</v>
      </c>
      <c r="Y406" s="205" t="s">
        <v>51</v>
      </c>
      <c r="Z406" s="150" t="s">
        <v>2702</v>
      </c>
      <c r="AA406" s="146" t="s">
        <v>59</v>
      </c>
      <c r="AB406" s="146" t="s">
        <v>218</v>
      </c>
      <c r="AC406" s="146" t="s">
        <v>3496</v>
      </c>
      <c r="AD406" s="222" t="s">
        <v>218</v>
      </c>
      <c r="AE406" s="83" t="s">
        <v>4845</v>
      </c>
      <c r="AF406" s="155" t="e">
        <f>#REF!</f>
        <v>#REF!</v>
      </c>
      <c r="AG406" s="169"/>
      <c r="AH406" s="150">
        <v>45602</v>
      </c>
      <c r="AI406" s="150">
        <f t="shared" si="21"/>
        <v>45722</v>
      </c>
      <c r="AJ406" s="156">
        <f t="shared" si="22"/>
        <v>46452</v>
      </c>
    </row>
    <row r="407" spans="1:36" ht="18" customHeight="1">
      <c r="B407" s="502" t="b">
        <v>1</v>
      </c>
      <c r="C407" s="325" t="s">
        <v>4846</v>
      </c>
      <c r="D407" s="146" t="s">
        <v>3455</v>
      </c>
      <c r="E407" s="327" t="s">
        <v>24</v>
      </c>
      <c r="F407" s="146" t="s">
        <v>13</v>
      </c>
      <c r="G407" s="559">
        <v>45793</v>
      </c>
      <c r="H407" s="146" t="s">
        <v>473</v>
      </c>
      <c r="I407" s="150" t="str">
        <f t="shared" ca="1" si="20"/>
        <v>EJECUTADO</v>
      </c>
      <c r="J407" s="146" t="s">
        <v>3467</v>
      </c>
      <c r="K407" s="149" t="s">
        <v>54</v>
      </c>
      <c r="L407" s="180" t="s">
        <v>4847</v>
      </c>
      <c r="M407" s="514">
        <v>1015469509</v>
      </c>
      <c r="N407" s="235" t="s">
        <v>1686</v>
      </c>
      <c r="O407" s="438">
        <v>8000000</v>
      </c>
      <c r="P407" s="438">
        <v>4000000</v>
      </c>
      <c r="Q407" s="545">
        <v>20250454</v>
      </c>
      <c r="R407" s="516">
        <v>8000000</v>
      </c>
      <c r="S407" s="134">
        <v>45786</v>
      </c>
      <c r="T407" s="175">
        <v>45797</v>
      </c>
      <c r="U407" s="175">
        <v>45838</v>
      </c>
      <c r="V407" s="222">
        <v>20250589</v>
      </c>
      <c r="W407" s="517">
        <v>8000000</v>
      </c>
      <c r="X407" s="426">
        <v>45793</v>
      </c>
      <c r="Y407" s="205" t="s">
        <v>51</v>
      </c>
      <c r="Z407" s="150" t="s">
        <v>2702</v>
      </c>
      <c r="AA407" s="146" t="s">
        <v>53</v>
      </c>
      <c r="AB407" s="146" t="s">
        <v>4848</v>
      </c>
      <c r="AC407" s="146" t="s">
        <v>3547</v>
      </c>
      <c r="AD407" s="233">
        <v>45796</v>
      </c>
      <c r="AE407" s="83" t="s">
        <v>4849</v>
      </c>
      <c r="AF407" s="155" t="e">
        <f>#REF!</f>
        <v>#REF!</v>
      </c>
      <c r="AG407" s="169"/>
      <c r="AH407" s="150">
        <v>45602</v>
      </c>
      <c r="AI407" s="150">
        <f t="shared" si="21"/>
        <v>45722</v>
      </c>
      <c r="AJ407" s="156">
        <f t="shared" si="22"/>
        <v>46452</v>
      </c>
    </row>
    <row r="408" spans="1:36" ht="18" customHeight="1">
      <c r="B408" s="502" t="b">
        <v>0</v>
      </c>
      <c r="C408" s="325" t="s">
        <v>4850</v>
      </c>
      <c r="D408" s="232" t="s">
        <v>74</v>
      </c>
      <c r="E408" s="327" t="s">
        <v>24</v>
      </c>
      <c r="F408" s="146" t="s">
        <v>18</v>
      </c>
      <c r="G408" s="559">
        <v>45796</v>
      </c>
      <c r="H408" s="146" t="s">
        <v>473</v>
      </c>
      <c r="I408" s="150" t="str">
        <f t="shared" ca="1" si="20"/>
        <v>EJECUTADO</v>
      </c>
      <c r="J408" s="146" t="s">
        <v>3126</v>
      </c>
      <c r="K408" s="149" t="s">
        <v>54</v>
      </c>
      <c r="L408" s="245" t="s">
        <v>308</v>
      </c>
      <c r="M408" s="514">
        <v>1071608898</v>
      </c>
      <c r="N408" s="235" t="s">
        <v>2706</v>
      </c>
      <c r="O408" s="438">
        <v>18578000</v>
      </c>
      <c r="P408" s="438">
        <v>9289000</v>
      </c>
      <c r="Q408" s="545">
        <v>20250464</v>
      </c>
      <c r="R408" s="516">
        <v>34970000</v>
      </c>
      <c r="S408" s="134">
        <v>45790</v>
      </c>
      <c r="T408" s="175">
        <v>45796</v>
      </c>
      <c r="U408" s="175">
        <v>45856</v>
      </c>
      <c r="V408" s="222">
        <v>20250590</v>
      </c>
      <c r="W408" s="517">
        <v>18578000</v>
      </c>
      <c r="X408" s="426">
        <v>45796</v>
      </c>
      <c r="Y408" s="205" t="s">
        <v>51</v>
      </c>
      <c r="Z408" s="150" t="s">
        <v>634</v>
      </c>
      <c r="AA408" s="146" t="s">
        <v>53</v>
      </c>
      <c r="AB408" s="146" t="s">
        <v>4851</v>
      </c>
      <c r="AC408" s="146" t="s">
        <v>2969</v>
      </c>
      <c r="AD408" s="233">
        <v>45796</v>
      </c>
      <c r="AE408" s="83" t="s">
        <v>4852</v>
      </c>
      <c r="AF408" s="155" t="e">
        <f>#REF!</f>
        <v>#REF!</v>
      </c>
      <c r="AG408" s="169"/>
      <c r="AH408" s="150">
        <v>45602</v>
      </c>
      <c r="AI408" s="150">
        <f t="shared" si="21"/>
        <v>45722</v>
      </c>
      <c r="AJ408" s="156">
        <f t="shared" si="22"/>
        <v>46452</v>
      </c>
    </row>
    <row r="409" spans="1:36" ht="18" customHeight="1">
      <c r="B409" s="502" t="b">
        <v>1</v>
      </c>
      <c r="C409" s="325" t="s">
        <v>4853</v>
      </c>
      <c r="D409" s="232" t="s">
        <v>74</v>
      </c>
      <c r="E409" s="327" t="s">
        <v>24</v>
      </c>
      <c r="F409" s="146" t="s">
        <v>18</v>
      </c>
      <c r="G409" s="559">
        <v>45796</v>
      </c>
      <c r="H409" s="146" t="s">
        <v>473</v>
      </c>
      <c r="I409" s="150" t="str">
        <f t="shared" ca="1" si="20"/>
        <v>EJECUTADO</v>
      </c>
      <c r="J409" s="146" t="s">
        <v>3126</v>
      </c>
      <c r="K409" s="149" t="s">
        <v>54</v>
      </c>
      <c r="L409" s="180" t="s">
        <v>1273</v>
      </c>
      <c r="M409" s="514">
        <v>80898102</v>
      </c>
      <c r="N409" s="229" t="s">
        <v>3090</v>
      </c>
      <c r="O409" s="438">
        <v>16392000</v>
      </c>
      <c r="P409" s="438">
        <v>8196000</v>
      </c>
      <c r="Q409" s="545">
        <v>20250464</v>
      </c>
      <c r="R409" s="516">
        <v>34970000</v>
      </c>
      <c r="S409" s="134">
        <v>45790</v>
      </c>
      <c r="T409" s="175">
        <v>45796</v>
      </c>
      <c r="U409" s="175">
        <v>45856</v>
      </c>
      <c r="V409" s="222">
        <v>20250591</v>
      </c>
      <c r="W409" s="517">
        <v>16392000</v>
      </c>
      <c r="X409" s="426">
        <v>45796</v>
      </c>
      <c r="Y409" s="205" t="s">
        <v>51</v>
      </c>
      <c r="Z409" s="150" t="s">
        <v>634</v>
      </c>
      <c r="AA409" s="146" t="s">
        <v>53</v>
      </c>
      <c r="AB409" s="146" t="s">
        <v>4854</v>
      </c>
      <c r="AC409" s="146" t="s">
        <v>2992</v>
      </c>
      <c r="AD409" s="233">
        <v>45796</v>
      </c>
      <c r="AE409" s="83" t="s">
        <v>4855</v>
      </c>
      <c r="AF409" s="155" t="e">
        <f>#REF!</f>
        <v>#REF!</v>
      </c>
      <c r="AG409" s="169"/>
      <c r="AH409" s="150">
        <v>45602</v>
      </c>
      <c r="AI409" s="150">
        <f t="shared" si="21"/>
        <v>45722</v>
      </c>
      <c r="AJ409" s="156">
        <f t="shared" si="22"/>
        <v>46452</v>
      </c>
    </row>
    <row r="410" spans="1:36" ht="18" customHeight="1">
      <c r="A410" s="270" t="s">
        <v>4856</v>
      </c>
      <c r="B410" s="502" t="b">
        <v>1</v>
      </c>
      <c r="C410" s="325" t="s">
        <v>4857</v>
      </c>
      <c r="D410" s="146" t="s">
        <v>3503</v>
      </c>
      <c r="E410" s="327" t="s">
        <v>24</v>
      </c>
      <c r="F410" s="146" t="s">
        <v>13</v>
      </c>
      <c r="G410" s="559">
        <v>45772</v>
      </c>
      <c r="H410" s="146" t="s">
        <v>473</v>
      </c>
      <c r="I410" s="150" t="str">
        <f t="shared" ca="1" si="20"/>
        <v>EJECUTADO</v>
      </c>
      <c r="J410" s="146" t="s">
        <v>4858</v>
      </c>
      <c r="K410" s="507" t="s">
        <v>50</v>
      </c>
      <c r="L410" s="180" t="s">
        <v>4859</v>
      </c>
      <c r="M410" s="514" t="s">
        <v>4860</v>
      </c>
      <c r="N410" s="235" t="s">
        <v>1686</v>
      </c>
      <c r="O410" s="438">
        <v>492154000</v>
      </c>
      <c r="P410" s="438">
        <v>492154000</v>
      </c>
      <c r="Q410" s="545">
        <v>20250301</v>
      </c>
      <c r="R410" s="516">
        <v>492154000</v>
      </c>
      <c r="S410" s="134">
        <v>45733</v>
      </c>
      <c r="T410" s="175">
        <v>45804</v>
      </c>
      <c r="U410" s="175">
        <v>46053</v>
      </c>
      <c r="V410" s="222">
        <v>20250605</v>
      </c>
      <c r="W410" s="517">
        <v>492154000</v>
      </c>
      <c r="X410" s="426">
        <v>45798</v>
      </c>
      <c r="Y410" s="205" t="s">
        <v>51</v>
      </c>
      <c r="Z410" s="150" t="s">
        <v>2702</v>
      </c>
      <c r="AA410" s="146" t="s">
        <v>53</v>
      </c>
      <c r="AB410" s="146" t="s">
        <v>4861</v>
      </c>
      <c r="AC410" s="146" t="s">
        <v>3405</v>
      </c>
      <c r="AD410" s="233">
        <v>45804</v>
      </c>
      <c r="AE410" s="83" t="s">
        <v>4862</v>
      </c>
      <c r="AF410" s="155" t="e">
        <f>#REF!</f>
        <v>#REF!</v>
      </c>
      <c r="AG410" s="169"/>
      <c r="AH410" s="150">
        <v>45602</v>
      </c>
      <c r="AI410" s="150">
        <f t="shared" si="21"/>
        <v>45722</v>
      </c>
      <c r="AJ410" s="156">
        <f t="shared" si="22"/>
        <v>46452</v>
      </c>
    </row>
    <row r="411" spans="1:36" ht="18" customHeight="1">
      <c r="B411" s="502" t="b">
        <v>1</v>
      </c>
      <c r="C411" s="325" t="s">
        <v>4863</v>
      </c>
      <c r="D411" s="146" t="s">
        <v>2741</v>
      </c>
      <c r="E411" s="327" t="s">
        <v>24</v>
      </c>
      <c r="F411" s="146" t="s">
        <v>19</v>
      </c>
      <c r="G411" s="559">
        <v>45797</v>
      </c>
      <c r="H411" s="146" t="s">
        <v>473</v>
      </c>
      <c r="I411" s="150" t="str">
        <f t="shared" ca="1" si="20"/>
        <v>EJECUTADO</v>
      </c>
      <c r="J411" s="146" t="s">
        <v>2866</v>
      </c>
      <c r="K411" s="507" t="s">
        <v>50</v>
      </c>
      <c r="L411" s="180" t="s">
        <v>4864</v>
      </c>
      <c r="M411" s="514" t="s">
        <v>2875</v>
      </c>
      <c r="N411" s="235" t="s">
        <v>1686</v>
      </c>
      <c r="O411" s="438">
        <v>50000000</v>
      </c>
      <c r="P411" s="438">
        <v>50000000</v>
      </c>
      <c r="Q411" s="545">
        <v>20250434</v>
      </c>
      <c r="R411" s="516">
        <v>100000000</v>
      </c>
      <c r="S411" s="134">
        <v>45782</v>
      </c>
      <c r="T411" s="175">
        <v>45796</v>
      </c>
      <c r="U411" s="175">
        <v>45991</v>
      </c>
      <c r="V411" s="222">
        <v>20250594</v>
      </c>
      <c r="W411" s="517">
        <v>50000000</v>
      </c>
      <c r="X411" s="426">
        <v>45796</v>
      </c>
      <c r="Y411" s="205" t="s">
        <v>51</v>
      </c>
      <c r="Z411" s="150" t="s">
        <v>2702</v>
      </c>
      <c r="AA411" s="146" t="s">
        <v>59</v>
      </c>
      <c r="AB411" s="146" t="s">
        <v>218</v>
      </c>
      <c r="AC411" s="146" t="s">
        <v>3496</v>
      </c>
      <c r="AD411" s="222" t="s">
        <v>218</v>
      </c>
      <c r="AE411" s="227" t="s">
        <v>4865</v>
      </c>
      <c r="AF411" s="155" t="e">
        <f>#REF!</f>
        <v>#REF!</v>
      </c>
      <c r="AG411" s="169"/>
      <c r="AH411" s="150">
        <v>45602</v>
      </c>
      <c r="AI411" s="150">
        <f t="shared" si="21"/>
        <v>45722</v>
      </c>
      <c r="AJ411" s="156">
        <f t="shared" si="22"/>
        <v>46452</v>
      </c>
    </row>
    <row r="412" spans="1:36" ht="18" customHeight="1">
      <c r="B412" s="502" t="b">
        <v>1</v>
      </c>
      <c r="C412" s="325" t="s">
        <v>4866</v>
      </c>
      <c r="D412" s="146" t="s">
        <v>3952</v>
      </c>
      <c r="E412" s="327" t="s">
        <v>24</v>
      </c>
      <c r="F412" s="146" t="s">
        <v>18</v>
      </c>
      <c r="G412" s="559">
        <v>45796</v>
      </c>
      <c r="H412" s="146" t="s">
        <v>473</v>
      </c>
      <c r="I412" s="150" t="str">
        <f t="shared" ca="1" si="20"/>
        <v>EJECUTADO</v>
      </c>
      <c r="J412" s="146" t="s">
        <v>4696</v>
      </c>
      <c r="K412" s="149" t="s">
        <v>54</v>
      </c>
      <c r="L412" s="180" t="s">
        <v>4867</v>
      </c>
      <c r="M412" s="514">
        <v>1007398332</v>
      </c>
      <c r="N412" s="235" t="s">
        <v>1686</v>
      </c>
      <c r="O412" s="438">
        <v>4800000</v>
      </c>
      <c r="P412" s="438">
        <v>2400000</v>
      </c>
      <c r="Q412" s="545">
        <v>20250450</v>
      </c>
      <c r="R412" s="516">
        <v>48000000</v>
      </c>
      <c r="S412" s="134">
        <v>45785</v>
      </c>
      <c r="T412" s="175">
        <v>45798</v>
      </c>
      <c r="U412" s="175">
        <v>45858</v>
      </c>
      <c r="V412" s="222">
        <v>20250595</v>
      </c>
      <c r="W412" s="517">
        <v>4800000</v>
      </c>
      <c r="X412" s="426">
        <v>45796</v>
      </c>
      <c r="Y412" s="205" t="s">
        <v>51</v>
      </c>
      <c r="Z412" s="150" t="s">
        <v>2702</v>
      </c>
      <c r="AA412" s="146" t="s">
        <v>53</v>
      </c>
      <c r="AB412" s="146" t="s">
        <v>4868</v>
      </c>
      <c r="AC412" s="146" t="s">
        <v>3547</v>
      </c>
      <c r="AD412" s="233">
        <v>45798</v>
      </c>
      <c r="AE412" s="83" t="s">
        <v>4869</v>
      </c>
      <c r="AF412" s="155" t="e">
        <f>#REF!</f>
        <v>#REF!</v>
      </c>
      <c r="AG412" s="169"/>
      <c r="AH412" s="150">
        <v>45602</v>
      </c>
      <c r="AI412" s="150">
        <f t="shared" si="21"/>
        <v>45722</v>
      </c>
      <c r="AJ412" s="156">
        <f t="shared" si="22"/>
        <v>46452</v>
      </c>
    </row>
    <row r="413" spans="1:36" ht="18" customHeight="1">
      <c r="A413" s="358" t="s">
        <v>4870</v>
      </c>
      <c r="B413" s="207" t="b">
        <v>0</v>
      </c>
      <c r="C413" s="348" t="s">
        <v>4871</v>
      </c>
      <c r="D413" s="146" t="s">
        <v>4459</v>
      </c>
      <c r="E413" s="327" t="s">
        <v>24</v>
      </c>
      <c r="F413" s="146" t="s">
        <v>18</v>
      </c>
      <c r="G413" s="559">
        <v>45797</v>
      </c>
      <c r="H413" s="146" t="s">
        <v>473</v>
      </c>
      <c r="I413" s="150" t="str">
        <f t="shared" ca="1" si="20"/>
        <v>EJECUTADO</v>
      </c>
      <c r="J413" s="228" t="s">
        <v>4872</v>
      </c>
      <c r="K413" s="149" t="s">
        <v>54</v>
      </c>
      <c r="L413" s="180" t="s">
        <v>4873</v>
      </c>
      <c r="M413" s="514">
        <v>1018424207</v>
      </c>
      <c r="N413" s="235" t="s">
        <v>1686</v>
      </c>
      <c r="O413" s="438">
        <v>47500000</v>
      </c>
      <c r="P413" s="438">
        <v>9500000</v>
      </c>
      <c r="Q413" s="545">
        <v>20250405</v>
      </c>
      <c r="R413" s="516">
        <v>380000000</v>
      </c>
      <c r="S413" s="134">
        <v>45768</v>
      </c>
      <c r="T413" s="175">
        <v>45797</v>
      </c>
      <c r="U413" s="175">
        <v>45949</v>
      </c>
      <c r="V413" s="222">
        <v>20250600</v>
      </c>
      <c r="W413" s="517">
        <v>47500000</v>
      </c>
      <c r="X413" s="426">
        <v>45797</v>
      </c>
      <c r="Y413" s="205" t="s">
        <v>51</v>
      </c>
      <c r="Z413" s="150" t="s">
        <v>2702</v>
      </c>
      <c r="AA413" s="146" t="s">
        <v>53</v>
      </c>
      <c r="AB413" s="146" t="s">
        <v>4874</v>
      </c>
      <c r="AC413" s="146" t="s">
        <v>3099</v>
      </c>
      <c r="AD413" s="233">
        <v>45797</v>
      </c>
      <c r="AE413" s="83" t="s">
        <v>4875</v>
      </c>
      <c r="AF413" s="155" t="e">
        <f>#REF!</f>
        <v>#REF!</v>
      </c>
      <c r="AG413" s="169"/>
      <c r="AH413" s="150">
        <v>45602</v>
      </c>
      <c r="AI413" s="150">
        <f t="shared" si="21"/>
        <v>45722</v>
      </c>
      <c r="AJ413" s="156">
        <f t="shared" si="22"/>
        <v>46452</v>
      </c>
    </row>
    <row r="414" spans="1:36" ht="18" customHeight="1">
      <c r="B414" s="264" t="b">
        <v>1</v>
      </c>
      <c r="C414" s="325" t="s">
        <v>4876</v>
      </c>
      <c r="D414" s="146" t="s">
        <v>4877</v>
      </c>
      <c r="E414" s="327" t="s">
        <v>24</v>
      </c>
      <c r="F414" s="146" t="s">
        <v>18</v>
      </c>
      <c r="G414" s="559">
        <v>45797</v>
      </c>
      <c r="H414" s="146" t="s">
        <v>473</v>
      </c>
      <c r="I414" s="150" t="str">
        <f t="shared" ca="1" si="20"/>
        <v>EJECUTADO</v>
      </c>
      <c r="J414" s="146" t="s">
        <v>2798</v>
      </c>
      <c r="K414" s="149" t="s">
        <v>54</v>
      </c>
      <c r="L414" s="180" t="s">
        <v>4878</v>
      </c>
      <c r="M414" s="514">
        <v>79905580</v>
      </c>
      <c r="N414" s="235" t="s">
        <v>1686</v>
      </c>
      <c r="O414" s="438">
        <v>28798000</v>
      </c>
      <c r="P414" s="438">
        <v>5610000</v>
      </c>
      <c r="Q414" s="545" t="s">
        <v>4879</v>
      </c>
      <c r="R414" s="516">
        <f>14493000+14493000</f>
        <v>28986000</v>
      </c>
      <c r="S414" s="134">
        <v>45796</v>
      </c>
      <c r="T414" s="175">
        <v>45797</v>
      </c>
      <c r="U414" s="175">
        <v>45953</v>
      </c>
      <c r="V414" s="222" t="s">
        <v>4880</v>
      </c>
      <c r="W414" s="517">
        <f>14493000+14305000</f>
        <v>28798000</v>
      </c>
      <c r="X414" s="426">
        <v>45797</v>
      </c>
      <c r="Y414" s="205" t="s">
        <v>51</v>
      </c>
      <c r="Z414" s="150" t="s">
        <v>2702</v>
      </c>
      <c r="AA414" s="146" t="s">
        <v>53</v>
      </c>
      <c r="AB414" s="146" t="s">
        <v>4881</v>
      </c>
      <c r="AC414" s="146" t="s">
        <v>2927</v>
      </c>
      <c r="AD414" s="233">
        <v>45797</v>
      </c>
      <c r="AE414" s="83" t="s">
        <v>4882</v>
      </c>
      <c r="AF414" s="155" t="e">
        <f>#REF!</f>
        <v>#REF!</v>
      </c>
      <c r="AG414" s="169"/>
      <c r="AH414" s="150">
        <v>45602</v>
      </c>
      <c r="AI414" s="150">
        <f t="shared" si="21"/>
        <v>45722</v>
      </c>
      <c r="AJ414" s="156">
        <f t="shared" si="22"/>
        <v>46452</v>
      </c>
    </row>
    <row r="415" spans="1:36" ht="18" customHeight="1">
      <c r="B415" s="502" t="b">
        <v>1</v>
      </c>
      <c r="C415" s="325" t="s">
        <v>4883</v>
      </c>
      <c r="D415" s="146" t="s">
        <v>2741</v>
      </c>
      <c r="E415" s="327" t="s">
        <v>24</v>
      </c>
      <c r="F415" s="146" t="s">
        <v>19</v>
      </c>
      <c r="G415" s="559">
        <v>45797</v>
      </c>
      <c r="H415" s="146" t="s">
        <v>473</v>
      </c>
      <c r="I415" s="150" t="str">
        <f t="shared" ca="1" si="20"/>
        <v>EJECUTADO</v>
      </c>
      <c r="J415" s="146" t="s">
        <v>2866</v>
      </c>
      <c r="K415" s="507" t="s">
        <v>50</v>
      </c>
      <c r="L415" s="180" t="s">
        <v>4884</v>
      </c>
      <c r="M415" s="514" t="s">
        <v>2839</v>
      </c>
      <c r="N415" s="235" t="s">
        <v>1686</v>
      </c>
      <c r="O415" s="438">
        <v>100000000</v>
      </c>
      <c r="P415" s="438">
        <v>100000000</v>
      </c>
      <c r="Q415" s="545">
        <v>20250433</v>
      </c>
      <c r="R415" s="438">
        <v>100000000</v>
      </c>
      <c r="S415" s="134">
        <v>45782</v>
      </c>
      <c r="T415" s="175">
        <v>45797</v>
      </c>
      <c r="U415" s="175">
        <v>46010</v>
      </c>
      <c r="V415" s="222">
        <v>20250603</v>
      </c>
      <c r="W415" s="517">
        <v>100000000</v>
      </c>
      <c r="X415" s="426">
        <v>45797</v>
      </c>
      <c r="Y415" s="205" t="s">
        <v>51</v>
      </c>
      <c r="Z415" s="150" t="s">
        <v>2702</v>
      </c>
      <c r="AA415" s="146" t="s">
        <v>59</v>
      </c>
      <c r="AB415" s="146" t="s">
        <v>218</v>
      </c>
      <c r="AC415" s="146" t="s">
        <v>3496</v>
      </c>
      <c r="AD415" s="222" t="s">
        <v>218</v>
      </c>
      <c r="AE415" s="83" t="s">
        <v>4885</v>
      </c>
      <c r="AF415" s="155" t="e">
        <f>#REF!</f>
        <v>#REF!</v>
      </c>
      <c r="AG415" s="169"/>
      <c r="AH415" s="150">
        <v>45602</v>
      </c>
      <c r="AI415" s="150">
        <f t="shared" si="21"/>
        <v>45722</v>
      </c>
      <c r="AJ415" s="156">
        <f t="shared" si="22"/>
        <v>46452</v>
      </c>
    </row>
    <row r="416" spans="1:36" ht="18" customHeight="1">
      <c r="B416" s="502" t="b">
        <v>1</v>
      </c>
      <c r="C416" s="325" t="s">
        <v>4886</v>
      </c>
      <c r="D416" s="146" t="s">
        <v>4259</v>
      </c>
      <c r="E416" s="327" t="s">
        <v>24</v>
      </c>
      <c r="F416" s="146" t="s">
        <v>11</v>
      </c>
      <c r="G416" s="559">
        <v>45798</v>
      </c>
      <c r="H416" s="146" t="s">
        <v>473</v>
      </c>
      <c r="I416" s="150" t="str">
        <f t="shared" ca="1" si="20"/>
        <v>EJECUTADO</v>
      </c>
      <c r="J416" s="146" t="s">
        <v>4887</v>
      </c>
      <c r="K416" s="507" t="s">
        <v>50</v>
      </c>
      <c r="L416" s="180" t="s">
        <v>4888</v>
      </c>
      <c r="M416" s="514" t="s">
        <v>4889</v>
      </c>
      <c r="N416" s="235" t="s">
        <v>1686</v>
      </c>
      <c r="O416" s="438">
        <v>131000000</v>
      </c>
      <c r="P416" s="438">
        <v>131000000</v>
      </c>
      <c r="Q416" s="545">
        <v>20250466</v>
      </c>
      <c r="R416" s="438">
        <v>131000000</v>
      </c>
      <c r="S416" s="134">
        <v>45791</v>
      </c>
      <c r="T416" s="175">
        <v>45804</v>
      </c>
      <c r="U416" s="175">
        <v>45945</v>
      </c>
      <c r="V416" s="222">
        <v>20250608</v>
      </c>
      <c r="W416" s="517">
        <v>131000000</v>
      </c>
      <c r="X416" s="426">
        <v>45798</v>
      </c>
      <c r="Y416" s="205" t="s">
        <v>51</v>
      </c>
      <c r="Z416" s="150" t="s">
        <v>2702</v>
      </c>
      <c r="AA416" s="146" t="s">
        <v>53</v>
      </c>
      <c r="AB416" s="146" t="s">
        <v>4890</v>
      </c>
      <c r="AC416" s="146" t="s">
        <v>2964</v>
      </c>
      <c r="AD416" s="233">
        <v>45804</v>
      </c>
      <c r="AE416" s="227" t="s">
        <v>4891</v>
      </c>
      <c r="AF416" s="155" t="e">
        <f>#REF!</f>
        <v>#REF!</v>
      </c>
      <c r="AG416" s="169"/>
      <c r="AH416" s="150">
        <v>45602</v>
      </c>
      <c r="AI416" s="150">
        <f t="shared" si="21"/>
        <v>45722</v>
      </c>
      <c r="AJ416" s="156">
        <f t="shared" si="22"/>
        <v>46452</v>
      </c>
    </row>
    <row r="417" spans="1:36" ht="18" customHeight="1">
      <c r="B417" s="502" t="b">
        <v>1</v>
      </c>
      <c r="C417" s="325" t="s">
        <v>4892</v>
      </c>
      <c r="D417" s="146" t="s">
        <v>3891</v>
      </c>
      <c r="E417" s="327" t="s">
        <v>24</v>
      </c>
      <c r="F417" s="146" t="s">
        <v>18</v>
      </c>
      <c r="G417" s="559">
        <v>45798</v>
      </c>
      <c r="H417" s="146" t="s">
        <v>473</v>
      </c>
      <c r="I417" s="150" t="str">
        <f t="shared" ca="1" si="20"/>
        <v>EJECUTADO</v>
      </c>
      <c r="J417" s="146" t="s">
        <v>4893</v>
      </c>
      <c r="K417" s="149" t="s">
        <v>54</v>
      </c>
      <c r="L417" s="180" t="s">
        <v>4894</v>
      </c>
      <c r="M417" s="514">
        <v>1022332165</v>
      </c>
      <c r="N417" s="235" t="s">
        <v>1686</v>
      </c>
      <c r="O417" s="438">
        <v>36540000</v>
      </c>
      <c r="P417" s="438">
        <v>5800000</v>
      </c>
      <c r="Q417" s="545">
        <v>20250422</v>
      </c>
      <c r="R417" s="516">
        <v>324800000</v>
      </c>
      <c r="S417" s="134">
        <v>45777</v>
      </c>
      <c r="T417" s="175">
        <v>45800</v>
      </c>
      <c r="U417" s="175">
        <v>45991</v>
      </c>
      <c r="V417" s="222">
        <v>20250610</v>
      </c>
      <c r="W417" s="517">
        <v>36540000</v>
      </c>
      <c r="X417" s="426">
        <v>45799</v>
      </c>
      <c r="Y417" s="205" t="s">
        <v>51</v>
      </c>
      <c r="Z417" s="150" t="s">
        <v>2702</v>
      </c>
      <c r="AA417" s="146" t="s">
        <v>53</v>
      </c>
      <c r="AB417" s="146" t="s">
        <v>4895</v>
      </c>
      <c r="AC417" s="146" t="s">
        <v>4750</v>
      </c>
      <c r="AD417" s="233">
        <v>45800</v>
      </c>
      <c r="AE417" s="83" t="s">
        <v>4896</v>
      </c>
      <c r="AF417" s="155" t="e">
        <f>#REF!</f>
        <v>#REF!</v>
      </c>
      <c r="AG417" s="169"/>
      <c r="AH417" s="150">
        <v>45602</v>
      </c>
      <c r="AI417" s="150">
        <f t="shared" si="21"/>
        <v>45722</v>
      </c>
      <c r="AJ417" s="156">
        <f t="shared" si="22"/>
        <v>46452</v>
      </c>
    </row>
    <row r="418" spans="1:36" ht="18" customHeight="1">
      <c r="A418" s="355" t="s">
        <v>4897</v>
      </c>
      <c r="B418" s="502" t="b">
        <v>0</v>
      </c>
      <c r="C418" s="325" t="s">
        <v>4898</v>
      </c>
      <c r="D418" s="146" t="s">
        <v>3891</v>
      </c>
      <c r="E418" s="327" t="s">
        <v>24</v>
      </c>
      <c r="F418" s="146" t="s">
        <v>18</v>
      </c>
      <c r="G418" s="559">
        <v>45798</v>
      </c>
      <c r="H418" s="146" t="s">
        <v>473</v>
      </c>
      <c r="I418" s="150" t="str">
        <f t="shared" ca="1" si="20"/>
        <v>EJECUTADO</v>
      </c>
      <c r="J418" s="146" t="s">
        <v>4899</v>
      </c>
      <c r="K418" s="149" t="s">
        <v>54</v>
      </c>
      <c r="L418" s="180" t="s">
        <v>4900</v>
      </c>
      <c r="M418" s="514">
        <v>1070606363</v>
      </c>
      <c r="N418" s="235" t="s">
        <v>1686</v>
      </c>
      <c r="O418" s="438">
        <v>36540000</v>
      </c>
      <c r="P418" s="438">
        <v>5800000</v>
      </c>
      <c r="Q418" s="545">
        <v>20250422</v>
      </c>
      <c r="R418" s="516">
        <v>324800000</v>
      </c>
      <c r="S418" s="134">
        <v>45777</v>
      </c>
      <c r="T418" s="175">
        <v>45800</v>
      </c>
      <c r="U418" s="175">
        <v>45991</v>
      </c>
      <c r="V418" s="222">
        <v>20250611</v>
      </c>
      <c r="W418" s="517">
        <v>36540000</v>
      </c>
      <c r="X418" s="426">
        <v>45799</v>
      </c>
      <c r="Y418" s="205" t="s">
        <v>51</v>
      </c>
      <c r="Z418" s="150" t="s">
        <v>2702</v>
      </c>
      <c r="AA418" s="146" t="s">
        <v>53</v>
      </c>
      <c r="AB418" s="146" t="s">
        <v>4901</v>
      </c>
      <c r="AC418" s="146" t="s">
        <v>4750</v>
      </c>
      <c r="AD418" s="233">
        <v>45800</v>
      </c>
      <c r="AE418" s="83" t="s">
        <v>4902</v>
      </c>
      <c r="AF418" s="155" t="e">
        <f>#REF!</f>
        <v>#REF!</v>
      </c>
      <c r="AG418" s="169"/>
      <c r="AH418" s="150">
        <v>45602</v>
      </c>
      <c r="AI418" s="150">
        <f t="shared" si="21"/>
        <v>45722</v>
      </c>
      <c r="AJ418" s="156">
        <f t="shared" si="22"/>
        <v>46452</v>
      </c>
    </row>
    <row r="419" spans="1:36" ht="18" customHeight="1">
      <c r="B419" s="502" t="b">
        <v>1</v>
      </c>
      <c r="C419" s="325" t="s">
        <v>4903</v>
      </c>
      <c r="D419" s="146" t="s">
        <v>3891</v>
      </c>
      <c r="E419" s="327" t="s">
        <v>24</v>
      </c>
      <c r="F419" s="146" t="s">
        <v>18</v>
      </c>
      <c r="G419" s="559">
        <v>45798</v>
      </c>
      <c r="H419" s="146" t="s">
        <v>473</v>
      </c>
      <c r="I419" s="150" t="str">
        <f t="shared" ca="1" si="20"/>
        <v>EJECUTADO</v>
      </c>
      <c r="J419" s="146" t="s">
        <v>4893</v>
      </c>
      <c r="K419" s="149" t="s">
        <v>54</v>
      </c>
      <c r="L419" s="245" t="s">
        <v>4904</v>
      </c>
      <c r="M419" s="514">
        <v>52056322</v>
      </c>
      <c r="N419" s="235" t="s">
        <v>1686</v>
      </c>
      <c r="O419" s="438">
        <v>36540000</v>
      </c>
      <c r="P419" s="438">
        <v>5800000</v>
      </c>
      <c r="Q419" s="545">
        <v>20250422</v>
      </c>
      <c r="R419" s="516">
        <v>324800000</v>
      </c>
      <c r="S419" s="134">
        <v>45777</v>
      </c>
      <c r="T419" s="175">
        <v>45803</v>
      </c>
      <c r="U419" s="175">
        <v>45991</v>
      </c>
      <c r="V419" s="222">
        <v>20250612</v>
      </c>
      <c r="W419" s="517">
        <v>36540000</v>
      </c>
      <c r="X419" s="426">
        <v>45799</v>
      </c>
      <c r="Y419" s="205" t="s">
        <v>51</v>
      </c>
      <c r="Z419" s="150" t="s">
        <v>2702</v>
      </c>
      <c r="AA419" s="146" t="s">
        <v>53</v>
      </c>
      <c r="AB419" s="146" t="s">
        <v>4905</v>
      </c>
      <c r="AC419" s="146" t="s">
        <v>4750</v>
      </c>
      <c r="AD419" s="233">
        <v>45803</v>
      </c>
      <c r="AE419" s="227" t="s">
        <v>4906</v>
      </c>
      <c r="AF419" s="155" t="e">
        <f>#REF!</f>
        <v>#REF!</v>
      </c>
      <c r="AG419" s="169"/>
      <c r="AH419" s="150">
        <v>45602</v>
      </c>
      <c r="AI419" s="150">
        <f t="shared" si="21"/>
        <v>45722</v>
      </c>
      <c r="AJ419" s="156">
        <f t="shared" si="22"/>
        <v>46452</v>
      </c>
    </row>
    <row r="420" spans="1:36" ht="18" customHeight="1">
      <c r="A420" s="270" t="s">
        <v>4907</v>
      </c>
      <c r="B420" s="502" t="b">
        <v>1</v>
      </c>
      <c r="C420" s="325" t="s">
        <v>4908</v>
      </c>
      <c r="D420" s="146" t="s">
        <v>2869</v>
      </c>
      <c r="E420" s="327" t="s">
        <v>24</v>
      </c>
      <c r="F420" s="146" t="s">
        <v>13</v>
      </c>
      <c r="G420" s="559">
        <v>45763</v>
      </c>
      <c r="H420" s="146" t="s">
        <v>529</v>
      </c>
      <c r="I420" s="150" t="str">
        <f t="shared" ca="1" si="20"/>
        <v>EJECUTADO</v>
      </c>
      <c r="J420" s="146" t="s">
        <v>4909</v>
      </c>
      <c r="K420" s="507" t="s">
        <v>50</v>
      </c>
      <c r="L420" s="180" t="s">
        <v>4910</v>
      </c>
      <c r="M420" s="514" t="s">
        <v>4911</v>
      </c>
      <c r="N420" s="235" t="s">
        <v>1686</v>
      </c>
      <c r="O420" s="572">
        <v>1935423000</v>
      </c>
      <c r="P420" s="516">
        <v>1935423000</v>
      </c>
      <c r="Q420" s="545">
        <v>20250215</v>
      </c>
      <c r="R420" s="516">
        <v>1935423000</v>
      </c>
      <c r="S420" s="134">
        <v>45716</v>
      </c>
      <c r="T420" s="175">
        <v>45814</v>
      </c>
      <c r="U420" s="175">
        <v>46022</v>
      </c>
      <c r="V420" s="222">
        <v>20250631</v>
      </c>
      <c r="W420" s="517">
        <v>1935423000</v>
      </c>
      <c r="X420" s="426">
        <v>45804</v>
      </c>
      <c r="Y420" s="205" t="s">
        <v>51</v>
      </c>
      <c r="Z420" s="239" t="s">
        <v>3263</v>
      </c>
      <c r="AA420" s="146" t="s">
        <v>53</v>
      </c>
      <c r="AB420" s="146" t="s">
        <v>4912</v>
      </c>
      <c r="AC420" s="146" t="s">
        <v>3507</v>
      </c>
      <c r="AD420" s="233">
        <v>45814</v>
      </c>
      <c r="AE420" s="83" t="s">
        <v>4913</v>
      </c>
      <c r="AF420" s="155" t="e">
        <f>#REF!</f>
        <v>#REF!</v>
      </c>
      <c r="AG420" s="169"/>
      <c r="AH420" s="150">
        <v>45602</v>
      </c>
      <c r="AI420" s="150">
        <f t="shared" si="21"/>
        <v>45722</v>
      </c>
      <c r="AJ420" s="156">
        <f t="shared" si="22"/>
        <v>46452</v>
      </c>
    </row>
    <row r="421" spans="1:36" ht="18" customHeight="1">
      <c r="A421" s="270" t="s">
        <v>4914</v>
      </c>
      <c r="B421" s="502" t="b">
        <v>1</v>
      </c>
      <c r="C421" s="325" t="s">
        <v>4915</v>
      </c>
      <c r="D421" s="146" t="s">
        <v>2917</v>
      </c>
      <c r="E421" s="327" t="s">
        <v>24</v>
      </c>
      <c r="F421" s="146" t="s">
        <v>13</v>
      </c>
      <c r="G421" s="559">
        <v>45771</v>
      </c>
      <c r="H421" s="146" t="s">
        <v>473</v>
      </c>
      <c r="I421" s="150" t="str">
        <f t="shared" ca="1" si="20"/>
        <v>EJECUTADO</v>
      </c>
      <c r="J421" s="146" t="s">
        <v>4720</v>
      </c>
      <c r="K421" s="149" t="s">
        <v>54</v>
      </c>
      <c r="L421" s="180" t="s">
        <v>4916</v>
      </c>
      <c r="M421" s="514" t="s">
        <v>4917</v>
      </c>
      <c r="N421" s="235" t="s">
        <v>1686</v>
      </c>
      <c r="O421" s="438">
        <v>726190000</v>
      </c>
      <c r="P421" s="438">
        <v>726190000</v>
      </c>
      <c r="Q421" s="545">
        <v>20250150</v>
      </c>
      <c r="R421" s="516">
        <v>726190000</v>
      </c>
      <c r="S421" s="134">
        <v>45700</v>
      </c>
      <c r="T421" s="175">
        <v>45807</v>
      </c>
      <c r="U421" s="175">
        <v>45921</v>
      </c>
      <c r="V421" s="222">
        <v>20250632</v>
      </c>
      <c r="W421" s="517">
        <v>726190000</v>
      </c>
      <c r="X421" s="426">
        <v>45804</v>
      </c>
      <c r="Y421" s="205" t="s">
        <v>51</v>
      </c>
      <c r="Z421" s="150" t="s">
        <v>2702</v>
      </c>
      <c r="AA421" s="146" t="s">
        <v>53</v>
      </c>
      <c r="AB421" s="146" t="s">
        <v>4918</v>
      </c>
      <c r="AC421" s="146" t="s">
        <v>3405</v>
      </c>
      <c r="AD421" s="233">
        <v>45807</v>
      </c>
      <c r="AE421" s="83" t="s">
        <v>4919</v>
      </c>
      <c r="AF421" s="155" t="e">
        <f>#REF!</f>
        <v>#REF!</v>
      </c>
      <c r="AG421" s="169"/>
      <c r="AH421" s="150">
        <v>45602</v>
      </c>
      <c r="AI421" s="150">
        <f t="shared" si="21"/>
        <v>45722</v>
      </c>
      <c r="AJ421" s="156">
        <f t="shared" si="22"/>
        <v>46452</v>
      </c>
    </row>
    <row r="422" spans="1:36" ht="18" customHeight="1">
      <c r="B422" s="502" t="b">
        <v>1</v>
      </c>
      <c r="C422" s="325" t="s">
        <v>4920</v>
      </c>
      <c r="D422" s="146" t="s">
        <v>3562</v>
      </c>
      <c r="E422" s="327" t="s">
        <v>24</v>
      </c>
      <c r="F422" s="146" t="s">
        <v>10</v>
      </c>
      <c r="G422" s="559">
        <v>45799</v>
      </c>
      <c r="H422" s="146" t="s">
        <v>473</v>
      </c>
      <c r="I422" s="150" t="str">
        <f t="shared" ca="1" si="20"/>
        <v>EJECUTADO</v>
      </c>
      <c r="J422" s="146" t="s">
        <v>4921</v>
      </c>
      <c r="K422" s="507" t="s">
        <v>50</v>
      </c>
      <c r="L422" s="180" t="s">
        <v>2501</v>
      </c>
      <c r="M422" s="514" t="s">
        <v>4922</v>
      </c>
      <c r="N422" s="235" t="s">
        <v>1686</v>
      </c>
      <c r="O422" s="438">
        <v>796275000</v>
      </c>
      <c r="P422" s="438">
        <v>796275000</v>
      </c>
      <c r="Q422" s="545">
        <v>20250334</v>
      </c>
      <c r="R422" s="516">
        <v>796275000</v>
      </c>
      <c r="S422" s="134">
        <v>45743</v>
      </c>
      <c r="T422" s="175">
        <v>45805</v>
      </c>
      <c r="U422" s="175">
        <v>46022</v>
      </c>
      <c r="V422" s="222">
        <v>20250613</v>
      </c>
      <c r="W422" s="517">
        <v>796275000</v>
      </c>
      <c r="X422" s="426">
        <v>45799</v>
      </c>
      <c r="Y422" s="205" t="s">
        <v>51</v>
      </c>
      <c r="Z422" s="150" t="s">
        <v>2702</v>
      </c>
      <c r="AA422" s="146" t="s">
        <v>53</v>
      </c>
      <c r="AB422" s="146" t="s">
        <v>4923</v>
      </c>
      <c r="AC422" s="146" t="s">
        <v>2964</v>
      </c>
      <c r="AD422" s="233">
        <v>45812</v>
      </c>
      <c r="AE422" s="83" t="s">
        <v>4924</v>
      </c>
      <c r="AF422" s="155" t="e">
        <f>#REF!</f>
        <v>#REF!</v>
      </c>
      <c r="AG422" s="169"/>
      <c r="AH422" s="150">
        <v>45602</v>
      </c>
      <c r="AI422" s="150">
        <f t="shared" si="21"/>
        <v>45722</v>
      </c>
      <c r="AJ422" s="156">
        <f t="shared" si="22"/>
        <v>46452</v>
      </c>
    </row>
    <row r="423" spans="1:36" ht="18" customHeight="1">
      <c r="B423" s="502" t="b">
        <v>1</v>
      </c>
      <c r="C423" s="325" t="s">
        <v>4925</v>
      </c>
      <c r="D423" s="146" t="s">
        <v>3952</v>
      </c>
      <c r="E423" s="327" t="s">
        <v>24</v>
      </c>
      <c r="F423" s="146" t="s">
        <v>3</v>
      </c>
      <c r="G423" s="559">
        <v>45799</v>
      </c>
      <c r="H423" s="146" t="s">
        <v>473</v>
      </c>
      <c r="I423" s="150" t="str">
        <f t="shared" ca="1" si="20"/>
        <v>EJECUTADO</v>
      </c>
      <c r="J423" s="146" t="s">
        <v>4696</v>
      </c>
      <c r="K423" s="149" t="s">
        <v>54</v>
      </c>
      <c r="L423" s="180" t="s">
        <v>4926</v>
      </c>
      <c r="M423" s="514">
        <v>1073711868</v>
      </c>
      <c r="N423" s="235" t="s">
        <v>1686</v>
      </c>
      <c r="O423" s="438">
        <v>4800000</v>
      </c>
      <c r="P423" s="438">
        <v>2400000</v>
      </c>
      <c r="Q423" s="545">
        <v>20250450</v>
      </c>
      <c r="R423" s="516">
        <v>48000000</v>
      </c>
      <c r="S423" s="134">
        <v>45785</v>
      </c>
      <c r="T423" s="175">
        <v>45800</v>
      </c>
      <c r="U423" s="175">
        <v>45860</v>
      </c>
      <c r="V423" s="222">
        <v>20250614</v>
      </c>
      <c r="W423" s="517">
        <v>4800000</v>
      </c>
      <c r="X423" s="426">
        <v>45799</v>
      </c>
      <c r="Y423" s="205" t="s">
        <v>51</v>
      </c>
      <c r="Z423" s="150" t="s">
        <v>2702</v>
      </c>
      <c r="AA423" s="146" t="s">
        <v>53</v>
      </c>
      <c r="AB423" s="146" t="s">
        <v>4927</v>
      </c>
      <c r="AC423" s="146" t="s">
        <v>3547</v>
      </c>
      <c r="AD423" s="233">
        <v>45800</v>
      </c>
      <c r="AE423" s="83" t="s">
        <v>4928</v>
      </c>
      <c r="AF423" s="155" t="e">
        <f>#REF!</f>
        <v>#REF!</v>
      </c>
      <c r="AG423" s="169"/>
      <c r="AH423" s="150">
        <v>45602</v>
      </c>
      <c r="AI423" s="150">
        <f t="shared" si="21"/>
        <v>45722</v>
      </c>
      <c r="AJ423" s="156">
        <f t="shared" si="22"/>
        <v>46452</v>
      </c>
    </row>
    <row r="424" spans="1:36" ht="18" customHeight="1">
      <c r="B424" s="502" t="b">
        <v>1</v>
      </c>
      <c r="C424" s="342" t="s">
        <v>4929</v>
      </c>
      <c r="D424" s="189" t="s">
        <v>3952</v>
      </c>
      <c r="E424" s="327" t="s">
        <v>24</v>
      </c>
      <c r="F424" s="146" t="s">
        <v>3</v>
      </c>
      <c r="G424" s="559">
        <v>45799</v>
      </c>
      <c r="H424" s="146" t="s">
        <v>473</v>
      </c>
      <c r="I424" s="150" t="str">
        <f t="shared" ca="1" si="20"/>
        <v>EJECUTADO</v>
      </c>
      <c r="J424" s="146" t="s">
        <v>4696</v>
      </c>
      <c r="K424" s="149" t="s">
        <v>54</v>
      </c>
      <c r="L424" s="243" t="s">
        <v>4930</v>
      </c>
      <c r="M424" s="514">
        <v>1024549073</v>
      </c>
      <c r="N424" s="235" t="s">
        <v>1686</v>
      </c>
      <c r="O424" s="438">
        <v>4800000</v>
      </c>
      <c r="P424" s="438">
        <v>2400000</v>
      </c>
      <c r="Q424" s="545">
        <v>20250450</v>
      </c>
      <c r="R424" s="516">
        <v>48000000</v>
      </c>
      <c r="S424" s="134">
        <v>45785</v>
      </c>
      <c r="T424" s="175">
        <v>45800</v>
      </c>
      <c r="U424" s="175">
        <v>45860</v>
      </c>
      <c r="V424" s="222">
        <v>20250615</v>
      </c>
      <c r="W424" s="517">
        <v>4800000</v>
      </c>
      <c r="X424" s="426">
        <v>45800</v>
      </c>
      <c r="Y424" s="205" t="s">
        <v>51</v>
      </c>
      <c r="Z424" s="150" t="s">
        <v>2702</v>
      </c>
      <c r="AA424" s="146" t="s">
        <v>53</v>
      </c>
      <c r="AB424" s="146" t="s">
        <v>4931</v>
      </c>
      <c r="AC424" s="146" t="s">
        <v>3547</v>
      </c>
      <c r="AD424" s="233">
        <v>45800</v>
      </c>
      <c r="AE424" s="227" t="s">
        <v>4932</v>
      </c>
      <c r="AF424" s="155" t="e">
        <f>#REF!</f>
        <v>#REF!</v>
      </c>
      <c r="AG424" s="169"/>
      <c r="AH424" s="150">
        <v>45602</v>
      </c>
      <c r="AI424" s="150">
        <f t="shared" si="21"/>
        <v>45722</v>
      </c>
      <c r="AJ424" s="156">
        <f t="shared" si="22"/>
        <v>46452</v>
      </c>
    </row>
    <row r="425" spans="1:36" ht="18" customHeight="1">
      <c r="B425" s="208" t="b">
        <v>1</v>
      </c>
      <c r="C425" s="322" t="s">
        <v>4933</v>
      </c>
      <c r="D425" s="232" t="s">
        <v>74</v>
      </c>
      <c r="E425" s="327" t="s">
        <v>24</v>
      </c>
      <c r="F425" s="146" t="s">
        <v>3</v>
      </c>
      <c r="G425" s="559">
        <v>45799</v>
      </c>
      <c r="H425" s="146" t="s">
        <v>473</v>
      </c>
      <c r="I425" s="150" t="str">
        <f t="shared" ca="1" si="20"/>
        <v>EJECUTADO</v>
      </c>
      <c r="J425" s="146" t="s">
        <v>4934</v>
      </c>
      <c r="K425" s="149" t="s">
        <v>54</v>
      </c>
      <c r="L425" s="180" t="s">
        <v>928</v>
      </c>
      <c r="M425" s="514">
        <v>1098612710</v>
      </c>
      <c r="N425" s="229" t="s">
        <v>2806</v>
      </c>
      <c r="O425" s="438">
        <v>11700000</v>
      </c>
      <c r="P425" s="438">
        <v>3900000</v>
      </c>
      <c r="Q425" s="545">
        <v>20250458</v>
      </c>
      <c r="R425" s="516">
        <v>11700000</v>
      </c>
      <c r="S425" s="134">
        <v>45789</v>
      </c>
      <c r="T425" s="175">
        <v>45800</v>
      </c>
      <c r="U425" s="175">
        <v>45891</v>
      </c>
      <c r="V425" s="222">
        <v>20250616</v>
      </c>
      <c r="W425" s="517">
        <v>11700000</v>
      </c>
      <c r="X425" s="426">
        <v>45800</v>
      </c>
      <c r="Y425" s="205" t="s">
        <v>51</v>
      </c>
      <c r="Z425" s="150" t="s">
        <v>634</v>
      </c>
      <c r="AA425" s="146" t="s">
        <v>53</v>
      </c>
      <c r="AB425" s="146" t="s">
        <v>4935</v>
      </c>
      <c r="AC425" s="146" t="s">
        <v>3507</v>
      </c>
      <c r="AD425" s="233">
        <v>45800</v>
      </c>
      <c r="AE425" s="83" t="s">
        <v>4936</v>
      </c>
      <c r="AF425" s="155" t="e">
        <f>#REF!</f>
        <v>#REF!</v>
      </c>
      <c r="AG425" s="169"/>
      <c r="AH425" s="150">
        <v>45602</v>
      </c>
      <c r="AI425" s="150">
        <f t="shared" si="21"/>
        <v>45722</v>
      </c>
      <c r="AJ425" s="156">
        <f t="shared" si="22"/>
        <v>46452</v>
      </c>
    </row>
    <row r="426" spans="1:36" ht="18" customHeight="1">
      <c r="B426" s="207" t="b">
        <v>1</v>
      </c>
      <c r="C426" s="333" t="s">
        <v>4937</v>
      </c>
      <c r="D426" s="146" t="s">
        <v>842</v>
      </c>
      <c r="E426" s="327" t="s">
        <v>24</v>
      </c>
      <c r="F426" s="146" t="s">
        <v>18</v>
      </c>
      <c r="G426" s="559">
        <v>45800</v>
      </c>
      <c r="H426" s="146" t="s">
        <v>473</v>
      </c>
      <c r="I426" s="150" t="str">
        <f t="shared" ca="1" si="20"/>
        <v>EJECUTADO</v>
      </c>
      <c r="J426" s="146" t="s">
        <v>4938</v>
      </c>
      <c r="K426" s="149" t="s">
        <v>54</v>
      </c>
      <c r="L426" s="180" t="s">
        <v>4939</v>
      </c>
      <c r="M426" s="514">
        <v>80578578</v>
      </c>
      <c r="N426" s="235" t="s">
        <v>1686</v>
      </c>
      <c r="O426" s="438">
        <v>50000000</v>
      </c>
      <c r="P426" s="438">
        <v>10000000</v>
      </c>
      <c r="Q426" s="545">
        <v>20250479</v>
      </c>
      <c r="R426" s="516">
        <v>50000000</v>
      </c>
      <c r="S426" s="134">
        <v>45798</v>
      </c>
      <c r="T426" s="175">
        <v>45800</v>
      </c>
      <c r="U426" s="175">
        <v>45952</v>
      </c>
      <c r="V426" s="222">
        <v>20250617</v>
      </c>
      <c r="W426" s="517">
        <v>50000000</v>
      </c>
      <c r="X426" s="426">
        <v>45800</v>
      </c>
      <c r="Y426" s="205" t="s">
        <v>51</v>
      </c>
      <c r="Z426" s="150" t="s">
        <v>2702</v>
      </c>
      <c r="AA426" s="146" t="s">
        <v>53</v>
      </c>
      <c r="AB426" s="146" t="s">
        <v>4940</v>
      </c>
      <c r="AC426" s="146" t="s">
        <v>2927</v>
      </c>
      <c r="AD426" s="233">
        <v>45800</v>
      </c>
      <c r="AE426" s="83" t="s">
        <v>4941</v>
      </c>
      <c r="AF426" s="155" t="e">
        <f>#REF!</f>
        <v>#REF!</v>
      </c>
      <c r="AG426" s="169"/>
      <c r="AH426" s="150">
        <v>45602</v>
      </c>
      <c r="AI426" s="150">
        <f t="shared" si="21"/>
        <v>45722</v>
      </c>
      <c r="AJ426" s="156">
        <f t="shared" si="22"/>
        <v>46452</v>
      </c>
    </row>
    <row r="427" spans="1:36" ht="18" customHeight="1">
      <c r="A427" s="284" t="s">
        <v>4942</v>
      </c>
      <c r="B427" s="271" t="b">
        <v>1</v>
      </c>
      <c r="C427" s="333" t="s">
        <v>4943</v>
      </c>
      <c r="D427" s="232" t="s">
        <v>74</v>
      </c>
      <c r="E427" s="327" t="s">
        <v>24</v>
      </c>
      <c r="F427" s="146" t="s">
        <v>12</v>
      </c>
      <c r="G427" s="559">
        <v>45800</v>
      </c>
      <c r="H427" s="146" t="s">
        <v>473</v>
      </c>
      <c r="I427" s="150" t="str">
        <f t="shared" ca="1" si="20"/>
        <v>EJECUTADO</v>
      </c>
      <c r="J427" s="146" t="s">
        <v>4944</v>
      </c>
      <c r="K427" s="507" t="s">
        <v>50</v>
      </c>
      <c r="L427" s="244" t="s">
        <v>4945</v>
      </c>
      <c r="M427" s="514" t="s">
        <v>4946</v>
      </c>
      <c r="N427" s="235" t="s">
        <v>1686</v>
      </c>
      <c r="O427" s="438">
        <v>18000000</v>
      </c>
      <c r="P427" s="438">
        <v>18000000</v>
      </c>
      <c r="Q427" s="545">
        <v>20250376</v>
      </c>
      <c r="R427" s="516">
        <v>18000000</v>
      </c>
      <c r="S427" s="134">
        <v>45755</v>
      </c>
      <c r="T427" s="175">
        <v>45803</v>
      </c>
      <c r="U427" s="175">
        <v>46022</v>
      </c>
      <c r="V427" s="222">
        <v>20250618</v>
      </c>
      <c r="W427" s="517">
        <v>18000000</v>
      </c>
      <c r="X427" s="426">
        <v>45800</v>
      </c>
      <c r="Y427" s="168" t="s">
        <v>106</v>
      </c>
      <c r="Z427" s="150" t="s">
        <v>283</v>
      </c>
      <c r="AA427" s="146" t="s">
        <v>53</v>
      </c>
      <c r="AB427" s="146" t="s">
        <v>4947</v>
      </c>
      <c r="AC427" s="146" t="s">
        <v>2940</v>
      </c>
      <c r="AD427" s="233">
        <v>45803</v>
      </c>
      <c r="AE427" s="83" t="s">
        <v>4948</v>
      </c>
      <c r="AF427" s="155" t="e">
        <f>#REF!</f>
        <v>#REF!</v>
      </c>
      <c r="AG427" s="169"/>
      <c r="AH427" s="150">
        <v>45602</v>
      </c>
      <c r="AI427" s="150">
        <f t="shared" si="21"/>
        <v>45722</v>
      </c>
      <c r="AJ427" s="156">
        <f t="shared" si="22"/>
        <v>46452</v>
      </c>
    </row>
    <row r="428" spans="1:36" ht="18" customHeight="1">
      <c r="B428" s="207" t="b">
        <v>1</v>
      </c>
      <c r="C428" s="333" t="s">
        <v>4949</v>
      </c>
      <c r="D428" s="146" t="s">
        <v>842</v>
      </c>
      <c r="E428" s="327" t="s">
        <v>24</v>
      </c>
      <c r="F428" s="146" t="s">
        <v>19</v>
      </c>
      <c r="G428" s="559">
        <v>45800</v>
      </c>
      <c r="H428" s="146" t="s">
        <v>473</v>
      </c>
      <c r="I428" s="150" t="str">
        <f t="shared" ca="1" si="20"/>
        <v>EJECUTADO</v>
      </c>
      <c r="J428" s="146" t="s">
        <v>3983</v>
      </c>
      <c r="K428" s="507" t="s">
        <v>50</v>
      </c>
      <c r="L428" s="180" t="s">
        <v>4950</v>
      </c>
      <c r="M428" s="514" t="s">
        <v>4951</v>
      </c>
      <c r="N428" s="235" t="s">
        <v>1686</v>
      </c>
      <c r="O428" s="438">
        <v>100000000</v>
      </c>
      <c r="P428" s="438">
        <v>100000000</v>
      </c>
      <c r="Q428" s="545">
        <v>20250482</v>
      </c>
      <c r="R428" s="516">
        <v>300000000</v>
      </c>
      <c r="S428" s="134">
        <v>45798</v>
      </c>
      <c r="T428" s="175">
        <v>45800</v>
      </c>
      <c r="U428" s="175">
        <v>45930</v>
      </c>
      <c r="V428" s="222">
        <v>20250621</v>
      </c>
      <c r="W428" s="517">
        <v>100000000</v>
      </c>
      <c r="X428" s="426">
        <v>45800</v>
      </c>
      <c r="Y428" s="205" t="s">
        <v>51</v>
      </c>
      <c r="Z428" s="150" t="s">
        <v>2702</v>
      </c>
      <c r="AA428" s="146" t="s">
        <v>59</v>
      </c>
      <c r="AB428" s="146" t="s">
        <v>218</v>
      </c>
      <c r="AC428" s="146" t="s">
        <v>2927</v>
      </c>
      <c r="AD428" s="222" t="s">
        <v>218</v>
      </c>
      <c r="AE428" s="83" t="s">
        <v>4952</v>
      </c>
      <c r="AF428" s="155" t="e">
        <f>#REF!</f>
        <v>#REF!</v>
      </c>
      <c r="AG428" s="169"/>
      <c r="AH428" s="150">
        <v>45602</v>
      </c>
      <c r="AI428" s="150">
        <f t="shared" si="21"/>
        <v>45722</v>
      </c>
      <c r="AJ428" s="156">
        <f t="shared" si="22"/>
        <v>46452</v>
      </c>
    </row>
    <row r="429" spans="1:36" ht="18" customHeight="1">
      <c r="B429" s="207" t="b">
        <v>1</v>
      </c>
      <c r="C429" s="333" t="s">
        <v>4953</v>
      </c>
      <c r="D429" s="146" t="s">
        <v>842</v>
      </c>
      <c r="E429" s="327" t="s">
        <v>24</v>
      </c>
      <c r="F429" s="146" t="s">
        <v>19</v>
      </c>
      <c r="G429" s="559">
        <v>45803</v>
      </c>
      <c r="H429" s="146" t="s">
        <v>473</v>
      </c>
      <c r="I429" s="150" t="str">
        <f t="shared" ca="1" si="20"/>
        <v>EJECUTADO</v>
      </c>
      <c r="J429" s="146" t="s">
        <v>4954</v>
      </c>
      <c r="K429" s="507" t="s">
        <v>50</v>
      </c>
      <c r="L429" s="180" t="s">
        <v>4955</v>
      </c>
      <c r="M429" s="514" t="s">
        <v>2875</v>
      </c>
      <c r="N429" s="235" t="s">
        <v>1686</v>
      </c>
      <c r="O429" s="438">
        <v>100000000</v>
      </c>
      <c r="P429" s="438">
        <v>100000000</v>
      </c>
      <c r="Q429" s="545">
        <v>20250482</v>
      </c>
      <c r="R429" s="516">
        <v>300000000</v>
      </c>
      <c r="S429" s="134">
        <v>45798</v>
      </c>
      <c r="T429" s="175">
        <v>45803</v>
      </c>
      <c r="U429" s="175">
        <v>45930</v>
      </c>
      <c r="V429" s="222">
        <v>20250622</v>
      </c>
      <c r="W429" s="517">
        <v>100000000</v>
      </c>
      <c r="X429" s="426">
        <v>45803</v>
      </c>
      <c r="Y429" s="205" t="s">
        <v>51</v>
      </c>
      <c r="Z429" s="150" t="s">
        <v>2702</v>
      </c>
      <c r="AA429" s="146" t="s">
        <v>59</v>
      </c>
      <c r="AB429" s="146" t="s">
        <v>218</v>
      </c>
      <c r="AC429" s="146" t="s">
        <v>2927</v>
      </c>
      <c r="AD429" s="222" t="s">
        <v>218</v>
      </c>
      <c r="AE429" s="83" t="s">
        <v>4956</v>
      </c>
      <c r="AF429" s="155" t="e">
        <f>#REF!</f>
        <v>#REF!</v>
      </c>
      <c r="AG429" s="169"/>
      <c r="AH429" s="150">
        <v>45602</v>
      </c>
      <c r="AI429" s="150">
        <f t="shared" si="21"/>
        <v>45722</v>
      </c>
      <c r="AJ429" s="156">
        <f t="shared" si="22"/>
        <v>46452</v>
      </c>
    </row>
    <row r="430" spans="1:36" ht="18" customHeight="1">
      <c r="B430" s="264" t="b">
        <v>1</v>
      </c>
      <c r="C430" s="322" t="s">
        <v>4957</v>
      </c>
      <c r="D430" s="146" t="s">
        <v>3891</v>
      </c>
      <c r="E430" s="327" t="s">
        <v>24</v>
      </c>
      <c r="F430" s="146" t="s">
        <v>18</v>
      </c>
      <c r="G430" s="559">
        <v>45803</v>
      </c>
      <c r="H430" s="146" t="s">
        <v>473</v>
      </c>
      <c r="I430" s="150" t="str">
        <f t="shared" ca="1" si="20"/>
        <v>EJECUTADO</v>
      </c>
      <c r="J430" s="146" t="s">
        <v>4738</v>
      </c>
      <c r="K430" s="149" t="s">
        <v>54</v>
      </c>
      <c r="L430" s="180" t="s">
        <v>4958</v>
      </c>
      <c r="M430" s="514">
        <v>20911038</v>
      </c>
      <c r="N430" s="235" t="s">
        <v>1686</v>
      </c>
      <c r="O430" s="438">
        <v>40600000</v>
      </c>
      <c r="P430" s="438">
        <v>5800000</v>
      </c>
      <c r="Q430" s="545">
        <v>20250422</v>
      </c>
      <c r="R430" s="516">
        <v>324800000</v>
      </c>
      <c r="S430" s="134">
        <v>45777</v>
      </c>
      <c r="T430" s="175">
        <v>45807</v>
      </c>
      <c r="U430" s="175">
        <v>45991</v>
      </c>
      <c r="V430" s="222">
        <v>20250629</v>
      </c>
      <c r="W430" s="517">
        <v>40600000</v>
      </c>
      <c r="X430" s="426">
        <v>45804</v>
      </c>
      <c r="Y430" s="205" t="s">
        <v>51</v>
      </c>
      <c r="Z430" s="150" t="s">
        <v>2702</v>
      </c>
      <c r="AA430" s="146" t="s">
        <v>53</v>
      </c>
      <c r="AB430" s="146" t="s">
        <v>4959</v>
      </c>
      <c r="AC430" s="146" t="s">
        <v>4750</v>
      </c>
      <c r="AD430" s="233">
        <v>45807</v>
      </c>
      <c r="AE430" s="83" t="s">
        <v>4960</v>
      </c>
      <c r="AF430" s="155" t="e">
        <f>#REF!</f>
        <v>#REF!</v>
      </c>
      <c r="AG430" s="169"/>
      <c r="AH430" s="150">
        <v>45602</v>
      </c>
      <c r="AI430" s="150">
        <f t="shared" si="21"/>
        <v>45722</v>
      </c>
      <c r="AJ430" s="156">
        <f t="shared" si="22"/>
        <v>46452</v>
      </c>
    </row>
    <row r="431" spans="1:36" ht="18" customHeight="1">
      <c r="B431" s="502" t="b">
        <v>1</v>
      </c>
      <c r="C431" s="322" t="s">
        <v>4961</v>
      </c>
      <c r="D431" s="146" t="s">
        <v>3891</v>
      </c>
      <c r="E431" s="327" t="s">
        <v>24</v>
      </c>
      <c r="F431" s="146" t="s">
        <v>18</v>
      </c>
      <c r="G431" s="559">
        <v>45803</v>
      </c>
      <c r="H431" s="146" t="s">
        <v>529</v>
      </c>
      <c r="I431" s="150" t="str">
        <f t="shared" ca="1" si="20"/>
        <v>EJECUTADO</v>
      </c>
      <c r="J431" s="146" t="s">
        <v>4738</v>
      </c>
      <c r="K431" s="149" t="s">
        <v>54</v>
      </c>
      <c r="L431" s="180" t="s">
        <v>4962</v>
      </c>
      <c r="M431" s="514">
        <v>1072658114</v>
      </c>
      <c r="N431" s="235" t="s">
        <v>1686</v>
      </c>
      <c r="O431" s="438">
        <v>40600000</v>
      </c>
      <c r="P431" s="438">
        <v>5800000</v>
      </c>
      <c r="Q431" s="545">
        <v>20250422</v>
      </c>
      <c r="R431" s="516">
        <v>324800000</v>
      </c>
      <c r="S431" s="134">
        <v>45777</v>
      </c>
      <c r="T431" s="175">
        <v>45811</v>
      </c>
      <c r="U431" s="175">
        <v>45991</v>
      </c>
      <c r="V431" s="222">
        <v>20250630</v>
      </c>
      <c r="W431" s="517">
        <v>40600000</v>
      </c>
      <c r="X431" s="426">
        <v>45804</v>
      </c>
      <c r="Y431" s="205" t="s">
        <v>51</v>
      </c>
      <c r="Z431" s="150" t="s">
        <v>2702</v>
      </c>
      <c r="AA431" s="146" t="s">
        <v>53</v>
      </c>
      <c r="AB431" s="146" t="s">
        <v>4963</v>
      </c>
      <c r="AC431" s="146" t="s">
        <v>4750</v>
      </c>
      <c r="AD431" s="233">
        <v>45811</v>
      </c>
      <c r="AE431" s="83" t="s">
        <v>4964</v>
      </c>
      <c r="AF431" s="155" t="e">
        <f>#REF!</f>
        <v>#REF!</v>
      </c>
      <c r="AG431" s="169"/>
      <c r="AH431" s="150">
        <v>45602</v>
      </c>
      <c r="AI431" s="150">
        <f t="shared" si="21"/>
        <v>45722</v>
      </c>
      <c r="AJ431" s="156">
        <f t="shared" si="22"/>
        <v>46452</v>
      </c>
    </row>
    <row r="432" spans="1:36" ht="18" customHeight="1">
      <c r="B432" s="502" t="b">
        <v>1</v>
      </c>
      <c r="C432" s="322" t="s">
        <v>4965</v>
      </c>
      <c r="D432" s="146" t="s">
        <v>2741</v>
      </c>
      <c r="E432" s="327" t="s">
        <v>24</v>
      </c>
      <c r="F432" s="146" t="s">
        <v>19</v>
      </c>
      <c r="G432" s="559">
        <v>45804</v>
      </c>
      <c r="H432" s="146" t="s">
        <v>473</v>
      </c>
      <c r="I432" s="150" t="str">
        <f t="shared" ca="1" si="20"/>
        <v>EJECUTADO</v>
      </c>
      <c r="J432" s="146" t="s">
        <v>2866</v>
      </c>
      <c r="K432" s="507" t="s">
        <v>50</v>
      </c>
      <c r="L432" s="180" t="s">
        <v>4966</v>
      </c>
      <c r="M432" s="514" t="s">
        <v>4967</v>
      </c>
      <c r="N432" s="235" t="s">
        <v>1686</v>
      </c>
      <c r="O432" s="438">
        <v>100000000</v>
      </c>
      <c r="P432" s="438">
        <v>100000000</v>
      </c>
      <c r="Q432" s="545">
        <v>20250431</v>
      </c>
      <c r="R432" s="516">
        <v>100000000</v>
      </c>
      <c r="S432" s="134">
        <v>45782</v>
      </c>
      <c r="T432" s="175">
        <v>45804</v>
      </c>
      <c r="U432" s="175">
        <v>45991</v>
      </c>
      <c r="V432" s="222">
        <v>20250625</v>
      </c>
      <c r="W432" s="517">
        <v>100000000</v>
      </c>
      <c r="X432" s="426">
        <v>45804</v>
      </c>
      <c r="Y432" s="205" t="s">
        <v>51</v>
      </c>
      <c r="Z432" s="150" t="s">
        <v>2702</v>
      </c>
      <c r="AA432" s="146" t="s">
        <v>59</v>
      </c>
      <c r="AB432" s="146" t="s">
        <v>218</v>
      </c>
      <c r="AC432" s="146" t="s">
        <v>3496</v>
      </c>
      <c r="AD432" s="222" t="s">
        <v>218</v>
      </c>
      <c r="AE432" s="83" t="s">
        <v>4968</v>
      </c>
      <c r="AF432" s="155" t="e">
        <f>#REF!</f>
        <v>#REF!</v>
      </c>
      <c r="AG432" s="169"/>
      <c r="AH432" s="150">
        <v>45602</v>
      </c>
      <c r="AI432" s="150">
        <f t="shared" si="21"/>
        <v>45722</v>
      </c>
      <c r="AJ432" s="156">
        <f t="shared" si="22"/>
        <v>46452</v>
      </c>
    </row>
    <row r="433" spans="1:36" ht="18" customHeight="1">
      <c r="B433" s="502" t="b">
        <v>1</v>
      </c>
      <c r="C433" s="322" t="s">
        <v>4969</v>
      </c>
      <c r="D433" s="146" t="s">
        <v>2741</v>
      </c>
      <c r="E433" s="327" t="s">
        <v>24</v>
      </c>
      <c r="F433" s="146" t="s">
        <v>19</v>
      </c>
      <c r="G433" s="559">
        <v>45804</v>
      </c>
      <c r="H433" s="146" t="s">
        <v>473</v>
      </c>
      <c r="I433" s="150" t="str">
        <f t="shared" ca="1" si="20"/>
        <v>EJECUTADO</v>
      </c>
      <c r="J433" s="146" t="s">
        <v>2866</v>
      </c>
      <c r="K433" s="507" t="s">
        <v>50</v>
      </c>
      <c r="L433" s="146" t="s">
        <v>4970</v>
      </c>
      <c r="M433" s="514" t="s">
        <v>4971</v>
      </c>
      <c r="N433" s="235" t="s">
        <v>1686</v>
      </c>
      <c r="O433" s="438">
        <v>50000000</v>
      </c>
      <c r="P433" s="438">
        <v>50000000</v>
      </c>
      <c r="Q433" s="545">
        <v>20250434</v>
      </c>
      <c r="R433" s="516">
        <v>100000000</v>
      </c>
      <c r="S433" s="134">
        <v>45782</v>
      </c>
      <c r="T433" s="175">
        <v>45804</v>
      </c>
      <c r="U433" s="175">
        <v>45991</v>
      </c>
      <c r="V433" s="222">
        <v>20250626</v>
      </c>
      <c r="W433" s="517">
        <v>50000000</v>
      </c>
      <c r="X433" s="426">
        <v>45804</v>
      </c>
      <c r="Y433" s="205" t="s">
        <v>51</v>
      </c>
      <c r="Z433" s="150" t="s">
        <v>2702</v>
      </c>
      <c r="AA433" s="146" t="s">
        <v>59</v>
      </c>
      <c r="AB433" s="146" t="s">
        <v>218</v>
      </c>
      <c r="AC433" s="146" t="s">
        <v>3496</v>
      </c>
      <c r="AD433" s="222" t="s">
        <v>218</v>
      </c>
      <c r="AE433" s="83" t="s">
        <v>4972</v>
      </c>
      <c r="AF433" s="155" t="e">
        <f>#REF!</f>
        <v>#REF!</v>
      </c>
      <c r="AG433" s="169"/>
      <c r="AH433" s="150">
        <v>45602</v>
      </c>
      <c r="AI433" s="150">
        <f t="shared" si="21"/>
        <v>45722</v>
      </c>
      <c r="AJ433" s="156">
        <f t="shared" si="22"/>
        <v>46452</v>
      </c>
    </row>
    <row r="434" spans="1:36" ht="18" customHeight="1">
      <c r="B434" s="207" t="b">
        <v>1</v>
      </c>
      <c r="C434" s="333" t="s">
        <v>4973</v>
      </c>
      <c r="D434" s="146" t="s">
        <v>842</v>
      </c>
      <c r="E434" s="327" t="s">
        <v>24</v>
      </c>
      <c r="F434" s="146" t="s">
        <v>19</v>
      </c>
      <c r="G434" s="559">
        <v>45804</v>
      </c>
      <c r="H434" s="146" t="s">
        <v>473</v>
      </c>
      <c r="I434" s="150" t="str">
        <f t="shared" ca="1" si="20"/>
        <v>EJECUTADO</v>
      </c>
      <c r="J434" s="146" t="s">
        <v>2873</v>
      </c>
      <c r="K434" s="507" t="s">
        <v>50</v>
      </c>
      <c r="L434" s="146" t="s">
        <v>4970</v>
      </c>
      <c r="M434" s="514" t="s">
        <v>4971</v>
      </c>
      <c r="N434" s="235" t="s">
        <v>1686</v>
      </c>
      <c r="O434" s="438">
        <v>50000000</v>
      </c>
      <c r="P434" s="438">
        <v>50000000</v>
      </c>
      <c r="Q434" s="545">
        <v>20250482</v>
      </c>
      <c r="R434" s="516">
        <v>300000000</v>
      </c>
      <c r="S434" s="134">
        <v>45798</v>
      </c>
      <c r="T434" s="175">
        <v>45804</v>
      </c>
      <c r="U434" s="175">
        <v>45930</v>
      </c>
      <c r="V434" s="222">
        <v>20250628</v>
      </c>
      <c r="W434" s="517">
        <v>50000000</v>
      </c>
      <c r="X434" s="426">
        <v>45804</v>
      </c>
      <c r="Y434" s="205" t="s">
        <v>51</v>
      </c>
      <c r="Z434" s="150" t="s">
        <v>2702</v>
      </c>
      <c r="AA434" s="146" t="s">
        <v>59</v>
      </c>
      <c r="AB434" s="146" t="s">
        <v>218</v>
      </c>
      <c r="AC434" s="146" t="s">
        <v>2927</v>
      </c>
      <c r="AD434" s="222" t="s">
        <v>218</v>
      </c>
      <c r="AE434" s="83" t="s">
        <v>4974</v>
      </c>
      <c r="AF434" s="155" t="e">
        <f>#REF!</f>
        <v>#REF!</v>
      </c>
      <c r="AG434" s="169"/>
      <c r="AH434" s="150">
        <v>45602</v>
      </c>
      <c r="AI434" s="150">
        <f t="shared" si="21"/>
        <v>45722</v>
      </c>
      <c r="AJ434" s="156">
        <f t="shared" si="22"/>
        <v>46452</v>
      </c>
    </row>
    <row r="435" spans="1:36" ht="18" customHeight="1">
      <c r="B435" s="264" t="b">
        <v>1</v>
      </c>
      <c r="C435" s="322" t="s">
        <v>4975</v>
      </c>
      <c r="D435" s="146" t="s">
        <v>2741</v>
      </c>
      <c r="E435" s="327" t="s">
        <v>24</v>
      </c>
      <c r="F435" s="146" t="s">
        <v>19</v>
      </c>
      <c r="G435" s="559">
        <v>45805</v>
      </c>
      <c r="H435" s="146" t="s">
        <v>473</v>
      </c>
      <c r="I435" s="150" t="str">
        <f t="shared" ca="1" si="20"/>
        <v>EJECUTADO</v>
      </c>
      <c r="J435" s="228" t="s">
        <v>2866</v>
      </c>
      <c r="K435" s="507" t="s">
        <v>50</v>
      </c>
      <c r="L435" s="180" t="s">
        <v>4976</v>
      </c>
      <c r="M435" s="514" t="s">
        <v>4977</v>
      </c>
      <c r="N435" s="235" t="s">
        <v>1686</v>
      </c>
      <c r="O435" s="438">
        <v>100000000</v>
      </c>
      <c r="P435" s="438">
        <v>100000000</v>
      </c>
      <c r="Q435" s="545">
        <v>20250432</v>
      </c>
      <c r="R435" s="438">
        <v>100000000</v>
      </c>
      <c r="S435" s="134">
        <v>45782</v>
      </c>
      <c r="T435" s="175">
        <v>45805</v>
      </c>
      <c r="U435" s="175">
        <v>45991</v>
      </c>
      <c r="V435" s="222">
        <v>20250633</v>
      </c>
      <c r="W435" s="517">
        <v>100000000</v>
      </c>
      <c r="X435" s="426">
        <v>45805</v>
      </c>
      <c r="Y435" s="205" t="s">
        <v>51</v>
      </c>
      <c r="Z435" s="150" t="s">
        <v>2702</v>
      </c>
      <c r="AA435" s="146" t="s">
        <v>59</v>
      </c>
      <c r="AB435" s="146" t="s">
        <v>218</v>
      </c>
      <c r="AC435" s="146" t="s">
        <v>3496</v>
      </c>
      <c r="AD435" s="222" t="s">
        <v>218</v>
      </c>
      <c r="AE435" s="83" t="s">
        <v>4978</v>
      </c>
      <c r="AF435" s="155" t="e">
        <f>#REF!</f>
        <v>#REF!</v>
      </c>
      <c r="AG435" s="169"/>
      <c r="AH435" s="150">
        <v>45602</v>
      </c>
      <c r="AI435" s="150">
        <f t="shared" si="21"/>
        <v>45722</v>
      </c>
      <c r="AJ435" s="156">
        <f t="shared" si="22"/>
        <v>46452</v>
      </c>
    </row>
    <row r="436" spans="1:36" ht="18" customHeight="1">
      <c r="B436" s="502" t="b">
        <v>1</v>
      </c>
      <c r="C436" s="322" t="s">
        <v>4979</v>
      </c>
      <c r="D436" s="146" t="s">
        <v>2741</v>
      </c>
      <c r="E436" s="327" t="s">
        <v>24</v>
      </c>
      <c r="F436" s="146" t="s">
        <v>19</v>
      </c>
      <c r="G436" s="559">
        <v>45805</v>
      </c>
      <c r="H436" s="146" t="s">
        <v>473</v>
      </c>
      <c r="I436" s="150" t="str">
        <f t="shared" ca="1" si="20"/>
        <v>EJECUTADO</v>
      </c>
      <c r="J436" s="146" t="s">
        <v>2866</v>
      </c>
      <c r="K436" s="507" t="s">
        <v>50</v>
      </c>
      <c r="L436" s="180" t="s">
        <v>4980</v>
      </c>
      <c r="M436" s="514" t="s">
        <v>4981</v>
      </c>
      <c r="N436" s="235" t="s">
        <v>1686</v>
      </c>
      <c r="O436" s="438">
        <v>100000000</v>
      </c>
      <c r="P436" s="438">
        <v>100000000</v>
      </c>
      <c r="Q436" s="545">
        <v>20250471</v>
      </c>
      <c r="R436" s="516">
        <v>500000000</v>
      </c>
      <c r="S436" s="134">
        <v>45793</v>
      </c>
      <c r="T436" s="175">
        <v>45805</v>
      </c>
      <c r="U436" s="175">
        <v>45991</v>
      </c>
      <c r="V436" s="222">
        <v>20250634</v>
      </c>
      <c r="W436" s="517">
        <v>100000000</v>
      </c>
      <c r="X436" s="426">
        <v>45805</v>
      </c>
      <c r="Y436" s="205" t="s">
        <v>51</v>
      </c>
      <c r="Z436" s="150" t="s">
        <v>2702</v>
      </c>
      <c r="AA436" s="146" t="s">
        <v>59</v>
      </c>
      <c r="AB436" s="146" t="s">
        <v>218</v>
      </c>
      <c r="AC436" s="146" t="s">
        <v>3496</v>
      </c>
      <c r="AD436" s="222" t="s">
        <v>218</v>
      </c>
      <c r="AE436" s="83" t="s">
        <v>4982</v>
      </c>
      <c r="AF436" s="155" t="e">
        <f>#REF!</f>
        <v>#REF!</v>
      </c>
      <c r="AG436" s="169"/>
      <c r="AH436" s="150">
        <v>45602</v>
      </c>
      <c r="AI436" s="150">
        <f t="shared" si="21"/>
        <v>45722</v>
      </c>
      <c r="AJ436" s="156">
        <f t="shared" si="22"/>
        <v>46452</v>
      </c>
    </row>
    <row r="437" spans="1:36" ht="18" customHeight="1">
      <c r="A437" s="284" t="s">
        <v>4983</v>
      </c>
      <c r="B437" s="208" t="b">
        <v>1</v>
      </c>
      <c r="C437" s="333" t="s">
        <v>4984</v>
      </c>
      <c r="D437" s="232" t="s">
        <v>74</v>
      </c>
      <c r="E437" s="327" t="s">
        <v>24</v>
      </c>
      <c r="F437" s="146" t="s">
        <v>4</v>
      </c>
      <c r="G437" s="559">
        <v>45806</v>
      </c>
      <c r="H437" s="146" t="s">
        <v>529</v>
      </c>
      <c r="I437" s="150" t="str">
        <f t="shared" ca="1" si="20"/>
        <v>EJECUTADO</v>
      </c>
      <c r="J437" s="146" t="s">
        <v>4985</v>
      </c>
      <c r="K437" s="507" t="s">
        <v>50</v>
      </c>
      <c r="L437" s="180" t="s">
        <v>4986</v>
      </c>
      <c r="M437" s="514" t="s">
        <v>2908</v>
      </c>
      <c r="N437" s="235" t="s">
        <v>1686</v>
      </c>
      <c r="O437" s="438">
        <v>146415000</v>
      </c>
      <c r="P437" s="438">
        <v>146415000</v>
      </c>
      <c r="Q437" s="545">
        <v>20250377</v>
      </c>
      <c r="R437" s="516">
        <v>146415000</v>
      </c>
      <c r="S437" s="134">
        <v>45755</v>
      </c>
      <c r="T437" s="175">
        <v>45812</v>
      </c>
      <c r="U437" s="175">
        <v>46022</v>
      </c>
      <c r="V437" s="222">
        <v>20250635</v>
      </c>
      <c r="W437" s="517">
        <v>146415000</v>
      </c>
      <c r="X437" s="426">
        <v>45837</v>
      </c>
      <c r="Y437" s="168" t="s">
        <v>106</v>
      </c>
      <c r="Z437" s="150" t="s">
        <v>283</v>
      </c>
      <c r="AA437" s="146" t="s">
        <v>53</v>
      </c>
      <c r="AB437" s="146" t="s">
        <v>4987</v>
      </c>
      <c r="AC437" s="146" t="s">
        <v>2940</v>
      </c>
      <c r="AD437" s="233">
        <v>45812</v>
      </c>
      <c r="AE437" s="83" t="s">
        <v>4988</v>
      </c>
      <c r="AF437" s="155" t="e">
        <f>#REF!</f>
        <v>#REF!</v>
      </c>
      <c r="AG437" s="169"/>
      <c r="AH437" s="150">
        <v>45602</v>
      </c>
      <c r="AI437" s="150">
        <f t="shared" si="21"/>
        <v>45722</v>
      </c>
      <c r="AJ437" s="156">
        <f t="shared" si="22"/>
        <v>46452</v>
      </c>
    </row>
    <row r="438" spans="1:36" ht="18" customHeight="1">
      <c r="B438" s="207" t="b">
        <v>1</v>
      </c>
      <c r="C438" s="333" t="s">
        <v>4989</v>
      </c>
      <c r="D438" s="146" t="s">
        <v>842</v>
      </c>
      <c r="E438" s="327" t="s">
        <v>24</v>
      </c>
      <c r="F438" s="146" t="s">
        <v>19</v>
      </c>
      <c r="G438" s="559">
        <v>45806</v>
      </c>
      <c r="H438" s="146" t="s">
        <v>473</v>
      </c>
      <c r="I438" s="150" t="str">
        <f t="shared" ca="1" si="20"/>
        <v>EJECUTADO</v>
      </c>
      <c r="J438" s="146" t="s">
        <v>3983</v>
      </c>
      <c r="K438" s="507" t="s">
        <v>50</v>
      </c>
      <c r="L438" s="180" t="s">
        <v>4990</v>
      </c>
      <c r="M438" s="514" t="s">
        <v>4977</v>
      </c>
      <c r="N438" s="235" t="s">
        <v>1686</v>
      </c>
      <c r="O438" s="438">
        <v>100000000</v>
      </c>
      <c r="P438" s="438">
        <v>100000000</v>
      </c>
      <c r="Q438" s="545">
        <v>20250489</v>
      </c>
      <c r="R438" s="516">
        <v>800000000</v>
      </c>
      <c r="S438" s="134">
        <v>45800</v>
      </c>
      <c r="T438" s="175">
        <v>45806</v>
      </c>
      <c r="U438" s="175">
        <v>45930</v>
      </c>
      <c r="V438" s="222">
        <v>20250636</v>
      </c>
      <c r="W438" s="517">
        <v>100000000</v>
      </c>
      <c r="X438" s="426">
        <v>45806</v>
      </c>
      <c r="Y438" s="205" t="s">
        <v>51</v>
      </c>
      <c r="Z438" s="150" t="s">
        <v>2702</v>
      </c>
      <c r="AA438" s="146" t="s">
        <v>59</v>
      </c>
      <c r="AB438" s="146" t="s">
        <v>218</v>
      </c>
      <c r="AC438" s="146" t="s">
        <v>2927</v>
      </c>
      <c r="AD438" s="222" t="s">
        <v>218</v>
      </c>
      <c r="AE438" s="83" t="s">
        <v>4991</v>
      </c>
      <c r="AF438" s="155" t="e">
        <f>#REF!</f>
        <v>#REF!</v>
      </c>
      <c r="AG438" s="169"/>
      <c r="AH438" s="150">
        <v>45602</v>
      </c>
      <c r="AI438" s="150">
        <f t="shared" si="21"/>
        <v>45722</v>
      </c>
      <c r="AJ438" s="156">
        <f t="shared" si="22"/>
        <v>46452</v>
      </c>
    </row>
    <row r="439" spans="1:36" ht="18" customHeight="1">
      <c r="B439" s="207" t="b">
        <v>1</v>
      </c>
      <c r="C439" s="333" t="s">
        <v>4992</v>
      </c>
      <c r="D439" s="146" t="s">
        <v>842</v>
      </c>
      <c r="E439" s="327" t="s">
        <v>24</v>
      </c>
      <c r="F439" s="146" t="s">
        <v>19</v>
      </c>
      <c r="G439" s="559">
        <v>45806</v>
      </c>
      <c r="H439" s="146" t="s">
        <v>473</v>
      </c>
      <c r="I439" s="150" t="str">
        <f t="shared" ca="1" si="20"/>
        <v>EJECUTADO</v>
      </c>
      <c r="J439" s="146" t="s">
        <v>3983</v>
      </c>
      <c r="K439" s="507" t="s">
        <v>50</v>
      </c>
      <c r="L439" s="180" t="s">
        <v>4993</v>
      </c>
      <c r="M439" s="514" t="s">
        <v>4727</v>
      </c>
      <c r="N439" s="235" t="s">
        <v>1686</v>
      </c>
      <c r="O439" s="438">
        <v>30000000</v>
      </c>
      <c r="P439" s="438">
        <v>30000000</v>
      </c>
      <c r="Q439" s="545">
        <v>20250489</v>
      </c>
      <c r="R439" s="516">
        <v>800000000</v>
      </c>
      <c r="S439" s="134">
        <v>45800</v>
      </c>
      <c r="T439" s="175">
        <v>45806</v>
      </c>
      <c r="U439" s="175">
        <v>45930</v>
      </c>
      <c r="V439" s="222">
        <v>20250637</v>
      </c>
      <c r="W439" s="517">
        <v>30000000</v>
      </c>
      <c r="X439" s="426">
        <v>45806</v>
      </c>
      <c r="Y439" s="205" t="s">
        <v>51</v>
      </c>
      <c r="Z439" s="150" t="s">
        <v>2702</v>
      </c>
      <c r="AA439" s="146" t="s">
        <v>59</v>
      </c>
      <c r="AB439" s="146" t="s">
        <v>218</v>
      </c>
      <c r="AC439" s="146" t="s">
        <v>2927</v>
      </c>
      <c r="AD439" s="222" t="s">
        <v>218</v>
      </c>
      <c r="AE439" s="227" t="s">
        <v>4994</v>
      </c>
      <c r="AF439" s="155" t="e">
        <f>#REF!</f>
        <v>#REF!</v>
      </c>
      <c r="AG439" s="169"/>
      <c r="AH439" s="150">
        <v>45602</v>
      </c>
      <c r="AI439" s="150">
        <f t="shared" si="21"/>
        <v>45722</v>
      </c>
      <c r="AJ439" s="156">
        <f t="shared" si="22"/>
        <v>46452</v>
      </c>
    </row>
    <row r="440" spans="1:36" ht="18" customHeight="1">
      <c r="B440" s="264" t="b">
        <v>1</v>
      </c>
      <c r="C440" s="322" t="s">
        <v>4995</v>
      </c>
      <c r="D440" s="146" t="s">
        <v>842</v>
      </c>
      <c r="E440" s="327" t="s">
        <v>24</v>
      </c>
      <c r="F440" s="146" t="s">
        <v>19</v>
      </c>
      <c r="G440" s="559">
        <v>45806</v>
      </c>
      <c r="H440" s="146" t="s">
        <v>473</v>
      </c>
      <c r="I440" s="150" t="str">
        <f t="shared" ca="1" si="20"/>
        <v>EJECUTADO</v>
      </c>
      <c r="J440" s="228" t="s">
        <v>4996</v>
      </c>
      <c r="K440" s="507" t="s">
        <v>50</v>
      </c>
      <c r="L440" s="180" t="s">
        <v>4997</v>
      </c>
      <c r="M440" s="514" t="s">
        <v>4981</v>
      </c>
      <c r="N440" s="235" t="s">
        <v>1686</v>
      </c>
      <c r="O440" s="438">
        <v>30000000</v>
      </c>
      <c r="P440" s="438">
        <v>30000000</v>
      </c>
      <c r="Q440" s="545">
        <v>20250482</v>
      </c>
      <c r="R440" s="516">
        <v>300000000</v>
      </c>
      <c r="S440" s="134">
        <v>45798</v>
      </c>
      <c r="T440" s="175">
        <v>45806</v>
      </c>
      <c r="U440" s="175">
        <v>45930</v>
      </c>
      <c r="V440" s="222">
        <v>20250638</v>
      </c>
      <c r="W440" s="517">
        <v>30000000</v>
      </c>
      <c r="X440" s="426">
        <v>45806</v>
      </c>
      <c r="Y440" s="205" t="s">
        <v>51</v>
      </c>
      <c r="Z440" s="150" t="s">
        <v>2702</v>
      </c>
      <c r="AA440" s="146" t="s">
        <v>59</v>
      </c>
      <c r="AB440" s="146" t="s">
        <v>218</v>
      </c>
      <c r="AC440" s="146" t="s">
        <v>2927</v>
      </c>
      <c r="AD440" s="222" t="s">
        <v>218</v>
      </c>
      <c r="AE440" s="83" t="s">
        <v>4998</v>
      </c>
      <c r="AF440" s="155" t="e">
        <f>#REF!</f>
        <v>#REF!</v>
      </c>
      <c r="AG440" s="169"/>
      <c r="AH440" s="150">
        <v>45602</v>
      </c>
      <c r="AI440" s="150">
        <f t="shared" si="21"/>
        <v>45722</v>
      </c>
      <c r="AJ440" s="156">
        <f t="shared" si="22"/>
        <v>46452</v>
      </c>
    </row>
    <row r="441" spans="1:36" ht="18" customHeight="1">
      <c r="B441" s="502" t="b">
        <v>1</v>
      </c>
      <c r="C441" s="322" t="s">
        <v>4999</v>
      </c>
      <c r="D441" s="232" t="s">
        <v>842</v>
      </c>
      <c r="E441" s="327" t="s">
        <v>24</v>
      </c>
      <c r="F441" s="146" t="s">
        <v>19</v>
      </c>
      <c r="G441" s="559">
        <v>45807</v>
      </c>
      <c r="H441" s="146" t="s">
        <v>473</v>
      </c>
      <c r="I441" s="150" t="str">
        <f t="shared" ca="1" si="20"/>
        <v>EJECUTADO</v>
      </c>
      <c r="J441" s="146" t="s">
        <v>3983</v>
      </c>
      <c r="K441" s="507" t="s">
        <v>50</v>
      </c>
      <c r="L441" s="245" t="s">
        <v>5000</v>
      </c>
      <c r="M441" s="514" t="s">
        <v>5001</v>
      </c>
      <c r="N441" s="235" t="s">
        <v>1686</v>
      </c>
      <c r="O441" s="438">
        <v>100000000</v>
      </c>
      <c r="P441" s="438">
        <v>100000000</v>
      </c>
      <c r="Q441" s="545">
        <v>20250489</v>
      </c>
      <c r="R441" s="516">
        <v>800000000</v>
      </c>
      <c r="S441" s="134">
        <v>45800</v>
      </c>
      <c r="T441" s="175">
        <v>45807</v>
      </c>
      <c r="U441" s="175">
        <v>45930</v>
      </c>
      <c r="V441" s="222">
        <v>20250639</v>
      </c>
      <c r="W441" s="517">
        <v>100000000</v>
      </c>
      <c r="X441" s="426">
        <v>45807</v>
      </c>
      <c r="Y441" s="205" t="s">
        <v>51</v>
      </c>
      <c r="Z441" s="150" t="s">
        <v>2702</v>
      </c>
      <c r="AA441" s="146" t="s">
        <v>59</v>
      </c>
      <c r="AB441" s="146" t="s">
        <v>218</v>
      </c>
      <c r="AC441" s="146" t="s">
        <v>2927</v>
      </c>
      <c r="AD441" s="222" t="s">
        <v>218</v>
      </c>
      <c r="AE441" s="83" t="s">
        <v>5002</v>
      </c>
      <c r="AF441" s="155" t="e">
        <f>#REF!</f>
        <v>#REF!</v>
      </c>
      <c r="AG441" s="169"/>
      <c r="AH441" s="150">
        <v>45602</v>
      </c>
      <c r="AI441" s="150">
        <f t="shared" si="21"/>
        <v>45722</v>
      </c>
      <c r="AJ441" s="156">
        <f t="shared" si="22"/>
        <v>46452</v>
      </c>
    </row>
    <row r="442" spans="1:36" ht="18" customHeight="1">
      <c r="B442" s="208" t="b">
        <v>1</v>
      </c>
      <c r="C442" s="333" t="s">
        <v>5003</v>
      </c>
      <c r="D442" s="232" t="s">
        <v>74</v>
      </c>
      <c r="E442" s="327" t="s">
        <v>24</v>
      </c>
      <c r="F442" s="146" t="s">
        <v>18</v>
      </c>
      <c r="G442" s="559">
        <v>45807</v>
      </c>
      <c r="H442" s="146" t="s">
        <v>529</v>
      </c>
      <c r="I442" s="150" t="str">
        <f t="shared" ca="1" si="20"/>
        <v>EJECUTADO</v>
      </c>
      <c r="J442" s="146" t="s">
        <v>2967</v>
      </c>
      <c r="K442" s="507" t="s">
        <v>54</v>
      </c>
      <c r="L442" s="180" t="s">
        <v>2807</v>
      </c>
      <c r="M442" s="514">
        <v>1075680549</v>
      </c>
      <c r="N442" s="229" t="s">
        <v>2808</v>
      </c>
      <c r="O442" s="438">
        <v>8400000</v>
      </c>
      <c r="P442" s="438">
        <v>4200000</v>
      </c>
      <c r="Q442" s="545">
        <v>20250496</v>
      </c>
      <c r="R442" s="516">
        <v>8400000</v>
      </c>
      <c r="S442" s="134">
        <v>45804</v>
      </c>
      <c r="T442" s="175">
        <v>45812</v>
      </c>
      <c r="U442" s="175">
        <v>45872</v>
      </c>
      <c r="V442" s="222">
        <v>20250644</v>
      </c>
      <c r="W442" s="517">
        <v>8400000</v>
      </c>
      <c r="X442" s="426">
        <v>45807</v>
      </c>
      <c r="Y442" s="168" t="s">
        <v>106</v>
      </c>
      <c r="Z442" s="150" t="s">
        <v>283</v>
      </c>
      <c r="AA442" s="146" t="s">
        <v>53</v>
      </c>
      <c r="AB442" s="146" t="s">
        <v>5004</v>
      </c>
      <c r="AC442" s="146" t="s">
        <v>2940</v>
      </c>
      <c r="AD442" s="233">
        <v>45811</v>
      </c>
      <c r="AE442" s="227" t="s">
        <v>5005</v>
      </c>
      <c r="AF442" s="155" t="e">
        <f>#REF!</f>
        <v>#REF!</v>
      </c>
      <c r="AG442" s="169"/>
      <c r="AH442" s="150">
        <v>45602</v>
      </c>
      <c r="AI442" s="150">
        <f t="shared" si="21"/>
        <v>45722</v>
      </c>
      <c r="AJ442" s="156">
        <f t="shared" si="22"/>
        <v>46452</v>
      </c>
    </row>
    <row r="443" spans="1:36" ht="18" customHeight="1">
      <c r="A443" s="357" t="s">
        <v>5006</v>
      </c>
      <c r="B443" s="207" t="b">
        <v>0</v>
      </c>
      <c r="C443" s="333" t="s">
        <v>5007</v>
      </c>
      <c r="D443" s="232" t="s">
        <v>74</v>
      </c>
      <c r="E443" s="327" t="s">
        <v>24</v>
      </c>
      <c r="F443" s="146" t="s">
        <v>18</v>
      </c>
      <c r="G443" s="559">
        <v>45807</v>
      </c>
      <c r="H443" s="146" t="s">
        <v>529</v>
      </c>
      <c r="I443" s="150" t="str">
        <f t="shared" ca="1" si="20"/>
        <v>EJECUTADO</v>
      </c>
      <c r="J443" s="146" t="s">
        <v>3126</v>
      </c>
      <c r="K443" s="507" t="s">
        <v>54</v>
      </c>
      <c r="L443" s="180" t="s">
        <v>3097</v>
      </c>
      <c r="M443" s="514">
        <v>39781339</v>
      </c>
      <c r="N443" s="229" t="s">
        <v>2788</v>
      </c>
      <c r="O443" s="438">
        <v>70000000</v>
      </c>
      <c r="P443" s="438">
        <v>14000000</v>
      </c>
      <c r="Q443" s="545">
        <v>20250490</v>
      </c>
      <c r="R443" s="516">
        <v>70000000</v>
      </c>
      <c r="S443" s="134">
        <v>45803</v>
      </c>
      <c r="T443" s="175">
        <v>45811</v>
      </c>
      <c r="U443" s="175">
        <v>45963</v>
      </c>
      <c r="V443" s="222">
        <v>20250645</v>
      </c>
      <c r="W443" s="517">
        <v>70000000</v>
      </c>
      <c r="X443" s="426">
        <v>45807</v>
      </c>
      <c r="Y443" s="205" t="s">
        <v>51</v>
      </c>
      <c r="Z443" s="150" t="s">
        <v>634</v>
      </c>
      <c r="AA443" s="146" t="s">
        <v>53</v>
      </c>
      <c r="AB443" s="146" t="s">
        <v>5008</v>
      </c>
      <c r="AC443" s="146" t="s">
        <v>3099</v>
      </c>
      <c r="AD443" s="233">
        <v>45807</v>
      </c>
      <c r="AE443" s="83" t="s">
        <v>5009</v>
      </c>
      <c r="AF443" s="155" t="e">
        <f>#REF!</f>
        <v>#REF!</v>
      </c>
      <c r="AG443" s="169"/>
      <c r="AH443" s="150">
        <v>45602</v>
      </c>
      <c r="AI443" s="150">
        <f t="shared" si="21"/>
        <v>45722</v>
      </c>
      <c r="AJ443" s="156">
        <f t="shared" si="22"/>
        <v>46452</v>
      </c>
    </row>
    <row r="444" spans="1:36" ht="18" customHeight="1">
      <c r="B444" s="264" t="b">
        <v>1</v>
      </c>
      <c r="C444" s="322" t="s">
        <v>5010</v>
      </c>
      <c r="D444" s="146" t="s">
        <v>5011</v>
      </c>
      <c r="E444" s="327" t="s">
        <v>24</v>
      </c>
      <c r="F444" s="146" t="s">
        <v>13</v>
      </c>
      <c r="G444" s="559">
        <v>45807</v>
      </c>
      <c r="H444" s="146" t="s">
        <v>529</v>
      </c>
      <c r="I444" s="150" t="str">
        <f t="shared" ca="1" si="20"/>
        <v>EJECUTADO</v>
      </c>
      <c r="J444" s="146" t="s">
        <v>5012</v>
      </c>
      <c r="K444" s="507" t="s">
        <v>50</v>
      </c>
      <c r="L444" s="180" t="s">
        <v>5013</v>
      </c>
      <c r="M444" s="514" t="s">
        <v>2884</v>
      </c>
      <c r="N444" s="235" t="s">
        <v>1686</v>
      </c>
      <c r="O444" s="438">
        <v>248430000</v>
      </c>
      <c r="P444" s="438">
        <v>248430000</v>
      </c>
      <c r="Q444" s="545">
        <v>20250488</v>
      </c>
      <c r="R444" s="516">
        <v>248430000</v>
      </c>
      <c r="S444" s="134">
        <v>45800</v>
      </c>
      <c r="T444" s="175">
        <v>45819</v>
      </c>
      <c r="U444" s="175">
        <v>45920</v>
      </c>
      <c r="V444" s="222">
        <v>20250646</v>
      </c>
      <c r="W444" s="517">
        <v>248430000</v>
      </c>
      <c r="X444" s="426">
        <v>45807</v>
      </c>
      <c r="Y444" s="205" t="s">
        <v>51</v>
      </c>
      <c r="Z444" s="150" t="s">
        <v>634</v>
      </c>
      <c r="AA444" s="146" t="s">
        <v>53</v>
      </c>
      <c r="AB444" s="146" t="s">
        <v>5014</v>
      </c>
      <c r="AC444" s="146" t="s">
        <v>2969</v>
      </c>
      <c r="AD444" s="233">
        <v>45819</v>
      </c>
      <c r="AE444" s="83" t="s">
        <v>5015</v>
      </c>
      <c r="AF444" s="155" t="e">
        <f>#REF!</f>
        <v>#REF!</v>
      </c>
      <c r="AG444" s="169"/>
      <c r="AH444" s="150">
        <v>45602</v>
      </c>
      <c r="AI444" s="150">
        <f t="shared" si="21"/>
        <v>45722</v>
      </c>
      <c r="AJ444" s="156">
        <f t="shared" si="22"/>
        <v>46452</v>
      </c>
    </row>
    <row r="445" spans="1:36" ht="18" customHeight="1">
      <c r="B445" s="502" t="b">
        <v>1</v>
      </c>
      <c r="C445" s="322" t="s">
        <v>5016</v>
      </c>
      <c r="D445" s="146" t="s">
        <v>3872</v>
      </c>
      <c r="E445" s="327" t="s">
        <v>24</v>
      </c>
      <c r="F445" s="146" t="s">
        <v>10</v>
      </c>
      <c r="G445" s="559">
        <v>45807</v>
      </c>
      <c r="H445" s="146" t="s">
        <v>529</v>
      </c>
      <c r="I445" s="150" t="str">
        <f t="shared" ca="1" si="20"/>
        <v>EJECUTADO</v>
      </c>
      <c r="J445" s="146" t="s">
        <v>5017</v>
      </c>
      <c r="K445" s="507" t="s">
        <v>50</v>
      </c>
      <c r="L445" s="180" t="s">
        <v>5018</v>
      </c>
      <c r="M445" s="514" t="s">
        <v>5019</v>
      </c>
      <c r="N445" s="235" t="s">
        <v>1686</v>
      </c>
      <c r="O445" s="438">
        <v>420542000</v>
      </c>
      <c r="P445" s="438">
        <v>420542000</v>
      </c>
      <c r="Q445" s="545">
        <v>20250494</v>
      </c>
      <c r="R445" s="516">
        <v>420542000</v>
      </c>
      <c r="S445" s="134">
        <v>45804</v>
      </c>
      <c r="T445" s="175">
        <v>45811</v>
      </c>
      <c r="U445" s="175">
        <v>45838</v>
      </c>
      <c r="V445" s="222">
        <v>20250649</v>
      </c>
      <c r="W445" s="517">
        <v>420542000</v>
      </c>
      <c r="X445" s="426">
        <v>45811</v>
      </c>
      <c r="Y445" s="205" t="s">
        <v>51</v>
      </c>
      <c r="Z445" s="150" t="s">
        <v>2702</v>
      </c>
      <c r="AA445" s="146" t="s">
        <v>53</v>
      </c>
      <c r="AB445" s="146" t="s">
        <v>5020</v>
      </c>
      <c r="AC445" s="146" t="s">
        <v>2964</v>
      </c>
      <c r="AD445" s="233">
        <v>45811</v>
      </c>
      <c r="AE445" s="83" t="s">
        <v>5021</v>
      </c>
      <c r="AF445" s="155" t="e">
        <f>#REF!</f>
        <v>#REF!</v>
      </c>
      <c r="AG445" s="169"/>
      <c r="AH445" s="150">
        <v>45602</v>
      </c>
      <c r="AI445" s="150">
        <f t="shared" si="21"/>
        <v>45722</v>
      </c>
      <c r="AJ445" s="156">
        <f t="shared" si="22"/>
        <v>46452</v>
      </c>
    </row>
    <row r="446" spans="1:36" ht="18" customHeight="1">
      <c r="B446" s="502" t="b">
        <v>1</v>
      </c>
      <c r="C446" s="322" t="s">
        <v>5022</v>
      </c>
      <c r="D446" s="146" t="s">
        <v>3562</v>
      </c>
      <c r="E446" s="327" t="s">
        <v>24</v>
      </c>
      <c r="F446" s="146" t="s">
        <v>18</v>
      </c>
      <c r="G446" s="559">
        <v>45807</v>
      </c>
      <c r="H446" s="146" t="s">
        <v>529</v>
      </c>
      <c r="I446" s="150" t="str">
        <f t="shared" ca="1" si="20"/>
        <v>EJECUTADO</v>
      </c>
      <c r="J446" s="146" t="s">
        <v>3563</v>
      </c>
      <c r="K446" s="507" t="s">
        <v>54</v>
      </c>
      <c r="L446" s="180" t="s">
        <v>5023</v>
      </c>
      <c r="M446" s="514">
        <v>1000714351</v>
      </c>
      <c r="N446" s="235" t="s">
        <v>1686</v>
      </c>
      <c r="O446" s="438">
        <v>31800000</v>
      </c>
      <c r="P446" s="438">
        <v>4478000</v>
      </c>
      <c r="Q446" s="545">
        <v>20250495</v>
      </c>
      <c r="R446" s="516">
        <v>31800000</v>
      </c>
      <c r="S446" s="134">
        <v>45804</v>
      </c>
      <c r="T446" s="175">
        <v>45812</v>
      </c>
      <c r="U446" s="175">
        <v>46021</v>
      </c>
      <c r="V446" s="222">
        <v>20250647</v>
      </c>
      <c r="W446" s="517">
        <v>31800000</v>
      </c>
      <c r="X446" s="426">
        <v>45807</v>
      </c>
      <c r="Y446" s="205" t="s">
        <v>51</v>
      </c>
      <c r="Z446" s="150" t="s">
        <v>2702</v>
      </c>
      <c r="AA446" s="146" t="s">
        <v>53</v>
      </c>
      <c r="AB446" s="146">
        <v>4285885</v>
      </c>
      <c r="AC446" s="146" t="s">
        <v>3547</v>
      </c>
      <c r="AD446" s="233">
        <v>45812</v>
      </c>
      <c r="AE446" s="83" t="s">
        <v>5024</v>
      </c>
      <c r="AF446" s="155" t="e">
        <f>#REF!</f>
        <v>#REF!</v>
      </c>
      <c r="AG446" s="169"/>
      <c r="AH446" s="150">
        <v>45602</v>
      </c>
      <c r="AI446" s="150">
        <f t="shared" si="21"/>
        <v>45722</v>
      </c>
      <c r="AJ446" s="156">
        <f t="shared" si="22"/>
        <v>46452</v>
      </c>
    </row>
    <row r="447" spans="1:36" ht="18" customHeight="1">
      <c r="A447" s="270" t="s">
        <v>5025</v>
      </c>
      <c r="B447" s="502" t="b">
        <v>0</v>
      </c>
      <c r="C447" s="322" t="s">
        <v>5026</v>
      </c>
      <c r="D447" s="146" t="s">
        <v>2869</v>
      </c>
      <c r="E447" s="327" t="s">
        <v>24</v>
      </c>
      <c r="F447" s="146" t="s">
        <v>13</v>
      </c>
      <c r="G447" s="559">
        <v>45797</v>
      </c>
      <c r="H447" s="146" t="s">
        <v>529</v>
      </c>
      <c r="I447" s="150" t="str">
        <f t="shared" ca="1" si="20"/>
        <v>EJECUTADO</v>
      </c>
      <c r="J447" s="146" t="s">
        <v>5027</v>
      </c>
      <c r="K447" s="507" t="s">
        <v>50</v>
      </c>
      <c r="L447" s="180" t="s">
        <v>5028</v>
      </c>
      <c r="M447" s="514" t="s">
        <v>5029</v>
      </c>
      <c r="N447" s="235" t="s">
        <v>1686</v>
      </c>
      <c r="O447" s="571">
        <v>2121816000</v>
      </c>
      <c r="P447" s="438">
        <v>2121816000</v>
      </c>
      <c r="Q447" s="545">
        <v>20250374</v>
      </c>
      <c r="R447" s="516">
        <v>2121816000</v>
      </c>
      <c r="S447" s="134">
        <v>45754</v>
      </c>
      <c r="T447" s="175">
        <v>45821</v>
      </c>
      <c r="U447" s="175">
        <v>46022</v>
      </c>
      <c r="V447" s="222">
        <v>20250654</v>
      </c>
      <c r="W447" s="517">
        <v>2121816000</v>
      </c>
      <c r="X447" s="426">
        <v>45812</v>
      </c>
      <c r="Y447" s="205" t="s">
        <v>51</v>
      </c>
      <c r="Z447" s="150" t="s">
        <v>2702</v>
      </c>
      <c r="AA447" s="146" t="s">
        <v>53</v>
      </c>
      <c r="AB447" s="146" t="s">
        <v>5030</v>
      </c>
      <c r="AC447" s="146" t="s">
        <v>3507</v>
      </c>
      <c r="AD447" s="233">
        <v>45821</v>
      </c>
      <c r="AE447" s="83" t="s">
        <v>5031</v>
      </c>
      <c r="AF447" s="155" t="e">
        <f>#REF!</f>
        <v>#REF!</v>
      </c>
      <c r="AG447" s="169"/>
      <c r="AH447" s="150">
        <v>45602</v>
      </c>
      <c r="AI447" s="150">
        <f t="shared" si="21"/>
        <v>45722</v>
      </c>
      <c r="AJ447" s="156">
        <f t="shared" si="22"/>
        <v>46452</v>
      </c>
    </row>
    <row r="448" spans="1:36" ht="18" customHeight="1">
      <c r="B448" s="502" t="b">
        <v>1</v>
      </c>
      <c r="C448" s="322" t="s">
        <v>5032</v>
      </c>
      <c r="D448" s="146" t="s">
        <v>842</v>
      </c>
      <c r="E448" s="327" t="s">
        <v>24</v>
      </c>
      <c r="F448" s="146" t="s">
        <v>18</v>
      </c>
      <c r="G448" s="559">
        <v>45811</v>
      </c>
      <c r="H448" s="146" t="s">
        <v>529</v>
      </c>
      <c r="I448" s="150" t="str">
        <f t="shared" ca="1" si="20"/>
        <v>EJECUTADO</v>
      </c>
      <c r="J448" s="228" t="s">
        <v>5033</v>
      </c>
      <c r="K448" s="507" t="s">
        <v>54</v>
      </c>
      <c r="L448" s="180" t="s">
        <v>5034</v>
      </c>
      <c r="M448" s="514">
        <v>41950545</v>
      </c>
      <c r="N448" s="235" t="s">
        <v>1686</v>
      </c>
      <c r="O448" s="438">
        <v>26367000</v>
      </c>
      <c r="P448" s="438">
        <v>5610000</v>
      </c>
      <c r="Q448" s="545">
        <v>20250503</v>
      </c>
      <c r="R448" s="516">
        <v>26367000</v>
      </c>
      <c r="S448" s="134">
        <v>45806</v>
      </c>
      <c r="T448" s="175">
        <v>45811</v>
      </c>
      <c r="U448" s="175">
        <v>45953</v>
      </c>
      <c r="V448" s="222">
        <v>20250650</v>
      </c>
      <c r="W448" s="517">
        <v>26367000</v>
      </c>
      <c r="X448" s="426">
        <v>45811</v>
      </c>
      <c r="Y448" s="205" t="s">
        <v>51</v>
      </c>
      <c r="Z448" s="150" t="s">
        <v>2702</v>
      </c>
      <c r="AA448" s="146" t="s">
        <v>53</v>
      </c>
      <c r="AB448" s="146" t="s">
        <v>5035</v>
      </c>
      <c r="AC448" s="146" t="s">
        <v>2927</v>
      </c>
      <c r="AD448" s="233">
        <v>45811</v>
      </c>
      <c r="AE448" s="83" t="s">
        <v>5036</v>
      </c>
      <c r="AF448" s="155" t="e">
        <f>#REF!</f>
        <v>#REF!</v>
      </c>
      <c r="AG448" s="169"/>
      <c r="AH448" s="150">
        <v>45602</v>
      </c>
      <c r="AI448" s="150">
        <f t="shared" si="21"/>
        <v>45722</v>
      </c>
      <c r="AJ448" s="156">
        <f t="shared" si="22"/>
        <v>46452</v>
      </c>
    </row>
    <row r="449" spans="1:36" ht="18" customHeight="1">
      <c r="A449" s="270" t="s">
        <v>5037</v>
      </c>
      <c r="B449" s="502" t="b">
        <v>1</v>
      </c>
      <c r="C449" s="322" t="s">
        <v>5038</v>
      </c>
      <c r="D449" s="140" t="s">
        <v>2872</v>
      </c>
      <c r="E449" s="327" t="s">
        <v>24</v>
      </c>
      <c r="F449" s="146" t="s">
        <v>13</v>
      </c>
      <c r="G449" s="559">
        <v>45693</v>
      </c>
      <c r="H449" s="146" t="s">
        <v>529</v>
      </c>
      <c r="I449" s="150" t="str">
        <f t="shared" ca="1" si="20"/>
        <v>EJECUTADO</v>
      </c>
      <c r="J449" s="146" t="s">
        <v>5039</v>
      </c>
      <c r="K449" s="507" t="s">
        <v>50</v>
      </c>
      <c r="L449" s="158" t="s">
        <v>5040</v>
      </c>
      <c r="M449" s="514" t="s">
        <v>5041</v>
      </c>
      <c r="N449" s="235" t="s">
        <v>1686</v>
      </c>
      <c r="O449" s="573">
        <v>868697000</v>
      </c>
      <c r="P449" s="438">
        <v>868696521</v>
      </c>
      <c r="Q449" s="545">
        <v>20250425</v>
      </c>
      <c r="R449" s="516">
        <v>868697000</v>
      </c>
      <c r="S449" s="134">
        <v>45779</v>
      </c>
      <c r="T449" s="175">
        <v>45820</v>
      </c>
      <c r="U449" s="175">
        <v>46011</v>
      </c>
      <c r="V449" s="222">
        <v>20250659</v>
      </c>
      <c r="W449" s="517">
        <v>868697000</v>
      </c>
      <c r="X449" s="426">
        <v>45812</v>
      </c>
      <c r="Y449" s="205" t="s">
        <v>51</v>
      </c>
      <c r="Z449" s="150" t="s">
        <v>2702</v>
      </c>
      <c r="AA449" s="146" t="s">
        <v>53</v>
      </c>
      <c r="AB449" s="146" t="s">
        <v>5042</v>
      </c>
      <c r="AC449" s="146" t="s">
        <v>2992</v>
      </c>
      <c r="AD449" s="233">
        <v>45820</v>
      </c>
      <c r="AE449" s="265" t="s">
        <v>5043</v>
      </c>
      <c r="AF449" s="155" t="e">
        <f>#REF!</f>
        <v>#REF!</v>
      </c>
      <c r="AG449" s="169"/>
      <c r="AH449" s="150">
        <v>45602</v>
      </c>
      <c r="AI449" s="150">
        <f t="shared" si="21"/>
        <v>45722</v>
      </c>
      <c r="AJ449" s="156">
        <f t="shared" si="22"/>
        <v>46452</v>
      </c>
    </row>
    <row r="450" spans="1:36" ht="18" customHeight="1">
      <c r="B450" s="502" t="b">
        <v>1</v>
      </c>
      <c r="C450" s="322" t="s">
        <v>5044</v>
      </c>
      <c r="D450" s="146" t="s">
        <v>842</v>
      </c>
      <c r="E450" s="327" t="s">
        <v>24</v>
      </c>
      <c r="F450" s="146" t="s">
        <v>19</v>
      </c>
      <c r="G450" s="559">
        <v>45812</v>
      </c>
      <c r="H450" s="146" t="s">
        <v>529</v>
      </c>
      <c r="I450" s="150" t="str">
        <f t="shared" ca="1" si="20"/>
        <v>EJECUTADO</v>
      </c>
      <c r="J450" s="146" t="s">
        <v>3983</v>
      </c>
      <c r="K450" s="507" t="s">
        <v>50</v>
      </c>
      <c r="L450" s="180" t="s">
        <v>2838</v>
      </c>
      <c r="M450" s="514" t="s">
        <v>2839</v>
      </c>
      <c r="N450" s="235" t="s">
        <v>1686</v>
      </c>
      <c r="O450" s="438">
        <v>30000000</v>
      </c>
      <c r="P450" s="438">
        <v>30000000</v>
      </c>
      <c r="Q450" s="545">
        <v>20250489</v>
      </c>
      <c r="R450" s="516">
        <v>800000000</v>
      </c>
      <c r="S450" s="134">
        <v>45800</v>
      </c>
      <c r="T450" s="175">
        <v>45812</v>
      </c>
      <c r="U450" s="175">
        <v>45930</v>
      </c>
      <c r="V450" s="222">
        <v>20250653</v>
      </c>
      <c r="W450" s="517">
        <v>30000000</v>
      </c>
      <c r="X450" s="426">
        <v>45812</v>
      </c>
      <c r="Y450" s="205" t="s">
        <v>51</v>
      </c>
      <c r="Z450" s="150" t="s">
        <v>2702</v>
      </c>
      <c r="AA450" s="146" t="s">
        <v>59</v>
      </c>
      <c r="AB450" s="146" t="s">
        <v>218</v>
      </c>
      <c r="AC450" s="146" t="s">
        <v>2927</v>
      </c>
      <c r="AD450" s="222" t="s">
        <v>218</v>
      </c>
      <c r="AE450" s="83" t="s">
        <v>5045</v>
      </c>
      <c r="AF450" s="155" t="e">
        <f>#REF!</f>
        <v>#REF!</v>
      </c>
      <c r="AG450" s="169"/>
      <c r="AH450" s="150">
        <v>45602</v>
      </c>
      <c r="AI450" s="150">
        <f t="shared" si="21"/>
        <v>45722</v>
      </c>
      <c r="AJ450" s="156">
        <f t="shared" si="22"/>
        <v>46452</v>
      </c>
    </row>
    <row r="451" spans="1:36" ht="18" customHeight="1">
      <c r="B451" s="502" t="b">
        <v>1</v>
      </c>
      <c r="C451" s="322" t="s">
        <v>5046</v>
      </c>
      <c r="D451" s="146" t="s">
        <v>3212</v>
      </c>
      <c r="E451" s="327" t="s">
        <v>24</v>
      </c>
      <c r="F451" s="146" t="s">
        <v>18</v>
      </c>
      <c r="G451" s="559">
        <v>45812</v>
      </c>
      <c r="H451" s="146" t="s">
        <v>529</v>
      </c>
      <c r="I451" s="150" t="str">
        <f t="shared" ref="I451:I514" ca="1" si="23">IF($B$1&lt;=U451,("EN EJECUCIÓN"),("EJECUTADO"))</f>
        <v>EJECUTADO</v>
      </c>
      <c r="J451" s="146" t="s">
        <v>3213</v>
      </c>
      <c r="K451" s="507" t="s">
        <v>54</v>
      </c>
      <c r="L451" s="180" t="s">
        <v>1000</v>
      </c>
      <c r="M451" s="514">
        <v>80764801</v>
      </c>
      <c r="N451" s="235" t="s">
        <v>1686</v>
      </c>
      <c r="O451" s="438">
        <v>38500000</v>
      </c>
      <c r="P451" s="438">
        <v>11000000</v>
      </c>
      <c r="Q451" s="545">
        <v>20250480</v>
      </c>
      <c r="R451" s="516">
        <v>38500000</v>
      </c>
      <c r="S451" s="134">
        <v>45798</v>
      </c>
      <c r="T451" s="175">
        <v>45814</v>
      </c>
      <c r="U451" s="175">
        <v>45920</v>
      </c>
      <c r="V451" s="222">
        <v>20250660</v>
      </c>
      <c r="W451" s="517">
        <v>38500000</v>
      </c>
      <c r="X451" s="426">
        <v>45813</v>
      </c>
      <c r="Y451" s="205" t="s">
        <v>51</v>
      </c>
      <c r="Z451" s="150" t="s">
        <v>634</v>
      </c>
      <c r="AA451" s="146" t="s">
        <v>53</v>
      </c>
      <c r="AB451" s="138" t="s">
        <v>5047</v>
      </c>
      <c r="AC451" s="146" t="s">
        <v>3507</v>
      </c>
      <c r="AD451" s="233">
        <v>45814</v>
      </c>
      <c r="AE451" s="83" t="s">
        <v>5048</v>
      </c>
      <c r="AF451" s="155" t="e">
        <f>#REF!</f>
        <v>#REF!</v>
      </c>
      <c r="AG451" s="169"/>
      <c r="AH451" s="150">
        <v>45602</v>
      </c>
      <c r="AI451" s="150">
        <f t="shared" ref="AI451:AI515" si="24">+AH451+4*30</f>
        <v>45722</v>
      </c>
      <c r="AJ451" s="156">
        <f t="shared" ref="AJ451:AJ515" si="25">+AI451+(2*365)</f>
        <v>46452</v>
      </c>
    </row>
    <row r="452" spans="1:36" ht="18" customHeight="1">
      <c r="B452" s="502" t="b">
        <v>1</v>
      </c>
      <c r="C452" s="322" t="s">
        <v>5049</v>
      </c>
      <c r="D452" s="146" t="s">
        <v>5011</v>
      </c>
      <c r="E452" s="327" t="s">
        <v>24</v>
      </c>
      <c r="F452" s="146" t="s">
        <v>18</v>
      </c>
      <c r="G452" s="559">
        <v>45812</v>
      </c>
      <c r="H452" s="146" t="s">
        <v>529</v>
      </c>
      <c r="I452" s="150" t="str">
        <f t="shared" ca="1" si="23"/>
        <v>EJECUTADO</v>
      </c>
      <c r="J452" s="146" t="s">
        <v>5050</v>
      </c>
      <c r="K452" s="507" t="s">
        <v>54</v>
      </c>
      <c r="L452" s="180" t="s">
        <v>5051</v>
      </c>
      <c r="M452" s="514">
        <v>1018481377</v>
      </c>
      <c r="N452" s="235" t="s">
        <v>1686</v>
      </c>
      <c r="O452" s="438">
        <v>12000000</v>
      </c>
      <c r="P452" s="438">
        <v>6000000</v>
      </c>
      <c r="Q452" s="545">
        <v>20250484</v>
      </c>
      <c r="R452" s="516">
        <v>21000000</v>
      </c>
      <c r="S452" s="134">
        <v>45798</v>
      </c>
      <c r="T452" s="175">
        <v>45813</v>
      </c>
      <c r="U452" s="175">
        <v>45873</v>
      </c>
      <c r="V452" s="222">
        <v>20250655</v>
      </c>
      <c r="W452" s="517">
        <v>12000000</v>
      </c>
      <c r="X452" s="426">
        <v>45812</v>
      </c>
      <c r="Y452" s="205" t="s">
        <v>51</v>
      </c>
      <c r="Z452" s="150" t="s">
        <v>634</v>
      </c>
      <c r="AA452" s="146" t="s">
        <v>53</v>
      </c>
      <c r="AB452" s="146" t="s">
        <v>5052</v>
      </c>
      <c r="AC452" s="146" t="s">
        <v>3547</v>
      </c>
      <c r="AD452" s="233">
        <v>45812</v>
      </c>
      <c r="AE452" s="83" t="s">
        <v>5053</v>
      </c>
      <c r="AF452" s="155" t="e">
        <f>#REF!</f>
        <v>#REF!</v>
      </c>
      <c r="AG452" s="169"/>
      <c r="AH452" s="150">
        <v>45602</v>
      </c>
      <c r="AI452" s="150">
        <f t="shared" si="24"/>
        <v>45722</v>
      </c>
      <c r="AJ452" s="156">
        <f t="shared" si="25"/>
        <v>46452</v>
      </c>
    </row>
    <row r="453" spans="1:36" ht="18" customHeight="1">
      <c r="B453" s="502" t="b">
        <v>1</v>
      </c>
      <c r="C453" s="322" t="s">
        <v>5054</v>
      </c>
      <c r="D453" s="232" t="s">
        <v>74</v>
      </c>
      <c r="E453" s="327" t="s">
        <v>24</v>
      </c>
      <c r="F453" s="146" t="s">
        <v>18</v>
      </c>
      <c r="G453" s="559">
        <v>45812</v>
      </c>
      <c r="H453" s="146" t="s">
        <v>529</v>
      </c>
      <c r="I453" s="150" t="str">
        <f t="shared" ca="1" si="23"/>
        <v>EJECUTADO</v>
      </c>
      <c r="J453" s="146" t="s">
        <v>3370</v>
      </c>
      <c r="K453" s="507" t="s">
        <v>50</v>
      </c>
      <c r="L453" s="245" t="s">
        <v>2810</v>
      </c>
      <c r="M453" s="514" t="s">
        <v>2811</v>
      </c>
      <c r="N453" s="235" t="s">
        <v>1686</v>
      </c>
      <c r="O453" s="438">
        <v>207000000</v>
      </c>
      <c r="P453" s="438">
        <v>30000000</v>
      </c>
      <c r="Q453" s="545">
        <v>20250510</v>
      </c>
      <c r="R453" s="516">
        <v>210000000</v>
      </c>
      <c r="S453" s="134">
        <v>45812</v>
      </c>
      <c r="T453" s="175">
        <v>45813</v>
      </c>
      <c r="U453" s="175">
        <v>46022</v>
      </c>
      <c r="V453" s="222">
        <v>20250658</v>
      </c>
      <c r="W453" s="517">
        <v>207000000</v>
      </c>
      <c r="X453" s="426">
        <v>45812</v>
      </c>
      <c r="Y453" s="168" t="s">
        <v>75</v>
      </c>
      <c r="Z453" s="150" t="s">
        <v>714</v>
      </c>
      <c r="AA453" s="146" t="s">
        <v>53</v>
      </c>
      <c r="AB453" s="146" t="s">
        <v>5055</v>
      </c>
      <c r="AC453" s="146" t="s">
        <v>2964</v>
      </c>
      <c r="AD453" s="233">
        <v>45840</v>
      </c>
      <c r="AE453" s="83" t="s">
        <v>5056</v>
      </c>
      <c r="AF453" s="155" t="e">
        <f>#REF!</f>
        <v>#REF!</v>
      </c>
      <c r="AG453" s="169"/>
      <c r="AH453" s="150">
        <v>45602</v>
      </c>
      <c r="AI453" s="150">
        <f t="shared" si="24"/>
        <v>45722</v>
      </c>
      <c r="AJ453" s="156">
        <f t="shared" si="25"/>
        <v>46452</v>
      </c>
    </row>
    <row r="454" spans="1:36" ht="18" customHeight="1">
      <c r="A454" s="270" t="s">
        <v>5057</v>
      </c>
      <c r="B454" s="502" t="b">
        <v>1</v>
      </c>
      <c r="C454" s="322" t="s">
        <v>5058</v>
      </c>
      <c r="D454" s="146" t="s">
        <v>2917</v>
      </c>
      <c r="E454" s="327" t="s">
        <v>24</v>
      </c>
      <c r="F454" s="146" t="s">
        <v>13</v>
      </c>
      <c r="G454" s="559">
        <v>45800</v>
      </c>
      <c r="H454" s="146" t="s">
        <v>529</v>
      </c>
      <c r="I454" s="150" t="str">
        <f t="shared" ca="1" si="23"/>
        <v>EJECUTADO</v>
      </c>
      <c r="J454" s="262" t="s">
        <v>5059</v>
      </c>
      <c r="K454" s="507" t="s">
        <v>50</v>
      </c>
      <c r="L454" s="180" t="s">
        <v>5060</v>
      </c>
      <c r="M454" s="514" t="s">
        <v>5061</v>
      </c>
      <c r="N454" s="235" t="s">
        <v>1686</v>
      </c>
      <c r="O454" s="438">
        <v>261731000</v>
      </c>
      <c r="P454" s="438">
        <v>261731000</v>
      </c>
      <c r="Q454" s="545">
        <v>20250151</v>
      </c>
      <c r="R454" s="516">
        <v>261731000</v>
      </c>
      <c r="S454" s="134">
        <v>45700</v>
      </c>
      <c r="T454" s="175">
        <v>45818</v>
      </c>
      <c r="U454" s="175">
        <v>45921</v>
      </c>
      <c r="V454" s="222">
        <v>20250668</v>
      </c>
      <c r="W454" s="517">
        <v>261731000</v>
      </c>
      <c r="X454" s="426">
        <v>45813</v>
      </c>
      <c r="Y454" s="205" t="s">
        <v>51</v>
      </c>
      <c r="Z454" s="150" t="s">
        <v>634</v>
      </c>
      <c r="AA454" s="146" t="s">
        <v>53</v>
      </c>
      <c r="AB454" s="146" t="s">
        <v>5062</v>
      </c>
      <c r="AC454" s="146" t="s">
        <v>3405</v>
      </c>
      <c r="AD454" s="233">
        <v>45818</v>
      </c>
      <c r="AE454" s="83" t="s">
        <v>5063</v>
      </c>
      <c r="AF454" s="155" t="e">
        <f>#REF!</f>
        <v>#REF!</v>
      </c>
      <c r="AG454" s="169"/>
      <c r="AH454" s="150">
        <v>45602</v>
      </c>
      <c r="AI454" s="150">
        <f t="shared" si="24"/>
        <v>45722</v>
      </c>
      <c r="AJ454" s="156">
        <f t="shared" si="25"/>
        <v>46452</v>
      </c>
    </row>
    <row r="455" spans="1:36" ht="18" customHeight="1">
      <c r="B455" s="502" t="b">
        <v>1</v>
      </c>
      <c r="C455" s="322" t="s">
        <v>5064</v>
      </c>
      <c r="D455" s="232" t="s">
        <v>74</v>
      </c>
      <c r="E455" s="327" t="s">
        <v>24</v>
      </c>
      <c r="F455" s="146" t="s">
        <v>18</v>
      </c>
      <c r="G455" s="559">
        <v>45813</v>
      </c>
      <c r="H455" s="146" t="s">
        <v>529</v>
      </c>
      <c r="I455" s="150" t="str">
        <f t="shared" ca="1" si="23"/>
        <v>EJECUTADO</v>
      </c>
      <c r="J455" s="146" t="s">
        <v>5065</v>
      </c>
      <c r="K455" s="507" t="s">
        <v>54</v>
      </c>
      <c r="L455" s="245" t="s">
        <v>1302</v>
      </c>
      <c r="M455" s="514">
        <v>1118564527</v>
      </c>
      <c r="N455" s="229" t="s">
        <v>2851</v>
      </c>
      <c r="O455" s="438">
        <v>38850000</v>
      </c>
      <c r="P455" s="438">
        <v>10500000</v>
      </c>
      <c r="Q455" s="545" t="s">
        <v>5066</v>
      </c>
      <c r="R455" s="516">
        <f>4000000+38000000</f>
        <v>42000000</v>
      </c>
      <c r="S455" s="134">
        <v>45798</v>
      </c>
      <c r="T455" s="175">
        <v>45783</v>
      </c>
      <c r="U455" s="175">
        <v>45926</v>
      </c>
      <c r="V455" s="222" t="s">
        <v>5067</v>
      </c>
      <c r="W455" s="517">
        <f>38000000+850000</f>
        <v>38850000</v>
      </c>
      <c r="X455" s="426">
        <v>45813</v>
      </c>
      <c r="Y455" s="205" t="s">
        <v>51</v>
      </c>
      <c r="Z455" s="150" t="s">
        <v>634</v>
      </c>
      <c r="AA455" s="146" t="s">
        <v>53</v>
      </c>
      <c r="AB455" s="146" t="s">
        <v>5068</v>
      </c>
      <c r="AC455" s="146" t="s">
        <v>2992</v>
      </c>
      <c r="AD455" s="233">
        <v>45783</v>
      </c>
      <c r="AE455" s="83" t="s">
        <v>5069</v>
      </c>
      <c r="AF455" s="155" t="e">
        <f>#REF!</f>
        <v>#REF!</v>
      </c>
      <c r="AG455" s="169"/>
      <c r="AH455" s="150">
        <v>45602</v>
      </c>
      <c r="AI455" s="150">
        <f t="shared" si="24"/>
        <v>45722</v>
      </c>
      <c r="AJ455" s="156">
        <f t="shared" si="25"/>
        <v>46452</v>
      </c>
    </row>
    <row r="456" spans="1:36" ht="18" customHeight="1">
      <c r="B456" s="502" t="b">
        <v>1</v>
      </c>
      <c r="C456" s="322" t="s">
        <v>5070</v>
      </c>
      <c r="D456" s="146" t="s">
        <v>5071</v>
      </c>
      <c r="E456" s="327" t="s">
        <v>24</v>
      </c>
      <c r="F456" s="146" t="s">
        <v>13</v>
      </c>
      <c r="G456" s="559">
        <v>45813</v>
      </c>
      <c r="H456" s="146" t="s">
        <v>529</v>
      </c>
      <c r="I456" s="150" t="str">
        <f t="shared" ca="1" si="23"/>
        <v>EJECUTADO</v>
      </c>
      <c r="J456" s="146" t="s">
        <v>5072</v>
      </c>
      <c r="K456" s="507" t="s">
        <v>50</v>
      </c>
      <c r="L456" s="180" t="s">
        <v>2501</v>
      </c>
      <c r="M456" s="514" t="s">
        <v>4922</v>
      </c>
      <c r="N456" s="235" t="s">
        <v>1686</v>
      </c>
      <c r="O456" s="438">
        <v>854100000</v>
      </c>
      <c r="P456" s="438">
        <v>854100000</v>
      </c>
      <c r="Q456" s="545">
        <v>20250472</v>
      </c>
      <c r="R456" s="516">
        <v>854100000</v>
      </c>
      <c r="S456" s="134">
        <v>45796</v>
      </c>
      <c r="T456" s="175">
        <v>45821</v>
      </c>
      <c r="U456" s="175">
        <v>46022</v>
      </c>
      <c r="V456" s="222">
        <v>20250666</v>
      </c>
      <c r="W456" s="517">
        <v>854100000</v>
      </c>
      <c r="X456" s="426">
        <v>45813</v>
      </c>
      <c r="Y456" s="205" t="s">
        <v>51</v>
      </c>
      <c r="Z456" s="150" t="s">
        <v>634</v>
      </c>
      <c r="AA456" s="146" t="s">
        <v>53</v>
      </c>
      <c r="AB456" s="146" t="s">
        <v>5073</v>
      </c>
      <c r="AC456" s="146" t="s">
        <v>2964</v>
      </c>
      <c r="AD456" s="233">
        <v>45840</v>
      </c>
      <c r="AE456" s="83" t="s">
        <v>5074</v>
      </c>
      <c r="AF456" s="155" t="e">
        <f>#REF!</f>
        <v>#REF!</v>
      </c>
      <c r="AG456" s="169"/>
      <c r="AH456" s="150">
        <v>45602</v>
      </c>
      <c r="AI456" s="150">
        <f t="shared" si="24"/>
        <v>45722</v>
      </c>
      <c r="AJ456" s="156">
        <f t="shared" si="25"/>
        <v>46452</v>
      </c>
    </row>
    <row r="457" spans="1:36" ht="18" customHeight="1">
      <c r="B457" s="502" t="b">
        <v>1</v>
      </c>
      <c r="C457" s="322" t="s">
        <v>5075</v>
      </c>
      <c r="D457" s="146" t="s">
        <v>5076</v>
      </c>
      <c r="E457" s="327" t="s">
        <v>24</v>
      </c>
      <c r="F457" s="146" t="s">
        <v>10</v>
      </c>
      <c r="G457" s="559">
        <v>45813</v>
      </c>
      <c r="H457" s="146" t="s">
        <v>529</v>
      </c>
      <c r="I457" s="150" t="str">
        <f t="shared" ca="1" si="23"/>
        <v>EJECUTADO</v>
      </c>
      <c r="J457" s="146" t="s">
        <v>5077</v>
      </c>
      <c r="K457" s="507" t="s">
        <v>50</v>
      </c>
      <c r="L457" s="180" t="s">
        <v>1893</v>
      </c>
      <c r="M457" s="514" t="s">
        <v>4011</v>
      </c>
      <c r="N457" s="235" t="s">
        <v>1686</v>
      </c>
      <c r="O457" s="571">
        <v>6742680000</v>
      </c>
      <c r="P457" s="438">
        <v>6742680000</v>
      </c>
      <c r="Q457" s="545">
        <v>20250515</v>
      </c>
      <c r="R457" s="516">
        <v>6742680000</v>
      </c>
      <c r="S457" s="134">
        <v>45813</v>
      </c>
      <c r="T457" s="175">
        <v>45817</v>
      </c>
      <c r="U457" s="175">
        <v>46022</v>
      </c>
      <c r="V457" s="222">
        <v>20250667</v>
      </c>
      <c r="W457" s="517">
        <v>6742680000</v>
      </c>
      <c r="X457" s="426">
        <v>45813</v>
      </c>
      <c r="Y457" s="205" t="s">
        <v>51</v>
      </c>
      <c r="Z457" s="150" t="s">
        <v>634</v>
      </c>
      <c r="AA457" s="146" t="s">
        <v>53</v>
      </c>
      <c r="AB457" s="146" t="s">
        <v>5078</v>
      </c>
      <c r="AC457" s="146" t="s">
        <v>2964</v>
      </c>
      <c r="AD457" s="233">
        <v>45817</v>
      </c>
      <c r="AE457" s="83" t="s">
        <v>5079</v>
      </c>
      <c r="AF457" s="155" t="e">
        <f>#REF!</f>
        <v>#REF!</v>
      </c>
      <c r="AG457" s="169"/>
      <c r="AH457" s="150">
        <v>45602</v>
      </c>
      <c r="AI457" s="150">
        <f t="shared" si="24"/>
        <v>45722</v>
      </c>
      <c r="AJ457" s="156">
        <f t="shared" si="25"/>
        <v>46452</v>
      </c>
    </row>
    <row r="458" spans="1:36" ht="18" customHeight="1">
      <c r="B458" s="502" t="b">
        <v>1</v>
      </c>
      <c r="C458" s="322" t="s">
        <v>5080</v>
      </c>
      <c r="D458" s="232" t="s">
        <v>74</v>
      </c>
      <c r="E458" s="327" t="s">
        <v>24</v>
      </c>
      <c r="F458" s="146" t="s">
        <v>3</v>
      </c>
      <c r="G458" s="559">
        <v>45814</v>
      </c>
      <c r="H458" s="146" t="s">
        <v>529</v>
      </c>
      <c r="I458" s="150" t="str">
        <f t="shared" ca="1" si="23"/>
        <v>EJECUTADO</v>
      </c>
      <c r="J458" s="146" t="s">
        <v>5081</v>
      </c>
      <c r="K458" s="507" t="s">
        <v>54</v>
      </c>
      <c r="L458" s="180" t="s">
        <v>2727</v>
      </c>
      <c r="M458" s="514">
        <v>1026566445</v>
      </c>
      <c r="N458" s="229" t="s">
        <v>2728</v>
      </c>
      <c r="O458" s="438">
        <v>16000000</v>
      </c>
      <c r="P458" s="438">
        <v>4000000</v>
      </c>
      <c r="Q458" s="545">
        <v>20250516</v>
      </c>
      <c r="R458" s="516">
        <v>16000000</v>
      </c>
      <c r="S458" s="134">
        <v>45814</v>
      </c>
      <c r="T458" s="175">
        <v>45817</v>
      </c>
      <c r="U458" s="175">
        <v>45938</v>
      </c>
      <c r="V458" s="222">
        <v>20250670</v>
      </c>
      <c r="W458" s="517">
        <v>16000000</v>
      </c>
      <c r="X458" s="426">
        <v>45814</v>
      </c>
      <c r="Y458" s="168" t="s">
        <v>106</v>
      </c>
      <c r="Z458" s="150" t="s">
        <v>283</v>
      </c>
      <c r="AA458" s="146" t="s">
        <v>53</v>
      </c>
      <c r="AB458" s="146" t="s">
        <v>5082</v>
      </c>
      <c r="AC458" s="146" t="s">
        <v>2969</v>
      </c>
      <c r="AD458" s="233">
        <v>45817</v>
      </c>
      <c r="AE458" s="83" t="s">
        <v>5083</v>
      </c>
      <c r="AF458" s="155" t="e">
        <f>#REF!</f>
        <v>#REF!</v>
      </c>
      <c r="AG458" s="169"/>
      <c r="AH458" s="150">
        <v>45602</v>
      </c>
      <c r="AI458" s="150">
        <f t="shared" si="24"/>
        <v>45722</v>
      </c>
      <c r="AJ458" s="156">
        <f t="shared" si="25"/>
        <v>46452</v>
      </c>
    </row>
    <row r="459" spans="1:36" ht="18" customHeight="1">
      <c r="B459" s="502" t="b">
        <v>1</v>
      </c>
      <c r="C459" s="322" t="s">
        <v>5084</v>
      </c>
      <c r="D459" s="146" t="s">
        <v>5071</v>
      </c>
      <c r="E459" s="327" t="s">
        <v>24</v>
      </c>
      <c r="F459" s="146" t="s">
        <v>13</v>
      </c>
      <c r="G459" s="559">
        <v>45814</v>
      </c>
      <c r="H459" s="146" t="s">
        <v>529</v>
      </c>
      <c r="I459" s="150" t="str">
        <f t="shared" ca="1" si="23"/>
        <v>EJECUTADO</v>
      </c>
      <c r="J459" s="146" t="s">
        <v>5085</v>
      </c>
      <c r="K459" s="507" t="s">
        <v>50</v>
      </c>
      <c r="L459" s="180" t="s">
        <v>5086</v>
      </c>
      <c r="M459" s="514" t="s">
        <v>5087</v>
      </c>
      <c r="N459" s="235" t="s">
        <v>1686</v>
      </c>
      <c r="O459" s="438">
        <v>854100000</v>
      </c>
      <c r="P459" s="438">
        <v>854100000</v>
      </c>
      <c r="Q459" s="545">
        <v>20250473</v>
      </c>
      <c r="R459" s="516">
        <v>854100000</v>
      </c>
      <c r="S459" s="134">
        <v>45796</v>
      </c>
      <c r="T459" s="175">
        <v>45821</v>
      </c>
      <c r="U459" s="175">
        <v>46022</v>
      </c>
      <c r="V459" s="222">
        <v>20250680</v>
      </c>
      <c r="W459" s="517">
        <v>854100000</v>
      </c>
      <c r="X459" s="426">
        <v>45817</v>
      </c>
      <c r="Y459" s="205" t="s">
        <v>51</v>
      </c>
      <c r="Z459" s="150" t="s">
        <v>2702</v>
      </c>
      <c r="AA459" s="146" t="s">
        <v>53</v>
      </c>
      <c r="AB459" s="146" t="s">
        <v>5088</v>
      </c>
      <c r="AC459" s="146" t="s">
        <v>2964</v>
      </c>
      <c r="AD459" s="233">
        <v>45821</v>
      </c>
      <c r="AE459" s="83" t="s">
        <v>5089</v>
      </c>
      <c r="AF459" s="155" t="e">
        <f>#REF!</f>
        <v>#REF!</v>
      </c>
      <c r="AG459" s="169"/>
      <c r="AH459" s="150">
        <v>45602</v>
      </c>
      <c r="AI459" s="150">
        <f t="shared" si="24"/>
        <v>45722</v>
      </c>
      <c r="AJ459" s="156">
        <f t="shared" si="25"/>
        <v>46452</v>
      </c>
    </row>
    <row r="460" spans="1:36" ht="18" customHeight="1">
      <c r="B460" s="502" t="b">
        <v>1</v>
      </c>
      <c r="C460" s="322" t="s">
        <v>5090</v>
      </c>
      <c r="D460" s="146" t="s">
        <v>3891</v>
      </c>
      <c r="E460" s="327" t="s">
        <v>24</v>
      </c>
      <c r="F460" s="146" t="s">
        <v>18</v>
      </c>
      <c r="G460" s="559">
        <v>45817</v>
      </c>
      <c r="H460" s="146" t="s">
        <v>529</v>
      </c>
      <c r="I460" s="150" t="str">
        <f t="shared" ca="1" si="23"/>
        <v>EJECUTADO</v>
      </c>
      <c r="J460" s="146" t="s">
        <v>4738</v>
      </c>
      <c r="K460" s="507" t="s">
        <v>54</v>
      </c>
      <c r="L460" s="180" t="s">
        <v>5091</v>
      </c>
      <c r="M460" s="514">
        <v>35509991</v>
      </c>
      <c r="N460" s="235" t="s">
        <v>1686</v>
      </c>
      <c r="O460" s="438">
        <v>40600000</v>
      </c>
      <c r="P460" s="438">
        <v>5800000</v>
      </c>
      <c r="Q460" s="545">
        <v>20250422</v>
      </c>
      <c r="R460" s="516">
        <v>324800000</v>
      </c>
      <c r="S460" s="134">
        <v>45777</v>
      </c>
      <c r="T460" s="175">
        <v>45820</v>
      </c>
      <c r="U460" s="175">
        <v>45991</v>
      </c>
      <c r="V460" s="222">
        <v>20250677</v>
      </c>
      <c r="W460" s="517">
        <v>40600000</v>
      </c>
      <c r="X460" s="426">
        <v>45817</v>
      </c>
      <c r="Y460" s="205" t="s">
        <v>51</v>
      </c>
      <c r="Z460" s="150" t="s">
        <v>2702</v>
      </c>
      <c r="AA460" s="146" t="s">
        <v>53</v>
      </c>
      <c r="AB460" s="146" t="s">
        <v>5092</v>
      </c>
      <c r="AC460" s="146" t="s">
        <v>4750</v>
      </c>
      <c r="AD460" s="233">
        <v>45820</v>
      </c>
      <c r="AE460" s="83" t="s">
        <v>5093</v>
      </c>
      <c r="AF460" s="155" t="e">
        <f>#REF!</f>
        <v>#REF!</v>
      </c>
      <c r="AG460" s="169"/>
      <c r="AH460" s="150">
        <v>45602</v>
      </c>
      <c r="AI460" s="150">
        <f t="shared" si="24"/>
        <v>45722</v>
      </c>
      <c r="AJ460" s="156">
        <f t="shared" si="25"/>
        <v>46452</v>
      </c>
    </row>
    <row r="461" spans="1:36" ht="18" customHeight="1">
      <c r="A461" s="355" t="s">
        <v>5094</v>
      </c>
      <c r="B461" s="502" t="b">
        <v>0</v>
      </c>
      <c r="C461" s="322" t="s">
        <v>5095</v>
      </c>
      <c r="D461" s="146" t="s">
        <v>3891</v>
      </c>
      <c r="E461" s="327" t="s">
        <v>24</v>
      </c>
      <c r="F461" s="146" t="s">
        <v>13</v>
      </c>
      <c r="G461" s="559">
        <v>45817</v>
      </c>
      <c r="H461" s="146" t="s">
        <v>529</v>
      </c>
      <c r="I461" s="150" t="str">
        <f t="shared" ca="1" si="23"/>
        <v>EJECUTADO</v>
      </c>
      <c r="J461" s="146" t="s">
        <v>4743</v>
      </c>
      <c r="K461" s="507" t="s">
        <v>54</v>
      </c>
      <c r="L461" s="180" t="s">
        <v>5096</v>
      </c>
      <c r="M461" s="514">
        <v>1077968977</v>
      </c>
      <c r="N461" s="235" t="s">
        <v>1686</v>
      </c>
      <c r="O461" s="438">
        <v>16000000</v>
      </c>
      <c r="P461" s="438">
        <v>4000000</v>
      </c>
      <c r="Q461" s="545">
        <v>20250422</v>
      </c>
      <c r="R461" s="516">
        <v>324800000</v>
      </c>
      <c r="S461" s="134">
        <v>45777</v>
      </c>
      <c r="T461" s="175">
        <v>45819</v>
      </c>
      <c r="U461" s="175">
        <v>45940</v>
      </c>
      <c r="V461" s="222">
        <v>20250678</v>
      </c>
      <c r="W461" s="517">
        <v>16000000</v>
      </c>
      <c r="X461" s="426">
        <v>45817</v>
      </c>
      <c r="Y461" s="205" t="s">
        <v>51</v>
      </c>
      <c r="Z461" s="150" t="s">
        <v>2702</v>
      </c>
      <c r="AA461" s="146" t="s">
        <v>53</v>
      </c>
      <c r="AB461" s="146" t="s">
        <v>5097</v>
      </c>
      <c r="AC461" s="146" t="s">
        <v>4750</v>
      </c>
      <c r="AD461" s="233">
        <v>45819</v>
      </c>
      <c r="AE461" s="83" t="s">
        <v>5098</v>
      </c>
      <c r="AF461" s="155" t="e">
        <f>#REF!</f>
        <v>#REF!</v>
      </c>
      <c r="AG461" s="169"/>
      <c r="AH461" s="150">
        <v>45602</v>
      </c>
      <c r="AI461" s="150">
        <f t="shared" si="24"/>
        <v>45722</v>
      </c>
      <c r="AJ461" s="156">
        <f t="shared" si="25"/>
        <v>46452</v>
      </c>
    </row>
    <row r="462" spans="1:36" ht="18" customHeight="1">
      <c r="A462" s="270" t="s">
        <v>5099</v>
      </c>
      <c r="B462" s="502" t="b">
        <v>0</v>
      </c>
      <c r="C462" s="322" t="s">
        <v>5100</v>
      </c>
      <c r="D462" s="146" t="s">
        <v>5101</v>
      </c>
      <c r="E462" s="327" t="s">
        <v>24</v>
      </c>
      <c r="F462" s="146" t="s">
        <v>13</v>
      </c>
      <c r="G462" s="559">
        <v>45843</v>
      </c>
      <c r="H462" s="146" t="s">
        <v>567</v>
      </c>
      <c r="I462" s="150" t="str">
        <f t="shared" ca="1" si="23"/>
        <v>EJECUTADO</v>
      </c>
      <c r="J462" s="146" t="s">
        <v>5102</v>
      </c>
      <c r="K462" s="507" t="s">
        <v>50</v>
      </c>
      <c r="L462" s="180" t="s">
        <v>5103</v>
      </c>
      <c r="M462" s="514" t="s">
        <v>5104</v>
      </c>
      <c r="N462" s="235" t="s">
        <v>1686</v>
      </c>
      <c r="O462" s="571">
        <v>916920000</v>
      </c>
      <c r="P462" s="429">
        <v>916920000</v>
      </c>
      <c r="Q462" s="545">
        <v>20250361</v>
      </c>
      <c r="R462" s="516">
        <v>916920000</v>
      </c>
      <c r="S462" s="134">
        <v>45748</v>
      </c>
      <c r="T462" s="175">
        <v>45903</v>
      </c>
      <c r="U462" s="175">
        <v>46111</v>
      </c>
      <c r="V462" s="222">
        <v>20250710</v>
      </c>
      <c r="W462" s="517">
        <v>916920000</v>
      </c>
      <c r="X462" s="426">
        <v>45824</v>
      </c>
      <c r="Y462" s="205" t="s">
        <v>51</v>
      </c>
      <c r="Z462" s="239" t="s">
        <v>3263</v>
      </c>
      <c r="AA462" s="146" t="s">
        <v>53</v>
      </c>
      <c r="AB462" s="138" t="s">
        <v>5105</v>
      </c>
      <c r="AC462" s="146" t="s">
        <v>3507</v>
      </c>
      <c r="AD462" s="233">
        <v>45861</v>
      </c>
      <c r="AE462" s="83" t="s">
        <v>5106</v>
      </c>
      <c r="AF462" s="155" t="e">
        <f>#REF!</f>
        <v>#REF!</v>
      </c>
      <c r="AG462" s="169"/>
      <c r="AH462" s="150">
        <v>45602</v>
      </c>
      <c r="AI462" s="150">
        <f t="shared" si="24"/>
        <v>45722</v>
      </c>
      <c r="AJ462" s="156">
        <f t="shared" si="25"/>
        <v>46452</v>
      </c>
    </row>
    <row r="463" spans="1:36" ht="18" customHeight="1">
      <c r="A463" s="270" t="s">
        <v>5107</v>
      </c>
      <c r="B463" s="502" t="b">
        <v>1</v>
      </c>
      <c r="C463" s="349" t="s">
        <v>5108</v>
      </c>
      <c r="D463" s="146" t="s">
        <v>5109</v>
      </c>
      <c r="E463" s="327" t="s">
        <v>24</v>
      </c>
      <c r="F463" s="146" t="s">
        <v>13</v>
      </c>
      <c r="G463" s="559">
        <v>45813</v>
      </c>
      <c r="H463" s="146" t="s">
        <v>567</v>
      </c>
      <c r="I463" s="150" t="str">
        <f t="shared" ca="1" si="23"/>
        <v>EJECUTADO</v>
      </c>
      <c r="J463" s="146" t="s">
        <v>5110</v>
      </c>
      <c r="K463" s="507" t="s">
        <v>50</v>
      </c>
      <c r="L463" s="180" t="s">
        <v>5111</v>
      </c>
      <c r="M463" s="514" t="s">
        <v>5112</v>
      </c>
      <c r="N463" s="235" t="s">
        <v>1686</v>
      </c>
      <c r="O463" s="438">
        <v>448993000</v>
      </c>
      <c r="P463" s="438">
        <v>448993000</v>
      </c>
      <c r="Q463" s="545">
        <v>20250357</v>
      </c>
      <c r="R463" s="516">
        <v>448993000</v>
      </c>
      <c r="S463" s="134">
        <v>45747</v>
      </c>
      <c r="T463" s="175">
        <v>45845</v>
      </c>
      <c r="U463" s="175">
        <v>45871</v>
      </c>
      <c r="V463" s="222">
        <v>20250682</v>
      </c>
      <c r="W463" s="517">
        <v>448993000</v>
      </c>
      <c r="X463" s="426">
        <v>45848</v>
      </c>
      <c r="Y463" s="205" t="s">
        <v>51</v>
      </c>
      <c r="Z463" s="239" t="s">
        <v>3263</v>
      </c>
      <c r="AA463" s="146" t="s">
        <v>53</v>
      </c>
      <c r="AB463" s="146" t="s">
        <v>5113</v>
      </c>
      <c r="AC463" s="146" t="s">
        <v>3507</v>
      </c>
      <c r="AD463" s="233">
        <v>45845</v>
      </c>
      <c r="AE463" s="227" t="s">
        <v>5114</v>
      </c>
      <c r="AF463" s="155" t="e">
        <f>#REF!</f>
        <v>#REF!</v>
      </c>
      <c r="AG463" s="169"/>
      <c r="AH463" s="150">
        <v>45602</v>
      </c>
      <c r="AI463" s="150">
        <f t="shared" si="24"/>
        <v>45722</v>
      </c>
      <c r="AJ463" s="156">
        <f t="shared" si="25"/>
        <v>46452</v>
      </c>
    </row>
    <row r="464" spans="1:36" ht="18" customHeight="1">
      <c r="B464" s="502" t="b">
        <v>1</v>
      </c>
      <c r="C464" s="322" t="s">
        <v>5115</v>
      </c>
      <c r="D464" s="146" t="s">
        <v>2741</v>
      </c>
      <c r="E464" s="327" t="s">
        <v>24</v>
      </c>
      <c r="F464" s="146" t="s">
        <v>19</v>
      </c>
      <c r="G464" s="559">
        <v>45818</v>
      </c>
      <c r="H464" s="146" t="s">
        <v>529</v>
      </c>
      <c r="I464" s="150" t="str">
        <f t="shared" ca="1" si="23"/>
        <v>EJECUTADO</v>
      </c>
      <c r="J464" s="146" t="s">
        <v>2866</v>
      </c>
      <c r="K464" s="507" t="s">
        <v>50</v>
      </c>
      <c r="L464" s="180" t="s">
        <v>5116</v>
      </c>
      <c r="M464" s="514" t="s">
        <v>5117</v>
      </c>
      <c r="N464" s="235" t="s">
        <v>1686</v>
      </c>
      <c r="O464" s="438">
        <v>100000000</v>
      </c>
      <c r="P464" s="438">
        <v>100000000</v>
      </c>
      <c r="Q464" s="545">
        <v>20250436</v>
      </c>
      <c r="R464" s="516">
        <v>100000000</v>
      </c>
      <c r="S464" s="134">
        <v>45782</v>
      </c>
      <c r="T464" s="175">
        <v>45818</v>
      </c>
      <c r="U464" s="175">
        <v>45991</v>
      </c>
      <c r="V464" s="222">
        <v>20250683</v>
      </c>
      <c r="W464" s="517">
        <v>100000000</v>
      </c>
      <c r="X464" s="426">
        <v>45818</v>
      </c>
      <c r="Y464" s="205" t="s">
        <v>51</v>
      </c>
      <c r="Z464" s="150" t="s">
        <v>2702</v>
      </c>
      <c r="AA464" s="146" t="s">
        <v>59</v>
      </c>
      <c r="AB464" s="146" t="s">
        <v>218</v>
      </c>
      <c r="AC464" s="146" t="s">
        <v>3496</v>
      </c>
      <c r="AD464" s="222" t="s">
        <v>218</v>
      </c>
      <c r="AE464" s="83" t="s">
        <v>5118</v>
      </c>
      <c r="AF464" s="155" t="e">
        <f>#REF!</f>
        <v>#REF!</v>
      </c>
      <c r="AG464" s="169"/>
      <c r="AH464" s="150">
        <v>45602</v>
      </c>
      <c r="AI464" s="150">
        <f t="shared" si="24"/>
        <v>45722</v>
      </c>
      <c r="AJ464" s="156">
        <f t="shared" si="25"/>
        <v>46452</v>
      </c>
    </row>
    <row r="465" spans="1:36" ht="18" customHeight="1">
      <c r="A465" s="354" t="s">
        <v>5119</v>
      </c>
      <c r="B465" s="502" t="b">
        <v>0</v>
      </c>
      <c r="C465" s="322" t="s">
        <v>5120</v>
      </c>
      <c r="D465" s="146" t="s">
        <v>2869</v>
      </c>
      <c r="E465" s="327" t="s">
        <v>24</v>
      </c>
      <c r="F465" s="146" t="s">
        <v>13</v>
      </c>
      <c r="G465" s="559">
        <v>45818</v>
      </c>
      <c r="H465" s="146" t="s">
        <v>529</v>
      </c>
      <c r="I465" s="150" t="str">
        <f t="shared" ca="1" si="23"/>
        <v>EJECUTADO</v>
      </c>
      <c r="J465" s="146" t="s">
        <v>5121</v>
      </c>
      <c r="K465" s="507" t="s">
        <v>54</v>
      </c>
      <c r="L465" s="180" t="s">
        <v>5122</v>
      </c>
      <c r="M465" s="514">
        <v>7703353</v>
      </c>
      <c r="N465" s="235" t="s">
        <v>1686</v>
      </c>
      <c r="O465" s="438">
        <v>36005000</v>
      </c>
      <c r="P465" s="438">
        <v>12136407</v>
      </c>
      <c r="Q465" s="545">
        <v>20250511</v>
      </c>
      <c r="R465" s="516">
        <v>36379000</v>
      </c>
      <c r="S465" s="134">
        <v>45812</v>
      </c>
      <c r="T465" s="175">
        <v>45820</v>
      </c>
      <c r="U465" s="175">
        <v>45910</v>
      </c>
      <c r="V465" s="222">
        <v>20250684</v>
      </c>
      <c r="W465" s="517">
        <v>36005000</v>
      </c>
      <c r="X465" s="426">
        <v>45818</v>
      </c>
      <c r="Y465" s="205" t="s">
        <v>51</v>
      </c>
      <c r="Z465" s="150" t="s">
        <v>634</v>
      </c>
      <c r="AA465" s="146" t="s">
        <v>53</v>
      </c>
      <c r="AB465" s="146" t="s">
        <v>5123</v>
      </c>
      <c r="AC465" s="146" t="s">
        <v>3507</v>
      </c>
      <c r="AD465" s="233">
        <v>45820</v>
      </c>
      <c r="AE465" s="83" t="s">
        <v>5124</v>
      </c>
      <c r="AF465" s="155" t="e">
        <f>#REF!</f>
        <v>#REF!</v>
      </c>
      <c r="AG465" s="169"/>
      <c r="AH465" s="150">
        <v>45602</v>
      </c>
      <c r="AI465" s="150">
        <f t="shared" si="24"/>
        <v>45722</v>
      </c>
      <c r="AJ465" s="156">
        <f t="shared" si="25"/>
        <v>46452</v>
      </c>
    </row>
    <row r="466" spans="1:36" ht="18" customHeight="1">
      <c r="B466" s="502" t="b">
        <v>1</v>
      </c>
      <c r="C466" s="322" t="s">
        <v>5125</v>
      </c>
      <c r="D466" s="146" t="s">
        <v>4059</v>
      </c>
      <c r="E466" s="327" t="s">
        <v>24</v>
      </c>
      <c r="F466" s="146" t="s">
        <v>3</v>
      </c>
      <c r="G466" s="559">
        <v>45818</v>
      </c>
      <c r="H466" s="146" t="s">
        <v>529</v>
      </c>
      <c r="I466" s="150" t="str">
        <f t="shared" ca="1" si="23"/>
        <v>EJECUTADO</v>
      </c>
      <c r="J466" s="146" t="s">
        <v>5126</v>
      </c>
      <c r="K466" s="507" t="s">
        <v>50</v>
      </c>
      <c r="L466" s="180" t="s">
        <v>5127</v>
      </c>
      <c r="M466" s="514" t="s">
        <v>5128</v>
      </c>
      <c r="N466" s="235" t="s">
        <v>1686</v>
      </c>
      <c r="O466" s="438">
        <v>125000000</v>
      </c>
      <c r="P466" s="438">
        <v>125000000</v>
      </c>
      <c r="Q466" s="545">
        <v>20250487</v>
      </c>
      <c r="R466" s="516">
        <v>125000000</v>
      </c>
      <c r="S466" s="134">
        <v>45799</v>
      </c>
      <c r="T466" s="175">
        <v>45819</v>
      </c>
      <c r="U466" s="175">
        <v>45833</v>
      </c>
      <c r="V466" s="222">
        <v>20250688</v>
      </c>
      <c r="W466" s="517">
        <v>125000000</v>
      </c>
      <c r="X466" s="426">
        <v>45819</v>
      </c>
      <c r="Y466" s="205" t="s">
        <v>51</v>
      </c>
      <c r="Z466" s="150" t="s">
        <v>2702</v>
      </c>
      <c r="AA466" s="146" t="s">
        <v>53</v>
      </c>
      <c r="AB466" s="146" t="s">
        <v>5129</v>
      </c>
      <c r="AC466" s="146" t="s">
        <v>2992</v>
      </c>
      <c r="AD466" s="233">
        <v>45819</v>
      </c>
      <c r="AE466" s="83" t="s">
        <v>5130</v>
      </c>
      <c r="AF466" s="155" t="e">
        <f>#REF!</f>
        <v>#REF!</v>
      </c>
      <c r="AG466" s="169"/>
      <c r="AH466" s="150">
        <v>45602</v>
      </c>
      <c r="AI466" s="150">
        <f t="shared" si="24"/>
        <v>45722</v>
      </c>
      <c r="AJ466" s="156">
        <f t="shared" si="25"/>
        <v>46452</v>
      </c>
    </row>
    <row r="467" spans="1:36" ht="18" customHeight="1">
      <c r="B467" s="502" t="b">
        <v>1</v>
      </c>
      <c r="C467" s="322" t="s">
        <v>5131</v>
      </c>
      <c r="D467" s="146" t="s">
        <v>5132</v>
      </c>
      <c r="E467" s="327" t="s">
        <v>24</v>
      </c>
      <c r="F467" s="146" t="s">
        <v>18</v>
      </c>
      <c r="G467" s="559">
        <v>45821</v>
      </c>
      <c r="H467" s="146" t="s">
        <v>529</v>
      </c>
      <c r="I467" s="150" t="str">
        <f t="shared" ca="1" si="23"/>
        <v>EJECUTADO</v>
      </c>
      <c r="J467" s="146" t="s">
        <v>5133</v>
      </c>
      <c r="K467" s="507" t="s">
        <v>54</v>
      </c>
      <c r="L467" s="180" t="s">
        <v>2842</v>
      </c>
      <c r="M467" s="514">
        <v>1018470855</v>
      </c>
      <c r="N467" s="235" t="s">
        <v>1686</v>
      </c>
      <c r="O467" s="573">
        <v>18000000</v>
      </c>
      <c r="P467" s="438">
        <v>6000000</v>
      </c>
      <c r="Q467" s="545">
        <v>20250486</v>
      </c>
      <c r="R467" s="516">
        <v>21000000</v>
      </c>
      <c r="S467" s="134">
        <v>45798</v>
      </c>
      <c r="T467" s="175">
        <v>45824</v>
      </c>
      <c r="U467" s="175">
        <v>45915</v>
      </c>
      <c r="V467" s="222">
        <v>20250693</v>
      </c>
      <c r="W467" s="517">
        <v>18000000</v>
      </c>
      <c r="X467" s="426">
        <v>45821</v>
      </c>
      <c r="Y467" s="205" t="s">
        <v>51</v>
      </c>
      <c r="Z467" s="150" t="s">
        <v>2702</v>
      </c>
      <c r="AA467" s="146" t="s">
        <v>53</v>
      </c>
      <c r="AB467" s="146" t="s">
        <v>5134</v>
      </c>
      <c r="AC467" s="146" t="s">
        <v>5135</v>
      </c>
      <c r="AD467" s="233">
        <v>45824</v>
      </c>
      <c r="AE467" s="83" t="s">
        <v>5136</v>
      </c>
      <c r="AF467" s="155" t="e">
        <f>#REF!</f>
        <v>#REF!</v>
      </c>
      <c r="AG467" s="169"/>
      <c r="AH467" s="150">
        <v>45602</v>
      </c>
      <c r="AI467" s="150">
        <f t="shared" si="24"/>
        <v>45722</v>
      </c>
      <c r="AJ467" s="156">
        <f t="shared" si="25"/>
        <v>46452</v>
      </c>
    </row>
    <row r="468" spans="1:36" ht="18" customHeight="1">
      <c r="A468" s="270" t="s">
        <v>5137</v>
      </c>
      <c r="B468" s="502" t="b">
        <v>1</v>
      </c>
      <c r="C468" s="322" t="s">
        <v>5138</v>
      </c>
      <c r="D468" s="232" t="s">
        <v>74</v>
      </c>
      <c r="E468" s="327" t="s">
        <v>24</v>
      </c>
      <c r="F468" s="146" t="s">
        <v>12</v>
      </c>
      <c r="G468" s="559">
        <v>45820</v>
      </c>
      <c r="H468" s="146" t="s">
        <v>529</v>
      </c>
      <c r="I468" s="150" t="str">
        <f t="shared" ca="1" si="23"/>
        <v>EJECUTADO</v>
      </c>
      <c r="J468" s="146" t="s">
        <v>5139</v>
      </c>
      <c r="K468" s="507" t="s">
        <v>50</v>
      </c>
      <c r="L468" s="180" t="s">
        <v>5140</v>
      </c>
      <c r="M468" s="514" t="s">
        <v>4793</v>
      </c>
      <c r="N468" s="235" t="s">
        <v>1686</v>
      </c>
      <c r="O468" s="517">
        <v>3618243.24</v>
      </c>
      <c r="P468" s="517">
        <v>3618243.24</v>
      </c>
      <c r="Q468" s="545">
        <v>20250493</v>
      </c>
      <c r="R468" s="516">
        <v>3820000</v>
      </c>
      <c r="S468" s="134">
        <v>45804</v>
      </c>
      <c r="T468" s="175">
        <v>45824</v>
      </c>
      <c r="U468" s="175">
        <v>46006</v>
      </c>
      <c r="V468" s="222">
        <v>20250692</v>
      </c>
      <c r="W468" s="517">
        <v>3618243.24</v>
      </c>
      <c r="X468" s="426">
        <v>45820</v>
      </c>
      <c r="Y468" s="168" t="s">
        <v>106</v>
      </c>
      <c r="Z468" s="150" t="s">
        <v>283</v>
      </c>
      <c r="AA468" s="146" t="s">
        <v>53</v>
      </c>
      <c r="AB468" s="146" t="s">
        <v>5141</v>
      </c>
      <c r="AC468" s="146" t="s">
        <v>2940</v>
      </c>
      <c r="AD468" s="233">
        <v>45824</v>
      </c>
      <c r="AE468" s="83" t="s">
        <v>5142</v>
      </c>
      <c r="AF468" s="155" t="e">
        <f>#REF!</f>
        <v>#REF!</v>
      </c>
      <c r="AG468" s="169"/>
      <c r="AH468" s="150">
        <v>45602</v>
      </c>
      <c r="AI468" s="150">
        <f t="shared" si="24"/>
        <v>45722</v>
      </c>
      <c r="AJ468" s="156">
        <f t="shared" si="25"/>
        <v>46452</v>
      </c>
    </row>
    <row r="469" spans="1:36" ht="18" customHeight="1">
      <c r="A469" s="354" t="s">
        <v>5143</v>
      </c>
      <c r="B469" s="502" t="b">
        <v>0</v>
      </c>
      <c r="C469" s="322" t="s">
        <v>5144</v>
      </c>
      <c r="D469" s="146" t="s">
        <v>5011</v>
      </c>
      <c r="E469" s="327" t="s">
        <v>24</v>
      </c>
      <c r="F469" s="146" t="s">
        <v>18</v>
      </c>
      <c r="G469" s="559">
        <v>45821</v>
      </c>
      <c r="H469" s="146" t="s">
        <v>529</v>
      </c>
      <c r="I469" s="150" t="str">
        <f t="shared" ca="1" si="23"/>
        <v>EJECUTADO</v>
      </c>
      <c r="J469" s="146" t="s">
        <v>5145</v>
      </c>
      <c r="K469" s="507" t="s">
        <v>54</v>
      </c>
      <c r="L469" s="180" t="s">
        <v>5146</v>
      </c>
      <c r="M469" s="514">
        <v>1098614976</v>
      </c>
      <c r="N469" s="235" t="s">
        <v>1686</v>
      </c>
      <c r="O469" s="438">
        <v>24000000</v>
      </c>
      <c r="P469" s="438">
        <v>8000000</v>
      </c>
      <c r="Q469" s="545">
        <v>20250483</v>
      </c>
      <c r="R469" s="516">
        <v>28000000</v>
      </c>
      <c r="S469" s="134">
        <v>45798</v>
      </c>
      <c r="T469" s="175">
        <v>45827</v>
      </c>
      <c r="U469" s="175">
        <v>45918</v>
      </c>
      <c r="V469" s="222">
        <v>20250693</v>
      </c>
      <c r="W469" s="517">
        <v>18000000</v>
      </c>
      <c r="X469" s="426">
        <v>45821</v>
      </c>
      <c r="Y469" s="205" t="s">
        <v>51</v>
      </c>
      <c r="Z469" s="150" t="s">
        <v>2702</v>
      </c>
      <c r="AA469" s="146" t="s">
        <v>53</v>
      </c>
      <c r="AB469" s="146" t="s">
        <v>5147</v>
      </c>
      <c r="AC469" s="146" t="s">
        <v>5135</v>
      </c>
      <c r="AD469" s="233">
        <v>45824</v>
      </c>
      <c r="AE469" s="83" t="s">
        <v>5148</v>
      </c>
      <c r="AF469" s="155" t="e">
        <f>#REF!</f>
        <v>#REF!</v>
      </c>
      <c r="AG469" s="169"/>
      <c r="AH469" s="150">
        <v>45602</v>
      </c>
      <c r="AI469" s="150">
        <f t="shared" si="24"/>
        <v>45722</v>
      </c>
      <c r="AJ469" s="156">
        <f t="shared" si="25"/>
        <v>46452</v>
      </c>
    </row>
    <row r="470" spans="1:36" ht="18" customHeight="1">
      <c r="B470" s="502" t="b">
        <v>1</v>
      </c>
      <c r="C470" s="322" t="s">
        <v>5149</v>
      </c>
      <c r="D470" s="146" t="s">
        <v>4259</v>
      </c>
      <c r="E470" s="327" t="s">
        <v>24</v>
      </c>
      <c r="F470" s="146" t="s">
        <v>18</v>
      </c>
      <c r="G470" s="559">
        <v>45824</v>
      </c>
      <c r="H470" s="146" t="s">
        <v>529</v>
      </c>
      <c r="I470" s="150" t="str">
        <f t="shared" ca="1" si="23"/>
        <v>EJECUTADO</v>
      </c>
      <c r="J470" s="146" t="s">
        <v>5150</v>
      </c>
      <c r="K470" s="507" t="s">
        <v>54</v>
      </c>
      <c r="L470" s="180" t="s">
        <v>5151</v>
      </c>
      <c r="M470" s="514">
        <v>1026255000</v>
      </c>
      <c r="N470" s="235" t="s">
        <v>1686</v>
      </c>
      <c r="O470" s="438">
        <v>18000000</v>
      </c>
      <c r="P470" s="438">
        <v>6000000</v>
      </c>
      <c r="Q470" s="545">
        <v>20250509</v>
      </c>
      <c r="R470" s="516">
        <v>18000000</v>
      </c>
      <c r="S470" s="134">
        <v>45807</v>
      </c>
      <c r="T470" s="175">
        <v>45825</v>
      </c>
      <c r="U470" s="175">
        <v>45916</v>
      </c>
      <c r="V470" s="222">
        <v>20250706</v>
      </c>
      <c r="W470" s="517">
        <v>18000000</v>
      </c>
      <c r="X470" s="426">
        <v>45824</v>
      </c>
      <c r="Y470" s="205" t="s">
        <v>51</v>
      </c>
      <c r="Z470" s="150" t="s">
        <v>2702</v>
      </c>
      <c r="AA470" s="146" t="s">
        <v>53</v>
      </c>
      <c r="AB470" s="146" t="s">
        <v>5152</v>
      </c>
      <c r="AC470" s="146" t="s">
        <v>3547</v>
      </c>
      <c r="AD470" s="233">
        <v>45824</v>
      </c>
      <c r="AE470" s="83" t="s">
        <v>5153</v>
      </c>
      <c r="AF470" s="155" t="e">
        <f>#REF!</f>
        <v>#REF!</v>
      </c>
      <c r="AG470" s="169"/>
      <c r="AH470" s="150">
        <v>45602</v>
      </c>
      <c r="AI470" s="150">
        <f t="shared" si="24"/>
        <v>45722</v>
      </c>
      <c r="AJ470" s="156">
        <f t="shared" si="25"/>
        <v>46452</v>
      </c>
    </row>
    <row r="471" spans="1:36" ht="18" customHeight="1">
      <c r="A471" s="270" t="s">
        <v>5154</v>
      </c>
      <c r="B471" s="502" t="b">
        <v>1</v>
      </c>
      <c r="C471" s="322" t="s">
        <v>5155</v>
      </c>
      <c r="D471" s="232" t="s">
        <v>74</v>
      </c>
      <c r="E471" s="327" t="s">
        <v>24</v>
      </c>
      <c r="F471" s="146" t="s">
        <v>13</v>
      </c>
      <c r="G471" s="559">
        <v>45821</v>
      </c>
      <c r="H471" s="146" t="s">
        <v>529</v>
      </c>
      <c r="I471" s="150" t="str">
        <f t="shared" ca="1" si="23"/>
        <v>EN EJECUCIÓN</v>
      </c>
      <c r="J471" s="146" t="s">
        <v>5156</v>
      </c>
      <c r="K471" s="507" t="s">
        <v>50</v>
      </c>
      <c r="L471" s="180" t="s">
        <v>5157</v>
      </c>
      <c r="M471" s="514" t="s">
        <v>5158</v>
      </c>
      <c r="N471" s="235" t="s">
        <v>1686</v>
      </c>
      <c r="O471" s="438">
        <v>104499000</v>
      </c>
      <c r="P471" s="438">
        <v>104499000</v>
      </c>
      <c r="Q471" s="545">
        <v>20250335</v>
      </c>
      <c r="R471" s="516">
        <v>246498000</v>
      </c>
      <c r="S471" s="134">
        <v>45743</v>
      </c>
      <c r="T471" s="175">
        <v>45825</v>
      </c>
      <c r="U471" s="175">
        <v>46189</v>
      </c>
      <c r="V471" s="222">
        <v>20250705</v>
      </c>
      <c r="W471" s="517">
        <v>104499000</v>
      </c>
      <c r="X471" s="426">
        <v>45821</v>
      </c>
      <c r="Y471" s="168" t="s">
        <v>106</v>
      </c>
      <c r="Z471" s="150" t="s">
        <v>283</v>
      </c>
      <c r="AA471" s="146" t="s">
        <v>53</v>
      </c>
      <c r="AB471" s="146" t="s">
        <v>5159</v>
      </c>
      <c r="AC471" s="146" t="s">
        <v>2940</v>
      </c>
      <c r="AD471" s="233">
        <v>45825</v>
      </c>
      <c r="AE471" s="83" t="s">
        <v>5160</v>
      </c>
      <c r="AF471" s="155" t="e">
        <f>#REF!</f>
        <v>#REF!</v>
      </c>
      <c r="AG471" s="169"/>
      <c r="AH471" s="150">
        <v>45602</v>
      </c>
      <c r="AI471" s="150">
        <f t="shared" si="24"/>
        <v>45722</v>
      </c>
      <c r="AJ471" s="156">
        <f t="shared" si="25"/>
        <v>46452</v>
      </c>
    </row>
    <row r="472" spans="1:36" ht="18" customHeight="1">
      <c r="A472" s="270" t="s">
        <v>5161</v>
      </c>
      <c r="B472" s="502" t="b">
        <v>1</v>
      </c>
      <c r="C472" s="322" t="s">
        <v>5162</v>
      </c>
      <c r="D472" s="146" t="s">
        <v>506</v>
      </c>
      <c r="E472" s="327" t="s">
        <v>24</v>
      </c>
      <c r="F472" s="146" t="s">
        <v>5</v>
      </c>
      <c r="G472" s="559">
        <v>45821</v>
      </c>
      <c r="H472" s="146" t="s">
        <v>529</v>
      </c>
      <c r="I472" s="150" t="str">
        <f t="shared" ca="1" si="23"/>
        <v>EJECUTADO</v>
      </c>
      <c r="J472" s="146" t="s">
        <v>5163</v>
      </c>
      <c r="K472" s="507" t="s">
        <v>50</v>
      </c>
      <c r="L472" s="180" t="s">
        <v>5164</v>
      </c>
      <c r="M472" s="514" t="s">
        <v>5165</v>
      </c>
      <c r="N472" s="235" t="s">
        <v>1686</v>
      </c>
      <c r="O472" s="438">
        <v>40889000</v>
      </c>
      <c r="P472" s="438">
        <v>40889000</v>
      </c>
      <c r="Q472" s="545">
        <v>20250544</v>
      </c>
      <c r="R472" s="516">
        <v>40890000</v>
      </c>
      <c r="S472" s="134">
        <v>45821</v>
      </c>
      <c r="T472" s="175">
        <v>45821</v>
      </c>
      <c r="U472" s="175">
        <v>45821</v>
      </c>
      <c r="V472" s="222">
        <v>20250698</v>
      </c>
      <c r="W472" s="517">
        <v>40889000</v>
      </c>
      <c r="X472" s="426">
        <v>45821</v>
      </c>
      <c r="Y472" s="205" t="s">
        <v>51</v>
      </c>
      <c r="Z472" s="150" t="s">
        <v>2702</v>
      </c>
      <c r="AA472" s="146" t="s">
        <v>53</v>
      </c>
      <c r="AB472" s="138" t="s">
        <v>5166</v>
      </c>
      <c r="AC472" s="146" t="s">
        <v>2964</v>
      </c>
      <c r="AD472" s="233">
        <v>45824</v>
      </c>
      <c r="AE472" s="83" t="s">
        <v>5167</v>
      </c>
      <c r="AF472" s="155" t="e">
        <f>#REF!</f>
        <v>#REF!</v>
      </c>
      <c r="AG472" s="169"/>
      <c r="AH472" s="150">
        <v>45602</v>
      </c>
      <c r="AI472" s="150">
        <f t="shared" si="24"/>
        <v>45722</v>
      </c>
      <c r="AJ472" s="156">
        <f t="shared" si="25"/>
        <v>46452</v>
      </c>
    </row>
    <row r="473" spans="1:36" ht="18" customHeight="1">
      <c r="B473" s="502" t="b">
        <v>1</v>
      </c>
      <c r="C473" s="322" t="s">
        <v>5168</v>
      </c>
      <c r="D473" s="146" t="s">
        <v>591</v>
      </c>
      <c r="E473" s="327" t="s">
        <v>24</v>
      </c>
      <c r="F473" s="146" t="s">
        <v>18</v>
      </c>
      <c r="G473" s="559">
        <v>45824</v>
      </c>
      <c r="H473" s="146" t="s">
        <v>529</v>
      </c>
      <c r="I473" s="150" t="str">
        <f t="shared" ca="1" si="23"/>
        <v>EJECUTADO</v>
      </c>
      <c r="J473" s="262" t="s">
        <v>5169</v>
      </c>
      <c r="K473" s="507" t="s">
        <v>54</v>
      </c>
      <c r="L473" s="180" t="s">
        <v>1289</v>
      </c>
      <c r="M473" s="514">
        <v>1070708846</v>
      </c>
      <c r="N473" s="235" t="s">
        <v>1686</v>
      </c>
      <c r="O473" s="438">
        <v>8500000</v>
      </c>
      <c r="P473" s="438">
        <v>5000000</v>
      </c>
      <c r="Q473" s="545">
        <v>20250523</v>
      </c>
      <c r="R473" s="516">
        <v>8900000</v>
      </c>
      <c r="S473" s="134">
        <v>45818</v>
      </c>
      <c r="T473" s="175">
        <v>45824</v>
      </c>
      <c r="U473" s="175">
        <v>45869</v>
      </c>
      <c r="V473" s="222">
        <v>20250707</v>
      </c>
      <c r="W473" s="517">
        <v>8500000</v>
      </c>
      <c r="X473" s="426">
        <v>45824</v>
      </c>
      <c r="Y473" s="205" t="s">
        <v>51</v>
      </c>
      <c r="Z473" s="150" t="s">
        <v>2702</v>
      </c>
      <c r="AA473" s="146" t="s">
        <v>53</v>
      </c>
      <c r="AB473" s="146" t="s">
        <v>5170</v>
      </c>
      <c r="AC473" s="146" t="s">
        <v>2940</v>
      </c>
      <c r="AD473" s="233">
        <v>45824</v>
      </c>
      <c r="AE473" s="83" t="s">
        <v>5171</v>
      </c>
      <c r="AF473" s="155" t="e">
        <f>#REF!</f>
        <v>#REF!</v>
      </c>
      <c r="AG473" s="169"/>
      <c r="AH473" s="150">
        <v>45602</v>
      </c>
      <c r="AI473" s="150">
        <f t="shared" si="24"/>
        <v>45722</v>
      </c>
      <c r="AJ473" s="156">
        <f t="shared" si="25"/>
        <v>46452</v>
      </c>
    </row>
    <row r="474" spans="1:36" ht="18" customHeight="1">
      <c r="B474" s="502" t="b">
        <v>1</v>
      </c>
      <c r="C474" s="322" t="s">
        <v>5172</v>
      </c>
      <c r="D474" s="146" t="s">
        <v>842</v>
      </c>
      <c r="E474" s="327" t="s">
        <v>24</v>
      </c>
      <c r="F474" s="146" t="s">
        <v>19</v>
      </c>
      <c r="G474" s="559">
        <v>45824</v>
      </c>
      <c r="H474" s="146" t="s">
        <v>529</v>
      </c>
      <c r="I474" s="150" t="str">
        <f t="shared" ca="1" si="23"/>
        <v>EJECUTADO</v>
      </c>
      <c r="J474" s="262" t="s">
        <v>5173</v>
      </c>
      <c r="K474" s="507" t="s">
        <v>50</v>
      </c>
      <c r="L474" s="180" t="s">
        <v>5174</v>
      </c>
      <c r="M474" s="514" t="s">
        <v>5175</v>
      </c>
      <c r="N474" s="235" t="s">
        <v>1686</v>
      </c>
      <c r="O474" s="438">
        <v>150000000</v>
      </c>
      <c r="P474" s="438">
        <v>150000000</v>
      </c>
      <c r="Q474" s="545">
        <v>20250489</v>
      </c>
      <c r="R474" s="516">
        <v>800000000</v>
      </c>
      <c r="S474" s="134">
        <v>45800</v>
      </c>
      <c r="T474" s="175">
        <v>45824</v>
      </c>
      <c r="U474" s="175">
        <v>45930</v>
      </c>
      <c r="V474" s="222">
        <v>20250708</v>
      </c>
      <c r="W474" s="517">
        <v>150000000</v>
      </c>
      <c r="X474" s="426">
        <v>45824</v>
      </c>
      <c r="Y474" s="205" t="s">
        <v>51</v>
      </c>
      <c r="Z474" s="150" t="s">
        <v>2702</v>
      </c>
      <c r="AA474" s="146" t="s">
        <v>59</v>
      </c>
      <c r="AB474" s="146" t="s">
        <v>218</v>
      </c>
      <c r="AC474" s="146" t="s">
        <v>2927</v>
      </c>
      <c r="AD474" s="222" t="s">
        <v>218</v>
      </c>
      <c r="AE474" s="83" t="s">
        <v>5176</v>
      </c>
      <c r="AF474" s="155" t="e">
        <f>#REF!</f>
        <v>#REF!</v>
      </c>
      <c r="AG474" s="169"/>
      <c r="AH474" s="150">
        <v>45602</v>
      </c>
      <c r="AI474" s="150">
        <f t="shared" si="24"/>
        <v>45722</v>
      </c>
      <c r="AJ474" s="156">
        <f t="shared" si="25"/>
        <v>46452</v>
      </c>
    </row>
    <row r="475" spans="1:36" ht="18" customHeight="1">
      <c r="B475" s="502" t="b">
        <v>1</v>
      </c>
      <c r="C475" s="322" t="s">
        <v>5177</v>
      </c>
      <c r="D475" s="146" t="s">
        <v>2741</v>
      </c>
      <c r="E475" s="327" t="s">
        <v>24</v>
      </c>
      <c r="F475" s="146" t="s">
        <v>19</v>
      </c>
      <c r="G475" s="559">
        <v>45824</v>
      </c>
      <c r="H475" s="146" t="s">
        <v>529</v>
      </c>
      <c r="I475" s="150" t="str">
        <f t="shared" ca="1" si="23"/>
        <v>EJECUTADO</v>
      </c>
      <c r="J475" s="262" t="s">
        <v>5178</v>
      </c>
      <c r="K475" s="507" t="s">
        <v>50</v>
      </c>
      <c r="L475" s="180" t="s">
        <v>5179</v>
      </c>
      <c r="M475" s="514" t="s">
        <v>2774</v>
      </c>
      <c r="N475" s="235" t="s">
        <v>1686</v>
      </c>
      <c r="O475" s="438">
        <v>150000000</v>
      </c>
      <c r="P475" s="438">
        <v>150000000</v>
      </c>
      <c r="Q475" s="545">
        <v>20250471</v>
      </c>
      <c r="R475" s="516">
        <v>500000000</v>
      </c>
      <c r="S475" s="134">
        <v>45793</v>
      </c>
      <c r="T475" s="175">
        <v>45824</v>
      </c>
      <c r="U475" s="175">
        <v>45930</v>
      </c>
      <c r="V475" s="222">
        <v>20250709</v>
      </c>
      <c r="W475" s="517">
        <v>150000000</v>
      </c>
      <c r="X475" s="426">
        <v>45824</v>
      </c>
      <c r="Y475" s="205" t="s">
        <v>51</v>
      </c>
      <c r="Z475" s="150" t="s">
        <v>2702</v>
      </c>
      <c r="AA475" s="146" t="s">
        <v>59</v>
      </c>
      <c r="AB475" s="146" t="s">
        <v>218</v>
      </c>
      <c r="AC475" s="146" t="s">
        <v>3496</v>
      </c>
      <c r="AD475" s="222" t="s">
        <v>218</v>
      </c>
      <c r="AE475" s="83" t="s">
        <v>5180</v>
      </c>
      <c r="AF475" s="155" t="e">
        <f>#REF!</f>
        <v>#REF!</v>
      </c>
      <c r="AG475" s="169"/>
      <c r="AH475" s="150">
        <v>45602</v>
      </c>
      <c r="AI475" s="150">
        <f t="shared" si="24"/>
        <v>45722</v>
      </c>
      <c r="AJ475" s="156">
        <f t="shared" si="25"/>
        <v>46452</v>
      </c>
    </row>
    <row r="476" spans="1:36" ht="18" customHeight="1">
      <c r="A476" s="270" t="s">
        <v>5181</v>
      </c>
      <c r="B476" s="502" t="b">
        <v>1</v>
      </c>
      <c r="C476" s="322" t="s">
        <v>5182</v>
      </c>
      <c r="D476" s="146" t="s">
        <v>5109</v>
      </c>
      <c r="E476" s="327" t="s">
        <v>24</v>
      </c>
      <c r="F476" s="146" t="s">
        <v>13</v>
      </c>
      <c r="G476" s="559">
        <v>45797</v>
      </c>
      <c r="H476" s="146" t="s">
        <v>567</v>
      </c>
      <c r="I476" s="150" t="str">
        <f t="shared" ca="1" si="23"/>
        <v>EJECUTADO</v>
      </c>
      <c r="J476" s="146" t="s">
        <v>5183</v>
      </c>
      <c r="K476" s="507" t="s">
        <v>50</v>
      </c>
      <c r="L476" s="180" t="s">
        <v>5184</v>
      </c>
      <c r="M476" s="514" t="s">
        <v>5185</v>
      </c>
      <c r="N476" s="235" t="s">
        <v>1686</v>
      </c>
      <c r="O476" s="438">
        <v>125888000</v>
      </c>
      <c r="P476" s="438">
        <v>125888000</v>
      </c>
      <c r="Q476" s="545">
        <v>20250366</v>
      </c>
      <c r="R476" s="516">
        <v>125888000</v>
      </c>
      <c r="S476" s="134">
        <v>45750</v>
      </c>
      <c r="T476" s="175">
        <v>45841</v>
      </c>
      <c r="U476" s="175">
        <v>45871</v>
      </c>
      <c r="V476" s="222">
        <v>20250716</v>
      </c>
      <c r="W476" s="517">
        <v>125888000</v>
      </c>
      <c r="X476" s="426">
        <v>45825</v>
      </c>
      <c r="Y476" s="205" t="s">
        <v>51</v>
      </c>
      <c r="Z476" s="150" t="s">
        <v>2702</v>
      </c>
      <c r="AA476" s="146" t="s">
        <v>53</v>
      </c>
      <c r="AB476" s="146" t="s">
        <v>5186</v>
      </c>
      <c r="AC476" s="146" t="s">
        <v>2992</v>
      </c>
      <c r="AD476" s="233">
        <v>45833</v>
      </c>
      <c r="AE476" s="83" t="s">
        <v>5187</v>
      </c>
      <c r="AF476" s="155" t="e">
        <f>#REF!</f>
        <v>#REF!</v>
      </c>
      <c r="AG476" s="169"/>
      <c r="AH476" s="150">
        <v>45602</v>
      </c>
      <c r="AI476" s="150">
        <f t="shared" si="24"/>
        <v>45722</v>
      </c>
      <c r="AJ476" s="156">
        <f t="shared" si="25"/>
        <v>46452</v>
      </c>
    </row>
    <row r="477" spans="1:36" ht="18" customHeight="1">
      <c r="B477" s="502" t="b">
        <v>1</v>
      </c>
      <c r="C477" s="322" t="s">
        <v>5188</v>
      </c>
      <c r="D477" s="146" t="s">
        <v>3891</v>
      </c>
      <c r="E477" s="327" t="s">
        <v>24</v>
      </c>
      <c r="F477" s="146" t="s">
        <v>18</v>
      </c>
      <c r="G477" s="559">
        <v>45825</v>
      </c>
      <c r="H477" s="146" t="s">
        <v>529</v>
      </c>
      <c r="I477" s="150" t="str">
        <f t="shared" ca="1" si="23"/>
        <v>EJECUTADO</v>
      </c>
      <c r="J477" s="146" t="s">
        <v>4738</v>
      </c>
      <c r="K477" s="507" t="s">
        <v>54</v>
      </c>
      <c r="L477" s="180" t="s">
        <v>5189</v>
      </c>
      <c r="M477" s="514">
        <v>1070963704</v>
      </c>
      <c r="N477" s="235" t="s">
        <v>1686</v>
      </c>
      <c r="O477" s="438">
        <v>36540000</v>
      </c>
      <c r="P477" s="438">
        <v>5800000</v>
      </c>
      <c r="Q477" s="545">
        <v>20250422</v>
      </c>
      <c r="R477" s="516">
        <v>324800000</v>
      </c>
      <c r="S477" s="134">
        <v>45777</v>
      </c>
      <c r="T477" s="175">
        <v>45827</v>
      </c>
      <c r="U477" s="175">
        <v>45991</v>
      </c>
      <c r="V477" s="222">
        <v>20250715</v>
      </c>
      <c r="W477" s="517">
        <v>36540000</v>
      </c>
      <c r="X477" s="426">
        <v>45825</v>
      </c>
      <c r="Y477" s="205" t="s">
        <v>51</v>
      </c>
      <c r="Z477" s="150" t="s">
        <v>2702</v>
      </c>
      <c r="AA477" s="146" t="s">
        <v>53</v>
      </c>
      <c r="AB477" s="146" t="s">
        <v>5190</v>
      </c>
      <c r="AC477" s="146" t="s">
        <v>4750</v>
      </c>
      <c r="AD477" s="233">
        <v>45826</v>
      </c>
      <c r="AE477" s="83" t="s">
        <v>5191</v>
      </c>
      <c r="AF477" s="155" t="e">
        <f>#REF!</f>
        <v>#REF!</v>
      </c>
      <c r="AG477" s="169"/>
      <c r="AH477" s="150">
        <v>45602</v>
      </c>
      <c r="AI477" s="150">
        <f t="shared" si="24"/>
        <v>45722</v>
      </c>
      <c r="AJ477" s="156">
        <f t="shared" si="25"/>
        <v>46452</v>
      </c>
    </row>
    <row r="478" spans="1:36" ht="18" customHeight="1">
      <c r="B478" s="502" t="b">
        <v>1</v>
      </c>
      <c r="C478" s="322" t="s">
        <v>5192</v>
      </c>
      <c r="D478" s="146" t="s">
        <v>3891</v>
      </c>
      <c r="E478" s="327" t="s">
        <v>24</v>
      </c>
      <c r="F478" s="146" t="s">
        <v>13</v>
      </c>
      <c r="G478" s="559">
        <v>45825</v>
      </c>
      <c r="H478" s="146" t="s">
        <v>529</v>
      </c>
      <c r="I478" s="150" t="str">
        <f t="shared" ca="1" si="23"/>
        <v>EJECUTADO</v>
      </c>
      <c r="J478" s="146" t="s">
        <v>4743</v>
      </c>
      <c r="K478" s="507" t="s">
        <v>54</v>
      </c>
      <c r="L478" s="180" t="s">
        <v>5193</v>
      </c>
      <c r="M478" s="514">
        <v>1071062569</v>
      </c>
      <c r="N478" s="235" t="s">
        <v>1686</v>
      </c>
      <c r="O478" s="438">
        <v>16000000</v>
      </c>
      <c r="P478" s="438">
        <v>4000000</v>
      </c>
      <c r="Q478" s="545">
        <v>20250423</v>
      </c>
      <c r="R478" s="516">
        <v>160000000</v>
      </c>
      <c r="S478" s="134">
        <v>45777</v>
      </c>
      <c r="T478" s="175">
        <v>45827</v>
      </c>
      <c r="U478" s="175">
        <v>45948</v>
      </c>
      <c r="V478" s="222">
        <v>20250714</v>
      </c>
      <c r="W478" s="517">
        <v>16000000</v>
      </c>
      <c r="X478" s="426">
        <v>45825</v>
      </c>
      <c r="Y478" s="205" t="s">
        <v>51</v>
      </c>
      <c r="Z478" s="150" t="s">
        <v>2702</v>
      </c>
      <c r="AA478" s="146" t="s">
        <v>53</v>
      </c>
      <c r="AB478" s="146" t="s">
        <v>5194</v>
      </c>
      <c r="AC478" s="146" t="s">
        <v>4750</v>
      </c>
      <c r="AD478" s="233">
        <v>45827</v>
      </c>
      <c r="AE478" s="83" t="s">
        <v>5195</v>
      </c>
      <c r="AF478" s="155" t="e">
        <f>#REF!</f>
        <v>#REF!</v>
      </c>
      <c r="AG478" s="169"/>
      <c r="AH478" s="150">
        <v>45602</v>
      </c>
      <c r="AI478" s="150">
        <f t="shared" si="24"/>
        <v>45722</v>
      </c>
      <c r="AJ478" s="156">
        <f t="shared" si="25"/>
        <v>46452</v>
      </c>
    </row>
    <row r="479" spans="1:36" ht="18" customHeight="1">
      <c r="A479" s="354" t="s">
        <v>4583</v>
      </c>
      <c r="B479" s="502" t="b">
        <v>0</v>
      </c>
      <c r="C479" s="322" t="s">
        <v>5196</v>
      </c>
      <c r="D479" s="146" t="s">
        <v>2871</v>
      </c>
      <c r="E479" s="327" t="s">
        <v>24</v>
      </c>
      <c r="F479" s="146" t="s">
        <v>18</v>
      </c>
      <c r="G479" s="559">
        <v>45824</v>
      </c>
      <c r="H479" s="146" t="s">
        <v>529</v>
      </c>
      <c r="I479" s="150" t="str">
        <f t="shared" ca="1" si="23"/>
        <v>EJECUTADO</v>
      </c>
      <c r="J479" s="146" t="s">
        <v>5197</v>
      </c>
      <c r="K479" s="507" t="s">
        <v>54</v>
      </c>
      <c r="L479" s="180" t="s">
        <v>2850</v>
      </c>
      <c r="M479" s="514">
        <v>1016114111</v>
      </c>
      <c r="N479" s="235" t="s">
        <v>1686</v>
      </c>
      <c r="O479" s="438">
        <v>18200000</v>
      </c>
      <c r="P479" s="438">
        <v>5200000</v>
      </c>
      <c r="Q479" s="545">
        <v>20250386</v>
      </c>
      <c r="R479" s="516">
        <v>26000000</v>
      </c>
      <c r="S479" s="134">
        <v>45757</v>
      </c>
      <c r="T479" s="175">
        <v>45826</v>
      </c>
      <c r="U479" s="175">
        <v>45926</v>
      </c>
      <c r="V479" s="222">
        <v>20250735</v>
      </c>
      <c r="W479" s="517">
        <v>18200000</v>
      </c>
      <c r="X479" s="426">
        <v>45826</v>
      </c>
      <c r="Y479" s="205" t="s">
        <v>51</v>
      </c>
      <c r="Z479" s="150" t="s">
        <v>2702</v>
      </c>
      <c r="AA479" s="146" t="s">
        <v>53</v>
      </c>
      <c r="AB479" s="146" t="s">
        <v>5198</v>
      </c>
      <c r="AC479" s="146" t="s">
        <v>3405</v>
      </c>
      <c r="AD479" s="233">
        <v>45825</v>
      </c>
      <c r="AE479" s="83" t="s">
        <v>5199</v>
      </c>
      <c r="AF479" s="155" t="e">
        <f>#REF!</f>
        <v>#REF!</v>
      </c>
      <c r="AG479" s="169"/>
      <c r="AH479" s="150">
        <v>45602</v>
      </c>
      <c r="AI479" s="150">
        <f t="shared" si="24"/>
        <v>45722</v>
      </c>
      <c r="AJ479" s="156">
        <f t="shared" si="25"/>
        <v>46452</v>
      </c>
    </row>
    <row r="480" spans="1:36" ht="18" customHeight="1">
      <c r="B480" s="502" t="b">
        <v>1</v>
      </c>
      <c r="C480" s="322" t="s">
        <v>5200</v>
      </c>
      <c r="D480" s="146" t="s">
        <v>842</v>
      </c>
      <c r="E480" s="327" t="s">
        <v>24</v>
      </c>
      <c r="F480" s="146" t="s">
        <v>19</v>
      </c>
      <c r="G480" s="559">
        <v>45825</v>
      </c>
      <c r="H480" s="146" t="s">
        <v>529</v>
      </c>
      <c r="I480" s="150" t="str">
        <f t="shared" ca="1" si="23"/>
        <v>EJECUTADO</v>
      </c>
      <c r="J480" s="146" t="s">
        <v>3983</v>
      </c>
      <c r="K480" s="507" t="s">
        <v>50</v>
      </c>
      <c r="L480" s="180" t="s">
        <v>5201</v>
      </c>
      <c r="M480" s="514" t="s">
        <v>5202</v>
      </c>
      <c r="N480" s="235" t="s">
        <v>1686</v>
      </c>
      <c r="O480" s="438">
        <v>200000000</v>
      </c>
      <c r="P480" s="438">
        <v>200000000</v>
      </c>
      <c r="Q480" s="545">
        <v>20250489</v>
      </c>
      <c r="R480" s="516">
        <v>800000000</v>
      </c>
      <c r="S480" s="134">
        <v>45800</v>
      </c>
      <c r="T480" s="175">
        <v>45825</v>
      </c>
      <c r="U480" s="175">
        <v>45930</v>
      </c>
      <c r="V480" s="222">
        <v>20250713</v>
      </c>
      <c r="W480" s="517">
        <v>200000000</v>
      </c>
      <c r="X480" s="426">
        <v>45825</v>
      </c>
      <c r="Y480" s="205" t="s">
        <v>51</v>
      </c>
      <c r="Z480" s="150" t="s">
        <v>2702</v>
      </c>
      <c r="AA480" s="146" t="s">
        <v>59</v>
      </c>
      <c r="AB480" s="146" t="s">
        <v>218</v>
      </c>
      <c r="AC480" s="146" t="s">
        <v>2927</v>
      </c>
      <c r="AD480" s="222" t="s">
        <v>218</v>
      </c>
      <c r="AE480" s="83" t="s">
        <v>5203</v>
      </c>
      <c r="AF480" s="155" t="e">
        <f>#REF!</f>
        <v>#REF!</v>
      </c>
      <c r="AG480" s="169"/>
      <c r="AH480" s="150">
        <v>45602</v>
      </c>
      <c r="AI480" s="150">
        <f t="shared" si="24"/>
        <v>45722</v>
      </c>
      <c r="AJ480" s="156">
        <f t="shared" si="25"/>
        <v>46452</v>
      </c>
    </row>
    <row r="481" spans="1:36" ht="18" customHeight="1">
      <c r="B481" s="502" t="b">
        <v>1</v>
      </c>
      <c r="C481" s="322" t="s">
        <v>5204</v>
      </c>
      <c r="D481" s="146" t="s">
        <v>5205</v>
      </c>
      <c r="E481" s="327" t="s">
        <v>24</v>
      </c>
      <c r="F481" s="146" t="s">
        <v>18</v>
      </c>
      <c r="G481" s="559">
        <v>45825</v>
      </c>
      <c r="H481" s="146" t="s">
        <v>529</v>
      </c>
      <c r="I481" s="150" t="str">
        <f t="shared" ca="1" si="23"/>
        <v>EJECUTADO</v>
      </c>
      <c r="J481" s="146" t="s">
        <v>5206</v>
      </c>
      <c r="K481" s="507" t="s">
        <v>54</v>
      </c>
      <c r="L481" s="180" t="s">
        <v>5207</v>
      </c>
      <c r="M481" s="514">
        <v>52897066</v>
      </c>
      <c r="N481" s="235" t="s">
        <v>1686</v>
      </c>
      <c r="O481" s="438">
        <v>6418000</v>
      </c>
      <c r="P481" s="438">
        <v>6418000</v>
      </c>
      <c r="Q481" s="545">
        <v>20250530</v>
      </c>
      <c r="R481" s="516">
        <v>6418000</v>
      </c>
      <c r="S481" s="134">
        <v>45819</v>
      </c>
      <c r="T481" s="175">
        <v>45833</v>
      </c>
      <c r="U481" s="175">
        <v>45893</v>
      </c>
      <c r="V481" s="222">
        <v>20250719</v>
      </c>
      <c r="W481" s="517">
        <v>6418000</v>
      </c>
      <c r="X481" s="426">
        <v>45826</v>
      </c>
      <c r="Y481" s="205" t="s">
        <v>51</v>
      </c>
      <c r="Z481" s="150" t="s">
        <v>2702</v>
      </c>
      <c r="AA481" s="146" t="s">
        <v>53</v>
      </c>
      <c r="AB481" s="146" t="s">
        <v>5208</v>
      </c>
      <c r="AC481" s="146" t="s">
        <v>2969</v>
      </c>
      <c r="AD481" s="233">
        <v>45833</v>
      </c>
      <c r="AE481" s="83" t="s">
        <v>5209</v>
      </c>
      <c r="AF481" s="155" t="e">
        <f>#REF!</f>
        <v>#REF!</v>
      </c>
      <c r="AG481" s="169"/>
      <c r="AH481" s="150">
        <v>45602</v>
      </c>
      <c r="AI481" s="150">
        <f t="shared" si="24"/>
        <v>45722</v>
      </c>
      <c r="AJ481" s="156">
        <f t="shared" si="25"/>
        <v>46452</v>
      </c>
    </row>
    <row r="482" spans="1:36" ht="18" customHeight="1">
      <c r="B482" s="502" t="b">
        <v>1</v>
      </c>
      <c r="C482" s="322" t="s">
        <v>5210</v>
      </c>
      <c r="D482" s="146" t="s">
        <v>5205</v>
      </c>
      <c r="E482" s="327" t="s">
        <v>24</v>
      </c>
      <c r="F482" s="146" t="s">
        <v>18</v>
      </c>
      <c r="G482" s="559">
        <v>45825</v>
      </c>
      <c r="H482" s="146" t="s">
        <v>529</v>
      </c>
      <c r="I482" s="150" t="str">
        <f t="shared" ca="1" si="23"/>
        <v>EJECUTADO</v>
      </c>
      <c r="J482" s="146" t="s">
        <v>5211</v>
      </c>
      <c r="K482" s="507" t="s">
        <v>54</v>
      </c>
      <c r="L482" s="180" t="s">
        <v>5212</v>
      </c>
      <c r="M482" s="514">
        <v>52176806</v>
      </c>
      <c r="N482" s="235" t="s">
        <v>1686</v>
      </c>
      <c r="O482" s="438">
        <v>5906000</v>
      </c>
      <c r="P482" s="438">
        <v>5906000</v>
      </c>
      <c r="Q482" s="545">
        <v>20250533</v>
      </c>
      <c r="R482" s="516">
        <v>5906000</v>
      </c>
      <c r="S482" s="134">
        <v>45819</v>
      </c>
      <c r="T482" s="175">
        <v>45827</v>
      </c>
      <c r="U482" s="175">
        <v>45887</v>
      </c>
      <c r="V482" s="222">
        <v>20250720</v>
      </c>
      <c r="W482" s="517">
        <v>5906000</v>
      </c>
      <c r="X482" s="426">
        <v>45826</v>
      </c>
      <c r="Y482" s="205" t="s">
        <v>51</v>
      </c>
      <c r="Z482" s="150" t="s">
        <v>2702</v>
      </c>
      <c r="AA482" s="146" t="s">
        <v>53</v>
      </c>
      <c r="AB482" s="146" t="s">
        <v>5213</v>
      </c>
      <c r="AC482" s="146" t="s">
        <v>2969</v>
      </c>
      <c r="AD482" s="233">
        <v>45826</v>
      </c>
      <c r="AE482" s="83" t="s">
        <v>5214</v>
      </c>
      <c r="AF482" s="155" t="e">
        <f>#REF!</f>
        <v>#REF!</v>
      </c>
      <c r="AG482" s="169"/>
      <c r="AH482" s="150">
        <v>45602</v>
      </c>
      <c r="AI482" s="150">
        <f t="shared" si="24"/>
        <v>45722</v>
      </c>
      <c r="AJ482" s="156">
        <f t="shared" si="25"/>
        <v>46452</v>
      </c>
    </row>
    <row r="483" spans="1:36" ht="18" customHeight="1">
      <c r="B483" s="502" t="b">
        <v>1</v>
      </c>
      <c r="C483" s="322" t="s">
        <v>5215</v>
      </c>
      <c r="D483" s="146" t="s">
        <v>5205</v>
      </c>
      <c r="E483" s="327" t="s">
        <v>24</v>
      </c>
      <c r="F483" s="146" t="s">
        <v>18</v>
      </c>
      <c r="G483" s="559">
        <v>45825</v>
      </c>
      <c r="H483" s="146" t="s">
        <v>529</v>
      </c>
      <c r="I483" s="150" t="str">
        <f t="shared" ca="1" si="23"/>
        <v>EJECUTADO</v>
      </c>
      <c r="J483" s="146" t="s">
        <v>5216</v>
      </c>
      <c r="K483" s="507" t="s">
        <v>54</v>
      </c>
      <c r="L483" s="245" t="s">
        <v>5217</v>
      </c>
      <c r="M483" s="514">
        <v>1071630448</v>
      </c>
      <c r="N483" s="235" t="s">
        <v>1686</v>
      </c>
      <c r="O483" s="438">
        <v>6418000</v>
      </c>
      <c r="P483" s="438">
        <v>6418000</v>
      </c>
      <c r="Q483" s="545">
        <v>20250529</v>
      </c>
      <c r="R483" s="516">
        <v>6418000</v>
      </c>
      <c r="S483" s="134">
        <v>45819</v>
      </c>
      <c r="T483" s="175">
        <v>45835</v>
      </c>
      <c r="U483" s="175">
        <v>45895</v>
      </c>
      <c r="V483" s="222">
        <v>20250721</v>
      </c>
      <c r="W483" s="517">
        <v>6418000</v>
      </c>
      <c r="X483" s="426">
        <v>45826</v>
      </c>
      <c r="Y483" s="205" t="s">
        <v>51</v>
      </c>
      <c r="Z483" s="150" t="s">
        <v>2702</v>
      </c>
      <c r="AA483" s="146" t="s">
        <v>53</v>
      </c>
      <c r="AB483" s="146" t="s">
        <v>5218</v>
      </c>
      <c r="AC483" s="146" t="s">
        <v>2969</v>
      </c>
      <c r="AD483" s="233">
        <v>45835</v>
      </c>
      <c r="AE483" s="83" t="s">
        <v>5219</v>
      </c>
      <c r="AF483" s="155" t="e">
        <f>#REF!</f>
        <v>#REF!</v>
      </c>
      <c r="AG483" s="169"/>
      <c r="AH483" s="150">
        <v>45602</v>
      </c>
      <c r="AI483" s="150">
        <f t="shared" si="24"/>
        <v>45722</v>
      </c>
      <c r="AJ483" s="156">
        <f t="shared" si="25"/>
        <v>46452</v>
      </c>
    </row>
    <row r="484" spans="1:36" ht="18" customHeight="1">
      <c r="B484" s="502" t="b">
        <v>1</v>
      </c>
      <c r="C484" s="322" t="s">
        <v>5220</v>
      </c>
      <c r="D484" s="146" t="s">
        <v>5205</v>
      </c>
      <c r="E484" s="327" t="s">
        <v>24</v>
      </c>
      <c r="F484" s="146" t="s">
        <v>18</v>
      </c>
      <c r="G484" s="559">
        <v>45825</v>
      </c>
      <c r="H484" s="146" t="s">
        <v>529</v>
      </c>
      <c r="I484" s="150" t="str">
        <f t="shared" ca="1" si="23"/>
        <v>EJECUTADO</v>
      </c>
      <c r="J484" s="146" t="s">
        <v>5221</v>
      </c>
      <c r="K484" s="507" t="s">
        <v>54</v>
      </c>
      <c r="L484" s="180" t="s">
        <v>2831</v>
      </c>
      <c r="M484" s="514">
        <v>1057590718</v>
      </c>
      <c r="N484" s="235" t="s">
        <v>1686</v>
      </c>
      <c r="O484" s="438">
        <v>6418000</v>
      </c>
      <c r="P484" s="438">
        <v>6418000</v>
      </c>
      <c r="Q484" s="545">
        <v>20250528</v>
      </c>
      <c r="R484" s="516">
        <v>6418000</v>
      </c>
      <c r="S484" s="134">
        <v>45819</v>
      </c>
      <c r="T484" s="175">
        <v>45827</v>
      </c>
      <c r="U484" s="175">
        <v>45887</v>
      </c>
      <c r="V484" s="222">
        <v>20250722</v>
      </c>
      <c r="W484" s="517">
        <v>6418000</v>
      </c>
      <c r="X484" s="426">
        <v>45826</v>
      </c>
      <c r="Y484" s="205" t="s">
        <v>51</v>
      </c>
      <c r="Z484" s="150" t="s">
        <v>2702</v>
      </c>
      <c r="AA484" s="146" t="s">
        <v>53</v>
      </c>
      <c r="AB484" s="146" t="s">
        <v>5222</v>
      </c>
      <c r="AC484" s="146" t="s">
        <v>2969</v>
      </c>
      <c r="AD484" s="233">
        <v>45827</v>
      </c>
      <c r="AE484" s="83" t="s">
        <v>5223</v>
      </c>
      <c r="AF484" s="155" t="e">
        <f>#REF!</f>
        <v>#REF!</v>
      </c>
      <c r="AG484" s="169"/>
      <c r="AH484" s="150">
        <v>45602</v>
      </c>
      <c r="AI484" s="150">
        <f t="shared" si="24"/>
        <v>45722</v>
      </c>
      <c r="AJ484" s="156">
        <f t="shared" si="25"/>
        <v>46452</v>
      </c>
    </row>
    <row r="485" spans="1:36" ht="18" customHeight="1">
      <c r="B485" s="502" t="b">
        <v>1</v>
      </c>
      <c r="C485" s="322" t="s">
        <v>5224</v>
      </c>
      <c r="D485" s="146" t="s">
        <v>5205</v>
      </c>
      <c r="E485" s="327" t="s">
        <v>24</v>
      </c>
      <c r="F485" s="146" t="s">
        <v>18</v>
      </c>
      <c r="G485" s="559">
        <v>45825</v>
      </c>
      <c r="H485" s="146" t="s">
        <v>529</v>
      </c>
      <c r="I485" s="150" t="str">
        <f t="shared" ca="1" si="23"/>
        <v>EJECUTADO</v>
      </c>
      <c r="J485" s="146" t="s">
        <v>5225</v>
      </c>
      <c r="K485" s="507" t="s">
        <v>54</v>
      </c>
      <c r="L485" s="180" t="s">
        <v>5226</v>
      </c>
      <c r="M485" s="514">
        <v>1072720417</v>
      </c>
      <c r="N485" s="235" t="s">
        <v>1686</v>
      </c>
      <c r="O485" s="438">
        <v>6418000</v>
      </c>
      <c r="P485" s="438">
        <v>6418000</v>
      </c>
      <c r="Q485" s="545">
        <v>20250532</v>
      </c>
      <c r="R485" s="516">
        <v>6418000</v>
      </c>
      <c r="S485" s="134">
        <v>45819</v>
      </c>
      <c r="T485" s="175">
        <v>45827</v>
      </c>
      <c r="U485" s="175">
        <v>45887</v>
      </c>
      <c r="V485" s="222">
        <v>20250723</v>
      </c>
      <c r="W485" s="517">
        <v>6418000</v>
      </c>
      <c r="X485" s="426">
        <v>45826</v>
      </c>
      <c r="Y485" s="205" t="s">
        <v>51</v>
      </c>
      <c r="Z485" s="150" t="s">
        <v>2702</v>
      </c>
      <c r="AA485" s="146" t="s">
        <v>53</v>
      </c>
      <c r="AB485" s="146" t="s">
        <v>5227</v>
      </c>
      <c r="AC485" s="146" t="s">
        <v>2969</v>
      </c>
      <c r="AD485" s="233">
        <v>45827</v>
      </c>
      <c r="AE485" s="83" t="s">
        <v>5228</v>
      </c>
      <c r="AF485" s="155" t="e">
        <f>#REF!</f>
        <v>#REF!</v>
      </c>
      <c r="AG485" s="169"/>
      <c r="AH485" s="150">
        <v>45602</v>
      </c>
      <c r="AI485" s="150">
        <f t="shared" si="24"/>
        <v>45722</v>
      </c>
      <c r="AJ485" s="156">
        <f t="shared" si="25"/>
        <v>46452</v>
      </c>
    </row>
    <row r="486" spans="1:36" ht="18" customHeight="1">
      <c r="B486" s="502" t="b">
        <v>1</v>
      </c>
      <c r="C486" s="322" t="s">
        <v>5229</v>
      </c>
      <c r="D486" s="146" t="s">
        <v>5205</v>
      </c>
      <c r="E486" s="327" t="s">
        <v>24</v>
      </c>
      <c r="F486" s="146" t="s">
        <v>18</v>
      </c>
      <c r="G486" s="559">
        <v>45825</v>
      </c>
      <c r="H486" s="146" t="s">
        <v>529</v>
      </c>
      <c r="I486" s="150" t="str">
        <f t="shared" ca="1" si="23"/>
        <v>EJECUTADO</v>
      </c>
      <c r="J486" s="146" t="s">
        <v>5230</v>
      </c>
      <c r="K486" s="507" t="s">
        <v>54</v>
      </c>
      <c r="L486" s="180" t="s">
        <v>5231</v>
      </c>
      <c r="M486" s="514">
        <v>11220355</v>
      </c>
      <c r="N486" s="235" t="s">
        <v>1686</v>
      </c>
      <c r="O486" s="438">
        <v>6418000</v>
      </c>
      <c r="P486" s="438">
        <v>6418000</v>
      </c>
      <c r="Q486" s="545">
        <v>20250531</v>
      </c>
      <c r="R486" s="516">
        <v>6418000</v>
      </c>
      <c r="S486" s="134">
        <v>45819</v>
      </c>
      <c r="T486" s="175">
        <v>45833</v>
      </c>
      <c r="U486" s="175">
        <v>45893</v>
      </c>
      <c r="V486" s="222">
        <v>20250724</v>
      </c>
      <c r="W486" s="517">
        <v>6418000</v>
      </c>
      <c r="X486" s="426">
        <v>45856</v>
      </c>
      <c r="Y486" s="205" t="s">
        <v>51</v>
      </c>
      <c r="Z486" s="150" t="s">
        <v>2702</v>
      </c>
      <c r="AA486" s="146" t="s">
        <v>53</v>
      </c>
      <c r="AB486" s="146" t="s">
        <v>5232</v>
      </c>
      <c r="AC486" s="146" t="s">
        <v>2969</v>
      </c>
      <c r="AD486" s="233">
        <v>45833</v>
      </c>
      <c r="AE486" s="83" t="s">
        <v>5233</v>
      </c>
      <c r="AF486" s="155" t="e">
        <f>#REF!</f>
        <v>#REF!</v>
      </c>
      <c r="AG486" s="169"/>
      <c r="AH486" s="150">
        <v>45602</v>
      </c>
      <c r="AI486" s="150">
        <f t="shared" si="24"/>
        <v>45722</v>
      </c>
      <c r="AJ486" s="156">
        <f t="shared" si="25"/>
        <v>46452</v>
      </c>
    </row>
    <row r="487" spans="1:36" ht="18" customHeight="1">
      <c r="B487" s="502" t="b">
        <v>1</v>
      </c>
      <c r="C487" s="322" t="s">
        <v>5234</v>
      </c>
      <c r="D487" s="146" t="s">
        <v>842</v>
      </c>
      <c r="E487" s="327" t="s">
        <v>24</v>
      </c>
      <c r="F487" s="146" t="s">
        <v>19</v>
      </c>
      <c r="G487" s="559">
        <v>45825</v>
      </c>
      <c r="H487" s="146" t="s">
        <v>529</v>
      </c>
      <c r="I487" s="150" t="str">
        <f t="shared" ca="1" si="23"/>
        <v>EJECUTADO</v>
      </c>
      <c r="J487" s="146" t="s">
        <v>3983</v>
      </c>
      <c r="K487" s="507" t="s">
        <v>50</v>
      </c>
      <c r="L487" s="180" t="s">
        <v>5235</v>
      </c>
      <c r="M487" s="514" t="s">
        <v>5236</v>
      </c>
      <c r="N487" s="235" t="s">
        <v>1686</v>
      </c>
      <c r="O487" s="438">
        <v>100000000</v>
      </c>
      <c r="P487" s="438">
        <v>100000000</v>
      </c>
      <c r="Q487" s="545">
        <v>20250489</v>
      </c>
      <c r="R487" s="516">
        <v>800000000</v>
      </c>
      <c r="S487" s="134">
        <v>45800</v>
      </c>
      <c r="T487" s="175">
        <v>45825</v>
      </c>
      <c r="U487" s="175">
        <v>45930</v>
      </c>
      <c r="V487" s="222">
        <v>20250718</v>
      </c>
      <c r="W487" s="517">
        <v>100000000</v>
      </c>
      <c r="X487" s="426">
        <v>45825</v>
      </c>
      <c r="Y487" s="205" t="s">
        <v>51</v>
      </c>
      <c r="Z487" s="150" t="s">
        <v>2702</v>
      </c>
      <c r="AA487" s="146" t="s">
        <v>59</v>
      </c>
      <c r="AB487" s="146" t="s">
        <v>218</v>
      </c>
      <c r="AC487" s="146" t="s">
        <v>2927</v>
      </c>
      <c r="AD487" s="222" t="s">
        <v>218</v>
      </c>
      <c r="AE487" s="83" t="s">
        <v>5237</v>
      </c>
      <c r="AF487" s="155" t="e">
        <f>#REF!</f>
        <v>#REF!</v>
      </c>
      <c r="AG487" s="169"/>
      <c r="AH487" s="150">
        <v>45602</v>
      </c>
      <c r="AI487" s="150">
        <f t="shared" si="24"/>
        <v>45722</v>
      </c>
      <c r="AJ487" s="156">
        <f t="shared" si="25"/>
        <v>46452</v>
      </c>
    </row>
    <row r="488" spans="1:36" ht="18" customHeight="1">
      <c r="B488" s="502" t="b">
        <v>1</v>
      </c>
      <c r="C488" s="322" t="s">
        <v>5238</v>
      </c>
      <c r="D488" s="146" t="s">
        <v>5239</v>
      </c>
      <c r="E488" s="327" t="s">
        <v>24</v>
      </c>
      <c r="F488" s="146" t="s">
        <v>18</v>
      </c>
      <c r="G488" s="559">
        <v>45825</v>
      </c>
      <c r="H488" s="146" t="s">
        <v>529</v>
      </c>
      <c r="I488" s="150" t="str">
        <f t="shared" ca="1" si="23"/>
        <v>EJECUTADO</v>
      </c>
      <c r="J488" s="146" t="s">
        <v>5240</v>
      </c>
      <c r="K488" s="507" t="s">
        <v>54</v>
      </c>
      <c r="L488" s="180" t="s">
        <v>3394</v>
      </c>
      <c r="M488" s="514">
        <v>80063670</v>
      </c>
      <c r="N488" s="235" t="s">
        <v>1686</v>
      </c>
      <c r="O488" s="438">
        <v>45100000</v>
      </c>
      <c r="P488" s="438">
        <v>11000000</v>
      </c>
      <c r="Q488" s="545">
        <v>20250519</v>
      </c>
      <c r="R488" s="516">
        <v>46200000</v>
      </c>
      <c r="S488" s="134">
        <v>45817</v>
      </c>
      <c r="T488" s="175">
        <v>45827</v>
      </c>
      <c r="U488" s="175">
        <v>45944</v>
      </c>
      <c r="V488" s="222">
        <v>20250733</v>
      </c>
      <c r="W488" s="517">
        <v>45100000</v>
      </c>
      <c r="X488" s="426">
        <v>45826</v>
      </c>
      <c r="Y488" s="205" t="s">
        <v>51</v>
      </c>
      <c r="Z488" s="150" t="s">
        <v>634</v>
      </c>
      <c r="AA488" s="146" t="s">
        <v>53</v>
      </c>
      <c r="AB488" s="146" t="s">
        <v>5241</v>
      </c>
      <c r="AC488" s="146" t="s">
        <v>3405</v>
      </c>
      <c r="AD488" s="233">
        <v>45826</v>
      </c>
      <c r="AE488" s="83" t="s">
        <v>5242</v>
      </c>
      <c r="AF488" s="155" t="e">
        <f>#REF!</f>
        <v>#REF!</v>
      </c>
      <c r="AG488" s="169"/>
      <c r="AH488" s="150">
        <v>45602</v>
      </c>
      <c r="AI488" s="150">
        <f t="shared" si="24"/>
        <v>45722</v>
      </c>
      <c r="AJ488" s="156">
        <f t="shared" si="25"/>
        <v>46452</v>
      </c>
    </row>
    <row r="489" spans="1:36" ht="18" customHeight="1">
      <c r="B489" s="502" t="b">
        <v>1</v>
      </c>
      <c r="C489" s="322" t="s">
        <v>5243</v>
      </c>
      <c r="D489" s="146" t="s">
        <v>74</v>
      </c>
      <c r="E489" s="327" t="s">
        <v>24</v>
      </c>
      <c r="F489" s="146" t="s">
        <v>18</v>
      </c>
      <c r="G489" s="559">
        <v>45826</v>
      </c>
      <c r="H489" s="146" t="s">
        <v>529</v>
      </c>
      <c r="I489" s="150" t="str">
        <f t="shared" ca="1" si="23"/>
        <v>EJECUTADO</v>
      </c>
      <c r="J489" s="146" t="s">
        <v>2510</v>
      </c>
      <c r="K489" s="507" t="s">
        <v>54</v>
      </c>
      <c r="L489" s="180" t="s">
        <v>5244</v>
      </c>
      <c r="M489" s="514">
        <v>79657249</v>
      </c>
      <c r="N489" s="229" t="s">
        <v>5245</v>
      </c>
      <c r="O489" s="438">
        <v>21000000</v>
      </c>
      <c r="P489" s="438">
        <v>7000000</v>
      </c>
      <c r="Q489" s="545">
        <v>20250541</v>
      </c>
      <c r="R489" s="516">
        <v>21000000</v>
      </c>
      <c r="S489" s="134">
        <v>45821</v>
      </c>
      <c r="T489" s="175">
        <v>45827</v>
      </c>
      <c r="U489" s="175">
        <v>45918</v>
      </c>
      <c r="V489" s="222">
        <v>20250725</v>
      </c>
      <c r="W489" s="517">
        <v>21000000</v>
      </c>
      <c r="X489" s="426">
        <v>45826</v>
      </c>
      <c r="Y489" s="205" t="s">
        <v>51</v>
      </c>
      <c r="Z489" s="150" t="s">
        <v>634</v>
      </c>
      <c r="AA489" s="146" t="s">
        <v>53</v>
      </c>
      <c r="AB489" s="146" t="s">
        <v>5246</v>
      </c>
      <c r="AC489" s="146" t="s">
        <v>2940</v>
      </c>
      <c r="AD489" s="233">
        <v>45826</v>
      </c>
      <c r="AE489" s="83" t="s">
        <v>5247</v>
      </c>
      <c r="AF489" s="155" t="e">
        <f>#REF!</f>
        <v>#REF!</v>
      </c>
      <c r="AG489" s="169"/>
      <c r="AH489" s="150">
        <v>45602</v>
      </c>
      <c r="AI489" s="150">
        <f t="shared" si="24"/>
        <v>45722</v>
      </c>
      <c r="AJ489" s="156">
        <f t="shared" si="25"/>
        <v>46452</v>
      </c>
    </row>
    <row r="490" spans="1:36" ht="18" customHeight="1">
      <c r="B490" s="502" t="b">
        <v>1</v>
      </c>
      <c r="C490" s="322" t="s">
        <v>5248</v>
      </c>
      <c r="D490" s="146" t="s">
        <v>4259</v>
      </c>
      <c r="E490" s="327" t="s">
        <v>24</v>
      </c>
      <c r="F490" s="146" t="s">
        <v>18</v>
      </c>
      <c r="G490" s="559">
        <v>45826</v>
      </c>
      <c r="H490" s="146" t="s">
        <v>529</v>
      </c>
      <c r="I490" s="150" t="str">
        <f t="shared" ca="1" si="23"/>
        <v>EJECUTADO</v>
      </c>
      <c r="J490" s="146" t="s">
        <v>5249</v>
      </c>
      <c r="K490" s="507" t="s">
        <v>54</v>
      </c>
      <c r="L490" s="180" t="s">
        <v>5250</v>
      </c>
      <c r="M490" s="514">
        <v>1019129654</v>
      </c>
      <c r="N490" s="235" t="s">
        <v>1686</v>
      </c>
      <c r="O490" s="438">
        <v>10000000</v>
      </c>
      <c r="P490" s="438">
        <v>5000000</v>
      </c>
      <c r="Q490" s="545">
        <v>20250551</v>
      </c>
      <c r="R490" s="516">
        <v>10000000</v>
      </c>
      <c r="S490" s="134">
        <v>45825</v>
      </c>
      <c r="T490" s="175">
        <v>45827</v>
      </c>
      <c r="U490" s="175">
        <v>45887</v>
      </c>
      <c r="V490" s="222">
        <v>20250726</v>
      </c>
      <c r="W490" s="517">
        <v>10000000</v>
      </c>
      <c r="X490" s="426">
        <v>45826</v>
      </c>
      <c r="Y490" s="205" t="s">
        <v>51</v>
      </c>
      <c r="Z490" s="150" t="s">
        <v>2702</v>
      </c>
      <c r="AA490" s="146" t="s">
        <v>53</v>
      </c>
      <c r="AB490" s="146" t="s">
        <v>5251</v>
      </c>
      <c r="AC490" s="146" t="s">
        <v>3547</v>
      </c>
      <c r="AD490" s="233">
        <v>45828</v>
      </c>
      <c r="AE490" s="83" t="s">
        <v>5252</v>
      </c>
      <c r="AF490" s="155" t="e">
        <f>#REF!</f>
        <v>#REF!</v>
      </c>
      <c r="AG490" s="169"/>
      <c r="AH490" s="150">
        <v>45602</v>
      </c>
      <c r="AI490" s="150">
        <f t="shared" si="24"/>
        <v>45722</v>
      </c>
      <c r="AJ490" s="156">
        <f t="shared" si="25"/>
        <v>46452</v>
      </c>
    </row>
    <row r="491" spans="1:36" ht="18" customHeight="1">
      <c r="A491" s="270" t="s">
        <v>5253</v>
      </c>
      <c r="B491" s="502" t="b">
        <v>0</v>
      </c>
      <c r="C491" s="322" t="s">
        <v>5254</v>
      </c>
      <c r="D491" s="146" t="s">
        <v>2869</v>
      </c>
      <c r="E491" s="327" t="s">
        <v>24</v>
      </c>
      <c r="F491" s="146" t="s">
        <v>13</v>
      </c>
      <c r="G491" s="559">
        <v>45806</v>
      </c>
      <c r="H491" s="146" t="s">
        <v>567</v>
      </c>
      <c r="I491" s="150" t="str">
        <f t="shared" ca="1" si="23"/>
        <v>EJECUTADO</v>
      </c>
      <c r="J491" s="146" t="s">
        <v>5255</v>
      </c>
      <c r="K491" s="507" t="s">
        <v>50</v>
      </c>
      <c r="L491" s="180" t="s">
        <v>5256</v>
      </c>
      <c r="M491" s="514" t="s">
        <v>5257</v>
      </c>
      <c r="N491" s="235" t="s">
        <v>1686</v>
      </c>
      <c r="O491" s="438">
        <v>1427138000</v>
      </c>
      <c r="P491" s="438">
        <v>1427138000</v>
      </c>
      <c r="Q491" s="545">
        <v>20250356</v>
      </c>
      <c r="R491" s="516">
        <v>1427138000</v>
      </c>
      <c r="S491" s="134">
        <v>45747</v>
      </c>
      <c r="T491" s="175">
        <v>45845</v>
      </c>
      <c r="U491" s="175">
        <v>46022</v>
      </c>
      <c r="V491" s="222">
        <v>20250746</v>
      </c>
      <c r="W491" s="517">
        <v>1427138000</v>
      </c>
      <c r="X491" s="426">
        <v>45832</v>
      </c>
      <c r="Y491" s="205" t="s">
        <v>51</v>
      </c>
      <c r="Z491" s="239" t="s">
        <v>3263</v>
      </c>
      <c r="AA491" s="146" t="s">
        <v>53</v>
      </c>
      <c r="AB491" s="146" t="s">
        <v>5258</v>
      </c>
      <c r="AC491" s="146" t="s">
        <v>2969</v>
      </c>
      <c r="AD491" s="233">
        <v>45839</v>
      </c>
      <c r="AE491" s="83" t="s">
        <v>5259</v>
      </c>
      <c r="AF491" s="155" t="e">
        <f>#REF!</f>
        <v>#REF!</v>
      </c>
      <c r="AG491" s="169"/>
      <c r="AH491" s="150">
        <v>45602</v>
      </c>
      <c r="AI491" s="150">
        <f t="shared" si="24"/>
        <v>45722</v>
      </c>
      <c r="AJ491" s="156">
        <f t="shared" si="25"/>
        <v>46452</v>
      </c>
    </row>
    <row r="492" spans="1:36" ht="18" customHeight="1">
      <c r="A492" s="270" t="s">
        <v>5260</v>
      </c>
      <c r="B492" s="502" t="b">
        <v>1</v>
      </c>
      <c r="C492" s="322" t="s">
        <v>5261</v>
      </c>
      <c r="D492" s="146" t="s">
        <v>746</v>
      </c>
      <c r="E492" s="327" t="s">
        <v>24</v>
      </c>
      <c r="F492" s="146" t="s">
        <v>13</v>
      </c>
      <c r="G492" s="559">
        <v>45789</v>
      </c>
      <c r="H492" s="146" t="s">
        <v>567</v>
      </c>
      <c r="I492" s="150" t="str">
        <f t="shared" ca="1" si="23"/>
        <v>EJECUTADO</v>
      </c>
      <c r="J492" s="146" t="s">
        <v>5262</v>
      </c>
      <c r="K492" s="507" t="s">
        <v>50</v>
      </c>
      <c r="L492" s="180" t="s">
        <v>5263</v>
      </c>
      <c r="M492" s="514" t="s">
        <v>5264</v>
      </c>
      <c r="N492" s="235" t="s">
        <v>1686</v>
      </c>
      <c r="O492" s="438">
        <v>440000000</v>
      </c>
      <c r="P492" s="438">
        <v>440000000</v>
      </c>
      <c r="Q492" s="545">
        <v>20250327</v>
      </c>
      <c r="R492" s="516">
        <v>440000000</v>
      </c>
      <c r="S492" s="134">
        <v>45743</v>
      </c>
      <c r="T492" s="175">
        <v>45847</v>
      </c>
      <c r="U492" s="175">
        <v>45947</v>
      </c>
      <c r="V492" s="222">
        <v>20250749</v>
      </c>
      <c r="W492" s="517">
        <v>440000000</v>
      </c>
      <c r="X492" s="426">
        <v>45833</v>
      </c>
      <c r="Y492" s="205" t="s">
        <v>51</v>
      </c>
      <c r="Z492" s="150" t="s">
        <v>2702</v>
      </c>
      <c r="AA492" s="146" t="s">
        <v>53</v>
      </c>
      <c r="AB492" s="146" t="s">
        <v>5265</v>
      </c>
      <c r="AC492" s="146" t="s">
        <v>3507</v>
      </c>
      <c r="AD492" s="233">
        <v>45847</v>
      </c>
      <c r="AE492" s="83" t="s">
        <v>5266</v>
      </c>
      <c r="AF492" s="155" t="e">
        <f>#REF!</f>
        <v>#REF!</v>
      </c>
      <c r="AG492" s="169"/>
      <c r="AH492" s="150">
        <v>45602</v>
      </c>
      <c r="AI492" s="150">
        <f t="shared" si="24"/>
        <v>45722</v>
      </c>
      <c r="AJ492" s="156">
        <f t="shared" si="25"/>
        <v>46452</v>
      </c>
    </row>
    <row r="493" spans="1:36" ht="18" customHeight="1">
      <c r="A493" s="355" t="s">
        <v>5267</v>
      </c>
      <c r="B493" s="502" t="b">
        <v>0</v>
      </c>
      <c r="C493" s="322" t="s">
        <v>5268</v>
      </c>
      <c r="D493" s="146" t="s">
        <v>74</v>
      </c>
      <c r="E493" s="327" t="s">
        <v>24</v>
      </c>
      <c r="F493" s="146" t="s">
        <v>18</v>
      </c>
      <c r="G493" s="559">
        <v>45827</v>
      </c>
      <c r="H493" s="146" t="s">
        <v>529</v>
      </c>
      <c r="I493" s="150" t="str">
        <f t="shared" ca="1" si="23"/>
        <v>EJECUTADO</v>
      </c>
      <c r="J493" s="146" t="s">
        <v>5269</v>
      </c>
      <c r="K493" s="507" t="s">
        <v>54</v>
      </c>
      <c r="L493" s="180" t="s">
        <v>3804</v>
      </c>
      <c r="M493" s="514">
        <v>9397951</v>
      </c>
      <c r="N493" s="229" t="s">
        <v>3805</v>
      </c>
      <c r="O493" s="438">
        <v>24000000</v>
      </c>
      <c r="P493" s="438">
        <v>8000000</v>
      </c>
      <c r="Q493" s="545">
        <v>20250548</v>
      </c>
      <c r="R493" s="516">
        <v>24000000</v>
      </c>
      <c r="S493" s="134">
        <v>45825</v>
      </c>
      <c r="T493" s="175">
        <v>45827</v>
      </c>
      <c r="U493" s="175">
        <v>45918</v>
      </c>
      <c r="V493" s="222">
        <v>20250737</v>
      </c>
      <c r="W493" s="517">
        <v>24000000</v>
      </c>
      <c r="X493" s="426">
        <v>45827</v>
      </c>
      <c r="Y493" s="205" t="s">
        <v>51</v>
      </c>
      <c r="Z493" s="150" t="s">
        <v>634</v>
      </c>
      <c r="AA493" s="146" t="s">
        <v>53</v>
      </c>
      <c r="AB493" s="146" t="s">
        <v>5270</v>
      </c>
      <c r="AC493" s="146" t="s">
        <v>3507</v>
      </c>
      <c r="AD493" s="233">
        <v>45827</v>
      </c>
      <c r="AE493" s="83" t="s">
        <v>5271</v>
      </c>
      <c r="AF493" s="155" t="e">
        <f>#REF!</f>
        <v>#REF!</v>
      </c>
      <c r="AG493" s="169"/>
      <c r="AH493" s="150">
        <v>45602</v>
      </c>
      <c r="AI493" s="150">
        <f t="shared" si="24"/>
        <v>45722</v>
      </c>
      <c r="AJ493" s="156">
        <f t="shared" si="25"/>
        <v>46452</v>
      </c>
    </row>
    <row r="494" spans="1:36" ht="18" customHeight="1">
      <c r="A494" s="354" t="s">
        <v>5272</v>
      </c>
      <c r="B494" s="502" t="b">
        <v>0</v>
      </c>
      <c r="C494" s="322" t="s">
        <v>5273</v>
      </c>
      <c r="D494" s="146" t="s">
        <v>74</v>
      </c>
      <c r="E494" s="327" t="s">
        <v>24</v>
      </c>
      <c r="F494" s="146" t="s">
        <v>18</v>
      </c>
      <c r="G494" s="559">
        <v>45827</v>
      </c>
      <c r="H494" s="146" t="s">
        <v>567</v>
      </c>
      <c r="I494" s="150" t="str">
        <f t="shared" ca="1" si="23"/>
        <v>EJECUTADO</v>
      </c>
      <c r="J494" s="146" t="s">
        <v>5269</v>
      </c>
      <c r="K494" s="507" t="s">
        <v>54</v>
      </c>
      <c r="L494" s="180" t="s">
        <v>5274</v>
      </c>
      <c r="M494" s="514">
        <v>52385008</v>
      </c>
      <c r="N494" s="229" t="s">
        <v>2799</v>
      </c>
      <c r="O494" s="438">
        <v>35000000</v>
      </c>
      <c r="P494" s="438">
        <v>7000000</v>
      </c>
      <c r="Q494" s="545">
        <v>20250549</v>
      </c>
      <c r="R494" s="516">
        <v>35000000</v>
      </c>
      <c r="S494" s="134">
        <v>45825</v>
      </c>
      <c r="T494" s="175">
        <v>45855</v>
      </c>
      <c r="U494" s="175">
        <v>46007</v>
      </c>
      <c r="V494" s="222">
        <v>20250752</v>
      </c>
      <c r="W494" s="517">
        <v>35000000</v>
      </c>
      <c r="X494" s="426">
        <v>45834</v>
      </c>
      <c r="Y494" s="205" t="s">
        <v>51</v>
      </c>
      <c r="Z494" s="150" t="s">
        <v>634</v>
      </c>
      <c r="AA494" s="146" t="s">
        <v>53</v>
      </c>
      <c r="AB494" s="146" t="s">
        <v>5275</v>
      </c>
      <c r="AC494" s="146" t="s">
        <v>3507</v>
      </c>
      <c r="AD494" s="233">
        <v>45855</v>
      </c>
      <c r="AE494" s="83" t="s">
        <v>5276</v>
      </c>
      <c r="AF494" s="155" t="e">
        <f>#REF!</f>
        <v>#REF!</v>
      </c>
      <c r="AG494" s="169"/>
      <c r="AH494" s="150">
        <v>45602</v>
      </c>
      <c r="AI494" s="150">
        <f t="shared" si="24"/>
        <v>45722</v>
      </c>
      <c r="AJ494" s="156">
        <f t="shared" si="25"/>
        <v>46452</v>
      </c>
    </row>
    <row r="495" spans="1:36" ht="18" customHeight="1">
      <c r="B495" s="502" t="b">
        <v>1</v>
      </c>
      <c r="C495" s="322" t="s">
        <v>5277</v>
      </c>
      <c r="D495" s="146" t="s">
        <v>3891</v>
      </c>
      <c r="E495" s="327" t="s">
        <v>24</v>
      </c>
      <c r="F495" s="146" t="s">
        <v>13</v>
      </c>
      <c r="G495" s="559">
        <v>45828</v>
      </c>
      <c r="H495" s="146" t="s">
        <v>529</v>
      </c>
      <c r="I495" s="150" t="str">
        <f t="shared" ca="1" si="23"/>
        <v>EJECUTADO</v>
      </c>
      <c r="J495" s="146" t="s">
        <v>4743</v>
      </c>
      <c r="K495" s="507" t="s">
        <v>54</v>
      </c>
      <c r="L495" s="180" t="s">
        <v>5278</v>
      </c>
      <c r="M495" s="514">
        <v>1072894196</v>
      </c>
      <c r="N495" s="235" t="s">
        <v>1686</v>
      </c>
      <c r="O495" s="438">
        <v>16000000</v>
      </c>
      <c r="P495" s="438">
        <v>4000000</v>
      </c>
      <c r="Q495" s="545">
        <v>20250423</v>
      </c>
      <c r="R495" s="516">
        <v>160000000</v>
      </c>
      <c r="S495" s="134">
        <v>45777</v>
      </c>
      <c r="T495" s="175">
        <v>45835</v>
      </c>
      <c r="U495" s="175">
        <v>45956</v>
      </c>
      <c r="V495" s="222">
        <v>20250738</v>
      </c>
      <c r="W495" s="517">
        <v>16000000</v>
      </c>
      <c r="X495" s="426">
        <v>45828</v>
      </c>
      <c r="Y495" s="205" t="s">
        <v>51</v>
      </c>
      <c r="Z495" s="150" t="s">
        <v>2702</v>
      </c>
      <c r="AA495" s="146" t="s">
        <v>53</v>
      </c>
      <c r="AB495" s="146" t="s">
        <v>5279</v>
      </c>
      <c r="AC495" s="146" t="s">
        <v>4750</v>
      </c>
      <c r="AD495" s="233">
        <v>45834</v>
      </c>
      <c r="AE495" s="83" t="s">
        <v>5280</v>
      </c>
      <c r="AF495" s="155" t="e">
        <f>#REF!</f>
        <v>#REF!</v>
      </c>
      <c r="AG495" s="169"/>
      <c r="AH495" s="150">
        <v>45602</v>
      </c>
      <c r="AI495" s="150">
        <f t="shared" si="24"/>
        <v>45722</v>
      </c>
      <c r="AJ495" s="156">
        <f t="shared" si="25"/>
        <v>46452</v>
      </c>
    </row>
    <row r="496" spans="1:36" ht="18" customHeight="1">
      <c r="A496" s="355" t="s">
        <v>5281</v>
      </c>
      <c r="B496" s="502" t="b">
        <v>0</v>
      </c>
      <c r="C496" s="322" t="s">
        <v>5282</v>
      </c>
      <c r="D496" s="146" t="s">
        <v>3891</v>
      </c>
      <c r="E496" s="327" t="s">
        <v>24</v>
      </c>
      <c r="F496" s="146" t="s">
        <v>13</v>
      </c>
      <c r="G496" s="559">
        <v>45834</v>
      </c>
      <c r="H496" s="146" t="s">
        <v>567</v>
      </c>
      <c r="I496" s="150" t="str">
        <f t="shared" ca="1" si="23"/>
        <v>EJECUTADO</v>
      </c>
      <c r="J496" s="146" t="s">
        <v>4743</v>
      </c>
      <c r="K496" s="507" t="s">
        <v>54</v>
      </c>
      <c r="L496" s="180" t="s">
        <v>5283</v>
      </c>
      <c r="M496" s="514">
        <v>1024599967</v>
      </c>
      <c r="N496" s="235" t="s">
        <v>1686</v>
      </c>
      <c r="O496" s="438">
        <v>16000000</v>
      </c>
      <c r="P496" s="438">
        <v>4000000</v>
      </c>
      <c r="Q496" s="545">
        <v>20250423</v>
      </c>
      <c r="R496" s="516">
        <v>160000000</v>
      </c>
      <c r="S496" s="134">
        <v>45777</v>
      </c>
      <c r="T496" s="175">
        <v>45840</v>
      </c>
      <c r="U496" s="175">
        <v>45962</v>
      </c>
      <c r="V496" s="222">
        <v>20250769</v>
      </c>
      <c r="W496" s="517">
        <v>16000000</v>
      </c>
      <c r="X496" s="426">
        <v>45835</v>
      </c>
      <c r="Y496" s="205" t="s">
        <v>51</v>
      </c>
      <c r="Z496" s="150" t="s">
        <v>2702</v>
      </c>
      <c r="AA496" s="146" t="s">
        <v>53</v>
      </c>
      <c r="AB496" s="146" t="s">
        <v>5284</v>
      </c>
      <c r="AC496" s="146" t="s">
        <v>4750</v>
      </c>
      <c r="AD496" s="233">
        <v>45664</v>
      </c>
      <c r="AE496" s="83" t="s">
        <v>5285</v>
      </c>
      <c r="AF496" s="155" t="e">
        <f>#REF!</f>
        <v>#REF!</v>
      </c>
      <c r="AG496" s="169"/>
      <c r="AH496" s="150">
        <v>45602</v>
      </c>
      <c r="AI496" s="150">
        <f t="shared" si="24"/>
        <v>45722</v>
      </c>
      <c r="AJ496" s="156">
        <f t="shared" si="25"/>
        <v>46452</v>
      </c>
    </row>
    <row r="497" spans="1:36" ht="18" customHeight="1">
      <c r="B497" s="502" t="b">
        <v>1</v>
      </c>
      <c r="C497" s="322" t="s">
        <v>5286</v>
      </c>
      <c r="D497" s="350" t="s">
        <v>2741</v>
      </c>
      <c r="E497" s="327" t="s">
        <v>24</v>
      </c>
      <c r="F497" s="146" t="s">
        <v>19</v>
      </c>
      <c r="G497" s="559">
        <v>45832</v>
      </c>
      <c r="H497" s="146" t="s">
        <v>529</v>
      </c>
      <c r="I497" s="150" t="str">
        <f t="shared" ca="1" si="23"/>
        <v>EJECUTADO</v>
      </c>
      <c r="J497" s="146" t="s">
        <v>5287</v>
      </c>
      <c r="K497" s="507" t="s">
        <v>50</v>
      </c>
      <c r="L497" s="180" t="s">
        <v>5201</v>
      </c>
      <c r="M497" s="514" t="s">
        <v>5202</v>
      </c>
      <c r="N497" s="235" t="s">
        <v>1686</v>
      </c>
      <c r="O497" s="438">
        <v>50000000</v>
      </c>
      <c r="P497" s="438">
        <v>50000000</v>
      </c>
      <c r="Q497" s="545">
        <v>20250471</v>
      </c>
      <c r="R497" s="516">
        <v>500000000</v>
      </c>
      <c r="S497" s="134">
        <v>45793</v>
      </c>
      <c r="T497" s="175">
        <v>45832</v>
      </c>
      <c r="U497" s="175">
        <v>45991</v>
      </c>
      <c r="V497" s="222">
        <v>20250743</v>
      </c>
      <c r="W497" s="517">
        <v>50000000</v>
      </c>
      <c r="X497" s="426">
        <v>45832</v>
      </c>
      <c r="Y497" s="205" t="s">
        <v>51</v>
      </c>
      <c r="Z497" s="150" t="s">
        <v>2702</v>
      </c>
      <c r="AA497" s="146" t="s">
        <v>59</v>
      </c>
      <c r="AB497" s="146" t="s">
        <v>218</v>
      </c>
      <c r="AC497" s="146" t="s">
        <v>5135</v>
      </c>
      <c r="AD497" s="222" t="s">
        <v>218</v>
      </c>
      <c r="AE497" s="83" t="s">
        <v>5288</v>
      </c>
      <c r="AF497" s="155" t="e">
        <f>#REF!</f>
        <v>#REF!</v>
      </c>
      <c r="AG497" s="169"/>
      <c r="AH497" s="150">
        <v>45602</v>
      </c>
      <c r="AI497" s="150">
        <f t="shared" si="24"/>
        <v>45722</v>
      </c>
      <c r="AJ497" s="156">
        <f t="shared" si="25"/>
        <v>46452</v>
      </c>
    </row>
    <row r="498" spans="1:36" ht="18" customHeight="1">
      <c r="B498" s="502" t="b">
        <v>1</v>
      </c>
      <c r="C498" s="322" t="s">
        <v>5289</v>
      </c>
      <c r="D498" s="232" t="s">
        <v>74</v>
      </c>
      <c r="E498" s="327" t="s">
        <v>24</v>
      </c>
      <c r="F498" s="146" t="s">
        <v>18</v>
      </c>
      <c r="G498" s="559">
        <v>45833</v>
      </c>
      <c r="H498" s="146" t="s">
        <v>529</v>
      </c>
      <c r="I498" s="150" t="str">
        <f t="shared" ca="1" si="23"/>
        <v>EJECUTADO</v>
      </c>
      <c r="J498" s="146" t="s">
        <v>2753</v>
      </c>
      <c r="K498" s="507" t="s">
        <v>54</v>
      </c>
      <c r="L498" s="245" t="s">
        <v>3413</v>
      </c>
      <c r="M498" s="514">
        <v>79720494</v>
      </c>
      <c r="N498" s="229" t="s">
        <v>2844</v>
      </c>
      <c r="O498" s="438">
        <v>22500000</v>
      </c>
      <c r="P498" s="438">
        <v>7500000</v>
      </c>
      <c r="Q498" s="545">
        <v>20250554</v>
      </c>
      <c r="R498" s="516">
        <v>22500000</v>
      </c>
      <c r="S498" s="134">
        <v>45826</v>
      </c>
      <c r="T498" s="175">
        <v>45839</v>
      </c>
      <c r="U498" s="175">
        <v>45930</v>
      </c>
      <c r="V498" s="222">
        <v>20250750</v>
      </c>
      <c r="W498" s="517">
        <v>22500000</v>
      </c>
      <c r="X498" s="426">
        <v>45833</v>
      </c>
      <c r="Y498" s="168" t="s">
        <v>75</v>
      </c>
      <c r="Z498" s="150" t="s">
        <v>714</v>
      </c>
      <c r="AA498" s="146" t="s">
        <v>53</v>
      </c>
      <c r="AB498" s="146" t="s">
        <v>5290</v>
      </c>
      <c r="AC498" s="146" t="s">
        <v>2964</v>
      </c>
      <c r="AD498" s="233">
        <v>45839</v>
      </c>
      <c r="AE498" s="83" t="s">
        <v>5291</v>
      </c>
      <c r="AF498" s="155" t="e">
        <f>#REF!</f>
        <v>#REF!</v>
      </c>
      <c r="AG498" s="169"/>
      <c r="AH498" s="150">
        <v>45602</v>
      </c>
      <c r="AI498" s="150">
        <f t="shared" si="24"/>
        <v>45722</v>
      </c>
      <c r="AJ498" s="156">
        <f t="shared" si="25"/>
        <v>46452</v>
      </c>
    </row>
    <row r="499" spans="1:36" ht="18" customHeight="1">
      <c r="B499" s="502" t="b">
        <v>1</v>
      </c>
      <c r="C499" s="322" t="s">
        <v>5292</v>
      </c>
      <c r="D499" s="232" t="s">
        <v>74</v>
      </c>
      <c r="E499" s="327" t="s">
        <v>24</v>
      </c>
      <c r="F499" s="146" t="s">
        <v>3</v>
      </c>
      <c r="G499" s="559">
        <v>45833</v>
      </c>
      <c r="H499" s="146" t="s">
        <v>529</v>
      </c>
      <c r="I499" s="150" t="str">
        <f t="shared" ca="1" si="23"/>
        <v>EJECUTADO</v>
      </c>
      <c r="J499" s="146" t="s">
        <v>3336</v>
      </c>
      <c r="K499" s="507" t="s">
        <v>54</v>
      </c>
      <c r="L499" s="180" t="s">
        <v>3300</v>
      </c>
      <c r="M499" s="514">
        <v>1016011174</v>
      </c>
      <c r="N499" s="229" t="s">
        <v>2793</v>
      </c>
      <c r="O499" s="438">
        <v>12400000</v>
      </c>
      <c r="P499" s="438">
        <v>3100000</v>
      </c>
      <c r="Q499" s="545">
        <v>20250556</v>
      </c>
      <c r="R499" s="516">
        <v>12400000</v>
      </c>
      <c r="S499" s="134">
        <v>45826</v>
      </c>
      <c r="T499" s="175">
        <v>45833</v>
      </c>
      <c r="U499" s="175">
        <v>45954</v>
      </c>
      <c r="V499" s="222">
        <v>20250751</v>
      </c>
      <c r="W499" s="517">
        <v>12400000</v>
      </c>
      <c r="X499" s="426">
        <v>45833</v>
      </c>
      <c r="Y499" s="168" t="s">
        <v>75</v>
      </c>
      <c r="Z499" s="150" t="s">
        <v>714</v>
      </c>
      <c r="AA499" s="146" t="s">
        <v>53</v>
      </c>
      <c r="AB499" s="146" t="s">
        <v>5293</v>
      </c>
      <c r="AC499" s="146" t="s">
        <v>2992</v>
      </c>
      <c r="AD499" s="233">
        <v>45833</v>
      </c>
      <c r="AE499" s="83" t="s">
        <v>5294</v>
      </c>
      <c r="AF499" s="155" t="e">
        <f>#REF!</f>
        <v>#REF!</v>
      </c>
      <c r="AG499" s="169"/>
      <c r="AH499" s="150">
        <v>45602</v>
      </c>
      <c r="AI499" s="150">
        <f t="shared" si="24"/>
        <v>45722</v>
      </c>
      <c r="AJ499" s="156">
        <f t="shared" si="25"/>
        <v>46452</v>
      </c>
    </row>
    <row r="500" spans="1:36" ht="18" customHeight="1">
      <c r="A500" s="250" t="s">
        <v>3355</v>
      </c>
      <c r="B500" s="502" t="b">
        <v>0</v>
      </c>
      <c r="C500" s="334" t="s">
        <v>5295</v>
      </c>
      <c r="D500" s="146" t="s">
        <v>3891</v>
      </c>
      <c r="E500" s="327" t="s">
        <v>24</v>
      </c>
      <c r="F500" s="146" t="s">
        <v>18</v>
      </c>
      <c r="G500" s="559" t="s">
        <v>1686</v>
      </c>
      <c r="H500" s="146" t="s">
        <v>567</v>
      </c>
      <c r="I500" s="150" t="str">
        <f t="shared" ca="1" si="23"/>
        <v>EN EJECUCIÓN</v>
      </c>
      <c r="J500" s="146" t="s">
        <v>4738</v>
      </c>
      <c r="K500" s="507" t="s">
        <v>54</v>
      </c>
      <c r="L500" s="180" t="s">
        <v>5296</v>
      </c>
      <c r="M500" s="514">
        <v>1019048248</v>
      </c>
      <c r="N500" s="235" t="s">
        <v>1686</v>
      </c>
      <c r="O500" s="438">
        <v>30500000</v>
      </c>
      <c r="P500" s="438">
        <v>5800000</v>
      </c>
      <c r="Q500" s="545">
        <v>20250550</v>
      </c>
      <c r="R500" s="516">
        <v>200000000</v>
      </c>
      <c r="S500" s="134">
        <v>45825</v>
      </c>
      <c r="T500" s="574" t="s">
        <v>1686</v>
      </c>
      <c r="U500" s="574" t="s">
        <v>1686</v>
      </c>
      <c r="V500" s="574" t="s">
        <v>1686</v>
      </c>
      <c r="W500" s="574" t="s">
        <v>1686</v>
      </c>
      <c r="X500" s="574" t="s">
        <v>1686</v>
      </c>
      <c r="Y500" s="205" t="s">
        <v>51</v>
      </c>
      <c r="Z500" s="150" t="s">
        <v>2702</v>
      </c>
      <c r="AA500" s="574" t="s">
        <v>1686</v>
      </c>
      <c r="AB500" s="574" t="s">
        <v>1686</v>
      </c>
      <c r="AC500" s="146" t="s">
        <v>4750</v>
      </c>
      <c r="AD500" s="575" t="s">
        <v>1686</v>
      </c>
      <c r="AE500" s="574" t="s">
        <v>1686</v>
      </c>
      <c r="AF500" s="155" t="e">
        <f>#REF!</f>
        <v>#REF!</v>
      </c>
      <c r="AG500" s="169"/>
      <c r="AH500" s="150">
        <v>45602</v>
      </c>
      <c r="AI500" s="150">
        <f t="shared" si="24"/>
        <v>45722</v>
      </c>
      <c r="AJ500" s="156">
        <f t="shared" si="25"/>
        <v>46452</v>
      </c>
    </row>
    <row r="501" spans="1:36" ht="18" customHeight="1">
      <c r="B501" s="502" t="b">
        <v>1</v>
      </c>
      <c r="C501" s="322" t="s">
        <v>5295</v>
      </c>
      <c r="D501" s="146" t="s">
        <v>3891</v>
      </c>
      <c r="E501" s="327" t="s">
        <v>24</v>
      </c>
      <c r="F501" s="146" t="s">
        <v>18</v>
      </c>
      <c r="G501" s="559">
        <v>45833</v>
      </c>
      <c r="H501" s="146" t="s">
        <v>567</v>
      </c>
      <c r="I501" s="150" t="str">
        <f t="shared" ca="1" si="23"/>
        <v>EJECUTADO</v>
      </c>
      <c r="J501" s="146" t="s">
        <v>4738</v>
      </c>
      <c r="K501" s="507" t="s">
        <v>54</v>
      </c>
      <c r="L501" s="180" t="s">
        <v>5297</v>
      </c>
      <c r="M501" s="514">
        <v>20911301</v>
      </c>
      <c r="N501" s="235" t="s">
        <v>1686</v>
      </c>
      <c r="O501" s="438">
        <v>30500000</v>
      </c>
      <c r="P501" s="438">
        <v>5800000</v>
      </c>
      <c r="Q501" s="545">
        <v>20250550</v>
      </c>
      <c r="R501" s="516">
        <v>200000000</v>
      </c>
      <c r="S501" s="134">
        <v>45825</v>
      </c>
      <c r="T501" s="175">
        <v>45841</v>
      </c>
      <c r="U501" s="175">
        <v>45991</v>
      </c>
      <c r="V501" s="222">
        <v>20250763</v>
      </c>
      <c r="W501" s="517">
        <v>30500000</v>
      </c>
      <c r="X501" s="426">
        <v>45835</v>
      </c>
      <c r="Y501" s="205" t="s">
        <v>51</v>
      </c>
      <c r="Z501" s="150" t="s">
        <v>2702</v>
      </c>
      <c r="AA501" s="146" t="s">
        <v>53</v>
      </c>
      <c r="AB501" s="146" t="s">
        <v>5298</v>
      </c>
      <c r="AC501" s="146" t="s">
        <v>4750</v>
      </c>
      <c r="AD501" s="233">
        <v>45841</v>
      </c>
      <c r="AE501" s="83" t="s">
        <v>5299</v>
      </c>
      <c r="AF501" s="155" t="e">
        <f>#REF!</f>
        <v>#REF!</v>
      </c>
      <c r="AG501" s="169"/>
      <c r="AH501" s="150">
        <v>45602</v>
      </c>
      <c r="AI501" s="150">
        <f t="shared" si="24"/>
        <v>45722</v>
      </c>
      <c r="AJ501" s="156">
        <f t="shared" si="25"/>
        <v>46452</v>
      </c>
    </row>
    <row r="502" spans="1:36" ht="18" customHeight="1">
      <c r="B502" s="502" t="b">
        <v>1</v>
      </c>
      <c r="C502" s="322" t="s">
        <v>5300</v>
      </c>
      <c r="D502" s="232" t="s">
        <v>74</v>
      </c>
      <c r="E502" s="327" t="s">
        <v>24</v>
      </c>
      <c r="F502" s="146" t="s">
        <v>18</v>
      </c>
      <c r="G502" s="559">
        <v>45833</v>
      </c>
      <c r="H502" s="146" t="s">
        <v>529</v>
      </c>
      <c r="I502" s="150" t="str">
        <f t="shared" ca="1" si="23"/>
        <v>EJECUTADO</v>
      </c>
      <c r="J502" s="146" t="s">
        <v>5301</v>
      </c>
      <c r="K502" s="507" t="s">
        <v>54</v>
      </c>
      <c r="L502" s="180" t="s">
        <v>5302</v>
      </c>
      <c r="M502" s="514">
        <v>52451916</v>
      </c>
      <c r="N502" s="229" t="s">
        <v>3317</v>
      </c>
      <c r="O502" s="438">
        <v>24000000</v>
      </c>
      <c r="P502" s="438">
        <v>8500000</v>
      </c>
      <c r="Q502" s="504" t="s">
        <v>5303</v>
      </c>
      <c r="R502" s="516">
        <f>14000000+7000000+3000000</f>
        <v>24000000</v>
      </c>
      <c r="S502" s="134">
        <v>45825</v>
      </c>
      <c r="T502" s="175">
        <v>45834</v>
      </c>
      <c r="U502" s="175">
        <v>45894</v>
      </c>
      <c r="V502" s="222" t="s">
        <v>5304</v>
      </c>
      <c r="W502" s="517">
        <f>14000000+3000000+7000000</f>
        <v>24000000</v>
      </c>
      <c r="X502" s="426">
        <v>45834</v>
      </c>
      <c r="Y502" s="205" t="s">
        <v>51</v>
      </c>
      <c r="Z502" s="150" t="s">
        <v>2702</v>
      </c>
      <c r="AA502" s="146" t="s">
        <v>53</v>
      </c>
      <c r="AB502" s="146" t="s">
        <v>5305</v>
      </c>
      <c r="AC502" s="146" t="s">
        <v>2969</v>
      </c>
      <c r="AD502" s="233">
        <v>45834</v>
      </c>
      <c r="AE502" s="227" t="s">
        <v>5306</v>
      </c>
      <c r="AF502" s="155" t="e">
        <f>#REF!</f>
        <v>#REF!</v>
      </c>
      <c r="AG502" s="169"/>
      <c r="AH502" s="150">
        <v>45602</v>
      </c>
      <c r="AI502" s="150">
        <f>+AH502+4*30</f>
        <v>45722</v>
      </c>
      <c r="AJ502" s="156">
        <f>+AI502+(2*365)</f>
        <v>46452</v>
      </c>
    </row>
    <row r="503" spans="1:36" ht="18" customHeight="1">
      <c r="B503" s="502" t="b">
        <v>1</v>
      </c>
      <c r="C503" s="322" t="s">
        <v>5307</v>
      </c>
      <c r="D503" s="146" t="s">
        <v>3891</v>
      </c>
      <c r="E503" s="327" t="s">
        <v>24</v>
      </c>
      <c r="F503" s="146" t="s">
        <v>18</v>
      </c>
      <c r="G503" s="559">
        <v>45835</v>
      </c>
      <c r="H503" s="146" t="s">
        <v>567</v>
      </c>
      <c r="I503" s="150" t="str">
        <f t="shared" ca="1" si="23"/>
        <v>EJECUTADO</v>
      </c>
      <c r="J503" s="146" t="s">
        <v>4738</v>
      </c>
      <c r="K503" s="507" t="s">
        <v>54</v>
      </c>
      <c r="L503" s="158" t="s">
        <v>5308</v>
      </c>
      <c r="M503" s="514">
        <v>1030631623</v>
      </c>
      <c r="N503" s="235" t="s">
        <v>1686</v>
      </c>
      <c r="O503" s="438">
        <v>30500000</v>
      </c>
      <c r="P503" s="438">
        <v>5800000</v>
      </c>
      <c r="Q503" s="545">
        <v>20250550</v>
      </c>
      <c r="R503" s="516">
        <v>200000000</v>
      </c>
      <c r="S503" s="134">
        <v>45825</v>
      </c>
      <c r="T503" s="175">
        <v>45841</v>
      </c>
      <c r="U503" s="175">
        <v>45991</v>
      </c>
      <c r="V503" s="222">
        <v>20250776</v>
      </c>
      <c r="W503" s="517">
        <v>30500000</v>
      </c>
      <c r="X503" s="426">
        <v>45839</v>
      </c>
      <c r="Y503" s="205" t="s">
        <v>51</v>
      </c>
      <c r="Z503" s="150" t="s">
        <v>2702</v>
      </c>
      <c r="AA503" s="146" t="s">
        <v>53</v>
      </c>
      <c r="AB503" s="146" t="s">
        <v>5309</v>
      </c>
      <c r="AC503" s="146" t="s">
        <v>4750</v>
      </c>
      <c r="AD503" s="233">
        <v>45840</v>
      </c>
      <c r="AE503" s="83" t="s">
        <v>5310</v>
      </c>
      <c r="AF503" s="155" t="e">
        <f>#REF!</f>
        <v>#REF!</v>
      </c>
      <c r="AG503" s="169"/>
      <c r="AH503" s="150">
        <v>45602</v>
      </c>
      <c r="AI503" s="150">
        <f t="shared" si="24"/>
        <v>45722</v>
      </c>
      <c r="AJ503" s="156">
        <f t="shared" si="25"/>
        <v>46452</v>
      </c>
    </row>
    <row r="504" spans="1:36" ht="18" customHeight="1">
      <c r="B504" s="502" t="b">
        <v>1</v>
      </c>
      <c r="C504" s="322" t="s">
        <v>5311</v>
      </c>
      <c r="D504" s="146" t="s">
        <v>74</v>
      </c>
      <c r="E504" s="327" t="s">
        <v>24</v>
      </c>
      <c r="F504" s="146" t="s">
        <v>3</v>
      </c>
      <c r="G504" s="559">
        <v>45835</v>
      </c>
      <c r="H504" s="146" t="s">
        <v>567</v>
      </c>
      <c r="I504" s="150" t="str">
        <f t="shared" ca="1" si="23"/>
        <v>EJECUTADO</v>
      </c>
      <c r="J504" s="146" t="s">
        <v>5312</v>
      </c>
      <c r="K504" s="507" t="s">
        <v>54</v>
      </c>
      <c r="L504" s="180" t="s">
        <v>2756</v>
      </c>
      <c r="M504" s="514">
        <v>1076201956</v>
      </c>
      <c r="N504" s="229" t="s">
        <v>2757</v>
      </c>
      <c r="O504" s="438">
        <v>16458000</v>
      </c>
      <c r="P504" s="438">
        <v>2743000</v>
      </c>
      <c r="Q504" s="545">
        <v>20250571</v>
      </c>
      <c r="R504" s="516">
        <v>16458000</v>
      </c>
      <c r="S504" s="134">
        <v>45832</v>
      </c>
      <c r="T504" s="175">
        <v>45839</v>
      </c>
      <c r="U504" s="175">
        <v>46022</v>
      </c>
      <c r="V504" s="222">
        <v>20250767</v>
      </c>
      <c r="W504" s="517">
        <v>16458000</v>
      </c>
      <c r="X504" s="426">
        <v>45835</v>
      </c>
      <c r="Y504" s="168" t="s">
        <v>106</v>
      </c>
      <c r="Z504" s="150" t="s">
        <v>283</v>
      </c>
      <c r="AA504" s="146" t="s">
        <v>53</v>
      </c>
      <c r="AB504" s="146" t="s">
        <v>5313</v>
      </c>
      <c r="AC504" s="146" t="s">
        <v>2940</v>
      </c>
      <c r="AD504" s="233">
        <v>45839</v>
      </c>
      <c r="AE504" s="83" t="s">
        <v>5314</v>
      </c>
      <c r="AF504" s="155" t="e">
        <f>#REF!</f>
        <v>#REF!</v>
      </c>
      <c r="AG504" s="169"/>
      <c r="AH504" s="150">
        <v>45602</v>
      </c>
      <c r="AI504" s="150">
        <f t="shared" si="24"/>
        <v>45722</v>
      </c>
      <c r="AJ504" s="156">
        <f t="shared" si="25"/>
        <v>46452</v>
      </c>
    </row>
    <row r="505" spans="1:36" ht="18" customHeight="1">
      <c r="B505" s="502" t="b">
        <v>1</v>
      </c>
      <c r="C505" s="322" t="s">
        <v>5315</v>
      </c>
      <c r="D505" s="232" t="s">
        <v>842</v>
      </c>
      <c r="E505" s="327" t="s">
        <v>24</v>
      </c>
      <c r="F505" s="146" t="s">
        <v>18</v>
      </c>
      <c r="G505" s="559">
        <v>45839</v>
      </c>
      <c r="H505" s="146" t="s">
        <v>567</v>
      </c>
      <c r="I505" s="150" t="str">
        <f t="shared" ca="1" si="23"/>
        <v>EJECUTADO</v>
      </c>
      <c r="J505" s="146" t="s">
        <v>5316</v>
      </c>
      <c r="K505" s="507" t="s">
        <v>54</v>
      </c>
      <c r="L505" s="245" t="s">
        <v>4150</v>
      </c>
      <c r="M505" s="514">
        <v>1032362678</v>
      </c>
      <c r="N505" s="235" t="s">
        <v>1686</v>
      </c>
      <c r="O505" s="438">
        <v>21131000</v>
      </c>
      <c r="P505" s="438">
        <v>5610000</v>
      </c>
      <c r="Q505" s="545">
        <v>20250561</v>
      </c>
      <c r="R505" s="516">
        <v>41888000</v>
      </c>
      <c r="S505" s="134">
        <v>45827</v>
      </c>
      <c r="T505" s="175">
        <v>45839</v>
      </c>
      <c r="U505" s="175">
        <v>45953</v>
      </c>
      <c r="V505" s="222">
        <v>20250777</v>
      </c>
      <c r="W505" s="517">
        <v>21131000</v>
      </c>
      <c r="X505" s="426">
        <v>45839</v>
      </c>
      <c r="Y505" s="205" t="s">
        <v>51</v>
      </c>
      <c r="Z505" s="150" t="s">
        <v>2702</v>
      </c>
      <c r="AA505" s="146" t="s">
        <v>53</v>
      </c>
      <c r="AB505" s="146" t="s">
        <v>5317</v>
      </c>
      <c r="AC505" s="146" t="s">
        <v>2927</v>
      </c>
      <c r="AD505" s="233">
        <v>45839</v>
      </c>
      <c r="AE505" s="227" t="s">
        <v>5318</v>
      </c>
      <c r="AF505" s="155" t="e">
        <f>#REF!</f>
        <v>#REF!</v>
      </c>
      <c r="AG505" s="169"/>
      <c r="AH505" s="150">
        <v>45602</v>
      </c>
      <c r="AI505" s="150">
        <f t="shared" si="24"/>
        <v>45722</v>
      </c>
      <c r="AJ505" s="156">
        <f t="shared" si="25"/>
        <v>46452</v>
      </c>
    </row>
    <row r="506" spans="1:36" ht="18" customHeight="1">
      <c r="B506" s="502" t="b">
        <v>1</v>
      </c>
      <c r="C506" s="322" t="s">
        <v>5319</v>
      </c>
      <c r="D506" s="146" t="s">
        <v>3891</v>
      </c>
      <c r="E506" s="327" t="s">
        <v>24</v>
      </c>
      <c r="F506" s="146" t="s">
        <v>18</v>
      </c>
      <c r="G506" s="559">
        <v>45840</v>
      </c>
      <c r="H506" s="146" t="s">
        <v>567</v>
      </c>
      <c r="I506" s="150" t="str">
        <f t="shared" ca="1" si="23"/>
        <v>EJECUTADO</v>
      </c>
      <c r="J506" s="146" t="s">
        <v>4738</v>
      </c>
      <c r="K506" s="507" t="s">
        <v>54</v>
      </c>
      <c r="L506" s="180" t="s">
        <v>5320</v>
      </c>
      <c r="M506" s="514">
        <v>52766351</v>
      </c>
      <c r="N506" s="235" t="s">
        <v>1686</v>
      </c>
      <c r="O506" s="438">
        <v>30500000</v>
      </c>
      <c r="P506" s="438">
        <v>5800000</v>
      </c>
      <c r="Q506" s="545">
        <v>20250423</v>
      </c>
      <c r="R506" s="516">
        <v>160000000</v>
      </c>
      <c r="S506" s="134">
        <v>45777</v>
      </c>
      <c r="T506" s="175">
        <v>45846</v>
      </c>
      <c r="U506" s="175">
        <v>45991</v>
      </c>
      <c r="V506" s="222">
        <v>20250784</v>
      </c>
      <c r="W506" s="517">
        <v>30500000</v>
      </c>
      <c r="X506" s="426">
        <v>45841</v>
      </c>
      <c r="Y506" s="205" t="s">
        <v>51</v>
      </c>
      <c r="Z506" s="150" t="s">
        <v>2702</v>
      </c>
      <c r="AA506" s="146" t="s">
        <v>53</v>
      </c>
      <c r="AB506" s="146" t="s">
        <v>5321</v>
      </c>
      <c r="AC506" s="146" t="s">
        <v>4750</v>
      </c>
      <c r="AD506" s="233">
        <v>45846</v>
      </c>
      <c r="AE506" s="227" t="s">
        <v>5322</v>
      </c>
      <c r="AF506" s="155" t="e">
        <f>#REF!</f>
        <v>#REF!</v>
      </c>
      <c r="AG506" s="169"/>
      <c r="AH506" s="150">
        <v>45602</v>
      </c>
      <c r="AI506" s="150">
        <f t="shared" si="24"/>
        <v>45722</v>
      </c>
      <c r="AJ506" s="156">
        <f t="shared" si="25"/>
        <v>46452</v>
      </c>
    </row>
    <row r="507" spans="1:36" ht="18" customHeight="1">
      <c r="B507" s="502" t="b">
        <v>1</v>
      </c>
      <c r="C507" s="322" t="s">
        <v>5323</v>
      </c>
      <c r="D507" s="146" t="s">
        <v>3348</v>
      </c>
      <c r="E507" s="327" t="s">
        <v>24</v>
      </c>
      <c r="F507" s="146" t="s">
        <v>19</v>
      </c>
      <c r="G507" s="559">
        <v>45840</v>
      </c>
      <c r="H507" s="146" t="s">
        <v>567</v>
      </c>
      <c r="I507" s="150" t="str">
        <f t="shared" ca="1" si="23"/>
        <v>EJECUTADO</v>
      </c>
      <c r="J507" s="146" t="s">
        <v>2873</v>
      </c>
      <c r="K507" s="507" t="s">
        <v>50</v>
      </c>
      <c r="L507" s="180" t="s">
        <v>5324</v>
      </c>
      <c r="M507" s="514" t="s">
        <v>5325</v>
      </c>
      <c r="N507" s="235" t="s">
        <v>1686</v>
      </c>
      <c r="O507" s="438">
        <v>100000000</v>
      </c>
      <c r="P507" s="438">
        <v>100000000</v>
      </c>
      <c r="Q507" s="545">
        <v>20250573</v>
      </c>
      <c r="R507" s="516">
        <v>500000000</v>
      </c>
      <c r="S507" s="134">
        <v>45833</v>
      </c>
      <c r="T507" s="175">
        <v>45840</v>
      </c>
      <c r="U507" s="175">
        <v>45930</v>
      </c>
      <c r="V507" s="222">
        <v>20250779</v>
      </c>
      <c r="W507" s="517">
        <v>100000000</v>
      </c>
      <c r="X507" s="426">
        <v>45840</v>
      </c>
      <c r="Y507" s="205" t="s">
        <v>51</v>
      </c>
      <c r="Z507" s="150" t="s">
        <v>2702</v>
      </c>
      <c r="AA507" s="146" t="s">
        <v>59</v>
      </c>
      <c r="AB507" s="146" t="s">
        <v>218</v>
      </c>
      <c r="AC507" s="146" t="s">
        <v>2927</v>
      </c>
      <c r="AD507" s="222" t="s">
        <v>218</v>
      </c>
      <c r="AE507" s="83" t="s">
        <v>5326</v>
      </c>
      <c r="AF507" s="155" t="e">
        <f>#REF!</f>
        <v>#REF!</v>
      </c>
      <c r="AG507" s="169"/>
      <c r="AH507" s="150">
        <v>45602</v>
      </c>
      <c r="AI507" s="150">
        <f t="shared" si="24"/>
        <v>45722</v>
      </c>
      <c r="AJ507" s="156">
        <f t="shared" si="25"/>
        <v>46452</v>
      </c>
    </row>
    <row r="508" spans="1:36" ht="18" customHeight="1">
      <c r="B508" s="502" t="b">
        <v>1</v>
      </c>
      <c r="C508" s="322" t="s">
        <v>5327</v>
      </c>
      <c r="D508" s="146" t="s">
        <v>3891</v>
      </c>
      <c r="E508" s="327" t="s">
        <v>24</v>
      </c>
      <c r="F508" s="146" t="s">
        <v>18</v>
      </c>
      <c r="G508" s="559">
        <v>45841</v>
      </c>
      <c r="H508" s="146" t="s">
        <v>567</v>
      </c>
      <c r="I508" s="150" t="str">
        <f t="shared" ca="1" si="23"/>
        <v>EJECUTADO</v>
      </c>
      <c r="J508" s="146" t="s">
        <v>4738</v>
      </c>
      <c r="K508" s="507" t="s">
        <v>54</v>
      </c>
      <c r="L508" s="180" t="s">
        <v>5328</v>
      </c>
      <c r="M508" s="514">
        <v>20843649</v>
      </c>
      <c r="N508" s="235" t="s">
        <v>1686</v>
      </c>
      <c r="O508" s="438">
        <v>30500000</v>
      </c>
      <c r="P508" s="438">
        <v>5800000</v>
      </c>
      <c r="Q508" s="545">
        <v>20250550</v>
      </c>
      <c r="R508" s="516">
        <v>200000000</v>
      </c>
      <c r="S508" s="134">
        <v>45825</v>
      </c>
      <c r="T508" s="175">
        <v>45845</v>
      </c>
      <c r="U508" s="175">
        <v>45991</v>
      </c>
      <c r="V508" s="222">
        <v>20250783</v>
      </c>
      <c r="W508" s="517">
        <v>30500000</v>
      </c>
      <c r="X508" s="426">
        <v>45841</v>
      </c>
      <c r="Y508" s="205" t="s">
        <v>51</v>
      </c>
      <c r="Z508" s="150" t="s">
        <v>2702</v>
      </c>
      <c r="AA508" s="146" t="s">
        <v>53</v>
      </c>
      <c r="AB508" s="146" t="s">
        <v>5329</v>
      </c>
      <c r="AC508" s="146" t="s">
        <v>4750</v>
      </c>
      <c r="AD508" s="233">
        <v>45843</v>
      </c>
      <c r="AE508" s="83" t="s">
        <v>5330</v>
      </c>
      <c r="AF508" s="155" t="e">
        <f>#REF!</f>
        <v>#REF!</v>
      </c>
      <c r="AG508" s="169"/>
      <c r="AH508" s="150">
        <v>45602</v>
      </c>
      <c r="AI508" s="150">
        <f t="shared" si="24"/>
        <v>45722</v>
      </c>
      <c r="AJ508" s="156">
        <f t="shared" si="25"/>
        <v>46452</v>
      </c>
    </row>
    <row r="509" spans="1:36" ht="18" customHeight="1">
      <c r="B509" s="502" t="b">
        <v>1</v>
      </c>
      <c r="C509" s="322" t="s">
        <v>5331</v>
      </c>
      <c r="D509" s="146" t="s">
        <v>2741</v>
      </c>
      <c r="E509" s="327" t="s">
        <v>24</v>
      </c>
      <c r="F509" s="146" t="s">
        <v>19</v>
      </c>
      <c r="G509" s="559">
        <v>45840</v>
      </c>
      <c r="H509" s="146" t="s">
        <v>567</v>
      </c>
      <c r="I509" s="150" t="str">
        <f t="shared" ca="1" si="23"/>
        <v>EJECUTADO</v>
      </c>
      <c r="J509" s="228" t="s">
        <v>5332</v>
      </c>
      <c r="K509" s="507" t="s">
        <v>50</v>
      </c>
      <c r="L509" s="180" t="s">
        <v>5333</v>
      </c>
      <c r="M509" s="514" t="s">
        <v>5236</v>
      </c>
      <c r="N509" s="235" t="s">
        <v>1686</v>
      </c>
      <c r="O509" s="438">
        <v>100000000</v>
      </c>
      <c r="P509" s="438">
        <v>100000000</v>
      </c>
      <c r="Q509" s="545">
        <v>20250471</v>
      </c>
      <c r="R509" s="516">
        <v>500000000</v>
      </c>
      <c r="S509" s="134">
        <v>45793</v>
      </c>
      <c r="T509" s="175">
        <v>45840</v>
      </c>
      <c r="U509" s="175">
        <v>45991</v>
      </c>
      <c r="V509" s="222">
        <v>20250780</v>
      </c>
      <c r="W509" s="517">
        <v>100000000</v>
      </c>
      <c r="X509" s="426">
        <v>45840</v>
      </c>
      <c r="Y509" s="205" t="s">
        <v>51</v>
      </c>
      <c r="Z509" s="150" t="s">
        <v>2702</v>
      </c>
      <c r="AA509" s="146" t="s">
        <v>59</v>
      </c>
      <c r="AB509" s="146" t="s">
        <v>218</v>
      </c>
      <c r="AC509" s="146" t="s">
        <v>3496</v>
      </c>
      <c r="AD509" s="222" t="s">
        <v>218</v>
      </c>
      <c r="AE509" s="83" t="s">
        <v>5334</v>
      </c>
      <c r="AF509" s="155" t="e">
        <f>#REF!</f>
        <v>#REF!</v>
      </c>
      <c r="AG509" s="169"/>
      <c r="AH509" s="150">
        <v>45602</v>
      </c>
      <c r="AI509" s="150">
        <f t="shared" si="24"/>
        <v>45722</v>
      </c>
      <c r="AJ509" s="156">
        <f t="shared" si="25"/>
        <v>46452</v>
      </c>
    </row>
    <row r="510" spans="1:36" ht="18" customHeight="1">
      <c r="B510" s="502" t="b">
        <v>1</v>
      </c>
      <c r="C510" s="322" t="s">
        <v>5335</v>
      </c>
      <c r="D510" s="146" t="s">
        <v>74</v>
      </c>
      <c r="E510" s="327" t="s">
        <v>24</v>
      </c>
      <c r="F510" s="146" t="s">
        <v>18</v>
      </c>
      <c r="G510" s="559">
        <v>45845</v>
      </c>
      <c r="H510" s="146" t="s">
        <v>567</v>
      </c>
      <c r="I510" s="150" t="str">
        <f t="shared" ca="1" si="23"/>
        <v>EJECUTADO</v>
      </c>
      <c r="J510" s="146" t="s">
        <v>3545</v>
      </c>
      <c r="K510" s="507" t="s">
        <v>54</v>
      </c>
      <c r="L510" s="245" t="s">
        <v>5336</v>
      </c>
      <c r="M510" s="514">
        <v>52804497</v>
      </c>
      <c r="N510" s="229" t="s">
        <v>2755</v>
      </c>
      <c r="O510" s="438">
        <v>39900000</v>
      </c>
      <c r="P510" s="438">
        <v>9500000</v>
      </c>
      <c r="Q510" s="545" t="s">
        <v>5337</v>
      </c>
      <c r="R510" s="516">
        <f>31500000+8400000</f>
        <v>39900000</v>
      </c>
      <c r="S510" s="134">
        <v>45817</v>
      </c>
      <c r="T510" s="175">
        <v>45846</v>
      </c>
      <c r="U510" s="175">
        <v>45944</v>
      </c>
      <c r="V510" s="222" t="s">
        <v>5338</v>
      </c>
      <c r="W510" s="517">
        <f>31500000+8400000</f>
        <v>39900000</v>
      </c>
      <c r="X510" s="426">
        <v>45845</v>
      </c>
      <c r="Y510" s="205" t="s">
        <v>51</v>
      </c>
      <c r="Z510" s="150" t="s">
        <v>634</v>
      </c>
      <c r="AA510" s="146" t="s">
        <v>53</v>
      </c>
      <c r="AB510" s="146" t="s">
        <v>5339</v>
      </c>
      <c r="AC510" s="146" t="s">
        <v>3405</v>
      </c>
      <c r="AD510" s="233">
        <v>45846</v>
      </c>
      <c r="AE510" s="83" t="s">
        <v>5340</v>
      </c>
      <c r="AF510" s="155" t="e">
        <f>#REF!</f>
        <v>#REF!</v>
      </c>
      <c r="AG510" s="169"/>
      <c r="AH510" s="150">
        <v>45602</v>
      </c>
      <c r="AI510" s="150">
        <f t="shared" si="24"/>
        <v>45722</v>
      </c>
      <c r="AJ510" s="156">
        <f t="shared" si="25"/>
        <v>46452</v>
      </c>
    </row>
    <row r="511" spans="1:36" ht="18" customHeight="1">
      <c r="B511" s="502" t="b">
        <v>1</v>
      </c>
      <c r="C511" s="322" t="s">
        <v>5341</v>
      </c>
      <c r="D511" s="232" t="s">
        <v>842</v>
      </c>
      <c r="E511" s="327" t="s">
        <v>24</v>
      </c>
      <c r="F511" s="146" t="s">
        <v>18</v>
      </c>
      <c r="G511" s="559">
        <v>45841</v>
      </c>
      <c r="H511" s="146" t="s">
        <v>567</v>
      </c>
      <c r="I511" s="150" t="str">
        <f t="shared" ca="1" si="23"/>
        <v>EJECUTADO</v>
      </c>
      <c r="J511" s="146" t="s">
        <v>5316</v>
      </c>
      <c r="K511" s="507" t="s">
        <v>54</v>
      </c>
      <c r="L511" s="245" t="s">
        <v>4255</v>
      </c>
      <c r="M511" s="514">
        <v>1073504473</v>
      </c>
      <c r="N511" s="235" t="s">
        <v>1686</v>
      </c>
      <c r="O511" s="438">
        <v>20757000</v>
      </c>
      <c r="P511" s="438">
        <v>5610000</v>
      </c>
      <c r="Q511" s="545">
        <v>20250561</v>
      </c>
      <c r="R511" s="516">
        <v>41888000</v>
      </c>
      <c r="S511" s="134">
        <v>45827</v>
      </c>
      <c r="T511" s="175">
        <v>45841</v>
      </c>
      <c r="U511" s="175">
        <v>45953</v>
      </c>
      <c r="V511" s="222">
        <v>20250785</v>
      </c>
      <c r="W511" s="517">
        <v>20757000</v>
      </c>
      <c r="X511" s="426">
        <v>45841</v>
      </c>
      <c r="Y511" s="205" t="s">
        <v>51</v>
      </c>
      <c r="Z511" s="150" t="s">
        <v>2702</v>
      </c>
      <c r="AA511" s="146" t="s">
        <v>53</v>
      </c>
      <c r="AB511" s="146" t="s">
        <v>5342</v>
      </c>
      <c r="AC511" s="146" t="s">
        <v>2927</v>
      </c>
      <c r="AD511" s="233">
        <v>45841</v>
      </c>
      <c r="AE511" s="227" t="s">
        <v>5343</v>
      </c>
      <c r="AF511" s="155" t="e">
        <f>#REF!</f>
        <v>#REF!</v>
      </c>
      <c r="AG511" s="169"/>
      <c r="AH511" s="150">
        <v>45602</v>
      </c>
      <c r="AI511" s="150">
        <f t="shared" si="24"/>
        <v>45722</v>
      </c>
      <c r="AJ511" s="156">
        <f t="shared" si="25"/>
        <v>46452</v>
      </c>
    </row>
    <row r="512" spans="1:36" ht="18" customHeight="1">
      <c r="B512" s="502" t="b">
        <v>1</v>
      </c>
      <c r="C512" s="322" t="s">
        <v>5344</v>
      </c>
      <c r="D512" s="146" t="s">
        <v>3562</v>
      </c>
      <c r="E512" s="327" t="s">
        <v>24</v>
      </c>
      <c r="F512" s="146" t="s">
        <v>18</v>
      </c>
      <c r="G512" s="559">
        <v>45841</v>
      </c>
      <c r="H512" s="146" t="s">
        <v>567</v>
      </c>
      <c r="I512" s="150" t="str">
        <f t="shared" ca="1" si="23"/>
        <v>EJECUTADO</v>
      </c>
      <c r="J512" s="146" t="s">
        <v>5345</v>
      </c>
      <c r="K512" s="507" t="s">
        <v>54</v>
      </c>
      <c r="L512" s="180" t="s">
        <v>5346</v>
      </c>
      <c r="M512" s="514">
        <v>53890147</v>
      </c>
      <c r="N512" s="235" t="s">
        <v>1686</v>
      </c>
      <c r="O512" s="438">
        <v>26400000</v>
      </c>
      <c r="P512" s="438">
        <v>4500000</v>
      </c>
      <c r="Q512" s="545">
        <v>20250587</v>
      </c>
      <c r="R512" s="516">
        <v>27000000</v>
      </c>
      <c r="S512" s="134">
        <v>45835</v>
      </c>
      <c r="T512" s="175">
        <v>45845</v>
      </c>
      <c r="U512" s="175">
        <v>46021</v>
      </c>
      <c r="V512" s="222">
        <v>20250790</v>
      </c>
      <c r="W512" s="517">
        <v>26400000</v>
      </c>
      <c r="X512" s="426">
        <v>45842</v>
      </c>
      <c r="Y512" s="205" t="s">
        <v>51</v>
      </c>
      <c r="Z512" s="150" t="s">
        <v>2702</v>
      </c>
      <c r="AA512" s="146" t="s">
        <v>53</v>
      </c>
      <c r="AB512" s="146">
        <v>4306911</v>
      </c>
      <c r="AC512" s="146" t="s">
        <v>2964</v>
      </c>
      <c r="AD512" s="233">
        <v>45852</v>
      </c>
      <c r="AE512" s="227" t="s">
        <v>5347</v>
      </c>
      <c r="AF512" s="155" t="e">
        <f>#REF!</f>
        <v>#REF!</v>
      </c>
      <c r="AG512" s="169"/>
      <c r="AH512" s="150">
        <v>45602</v>
      </c>
      <c r="AI512" s="150">
        <f t="shared" si="24"/>
        <v>45722</v>
      </c>
      <c r="AJ512" s="156">
        <f t="shared" si="25"/>
        <v>46452</v>
      </c>
    </row>
    <row r="513" spans="1:36" ht="18" customHeight="1">
      <c r="B513" s="502" t="b">
        <v>1</v>
      </c>
      <c r="C513" s="322" t="s">
        <v>5348</v>
      </c>
      <c r="D513" s="146" t="s">
        <v>5349</v>
      </c>
      <c r="E513" s="327" t="s">
        <v>24</v>
      </c>
      <c r="F513" s="146" t="s">
        <v>18</v>
      </c>
      <c r="G513" s="559">
        <v>45841</v>
      </c>
      <c r="H513" s="146" t="s">
        <v>567</v>
      </c>
      <c r="I513" s="150" t="str">
        <f t="shared" ca="1" si="23"/>
        <v>EJECUTADO</v>
      </c>
      <c r="J513" s="146" t="s">
        <v>5350</v>
      </c>
      <c r="K513" s="507" t="s">
        <v>54</v>
      </c>
      <c r="L513" s="180" t="s">
        <v>5351</v>
      </c>
      <c r="M513" s="514">
        <v>80210236</v>
      </c>
      <c r="N513" s="235" t="s">
        <v>1686</v>
      </c>
      <c r="O513" s="438">
        <v>24500000</v>
      </c>
      <c r="P513" s="438">
        <v>7000000</v>
      </c>
      <c r="Q513" s="545">
        <v>20250581</v>
      </c>
      <c r="R513" s="516">
        <v>28000000</v>
      </c>
      <c r="S513" s="134">
        <v>45834</v>
      </c>
      <c r="T513" s="175">
        <v>45841</v>
      </c>
      <c r="U513" s="175">
        <v>45948</v>
      </c>
      <c r="V513" s="222">
        <v>20250786</v>
      </c>
      <c r="W513" s="517">
        <v>24500000</v>
      </c>
      <c r="X513" s="426">
        <v>45841</v>
      </c>
      <c r="Y513" s="205" t="s">
        <v>51</v>
      </c>
      <c r="Z513" s="150" t="s">
        <v>2702</v>
      </c>
      <c r="AA513" s="146" t="s">
        <v>53</v>
      </c>
      <c r="AB513" s="146" t="s">
        <v>5352</v>
      </c>
      <c r="AC513" s="146" t="s">
        <v>3547</v>
      </c>
      <c r="AD513" s="233">
        <v>45842</v>
      </c>
      <c r="AE513" s="83" t="s">
        <v>5353</v>
      </c>
      <c r="AF513" s="155" t="e">
        <f>#REF!</f>
        <v>#REF!</v>
      </c>
      <c r="AG513" s="169"/>
      <c r="AH513" s="150">
        <v>45602</v>
      </c>
      <c r="AI513" s="150">
        <f t="shared" si="24"/>
        <v>45722</v>
      </c>
      <c r="AJ513" s="156">
        <f t="shared" si="25"/>
        <v>46452</v>
      </c>
    </row>
    <row r="514" spans="1:36" ht="18" customHeight="1">
      <c r="B514" s="502" t="b">
        <v>1</v>
      </c>
      <c r="C514" s="322" t="s">
        <v>5354</v>
      </c>
      <c r="D514" s="146" t="s">
        <v>5355</v>
      </c>
      <c r="E514" s="327" t="s">
        <v>24</v>
      </c>
      <c r="F514" s="146" t="s">
        <v>10</v>
      </c>
      <c r="G514" s="559">
        <v>45841</v>
      </c>
      <c r="H514" s="146" t="s">
        <v>567</v>
      </c>
      <c r="I514" s="150" t="str">
        <f t="shared" ca="1" si="23"/>
        <v>EJECUTADO</v>
      </c>
      <c r="J514" s="228" t="s">
        <v>5356</v>
      </c>
      <c r="K514" s="507" t="s">
        <v>50</v>
      </c>
      <c r="L514" s="180" t="s">
        <v>5357</v>
      </c>
      <c r="M514" s="514" t="s">
        <v>5358</v>
      </c>
      <c r="N514" s="235" t="s">
        <v>1686</v>
      </c>
      <c r="O514" s="438">
        <v>354282000</v>
      </c>
      <c r="P514" s="438">
        <v>354282000</v>
      </c>
      <c r="Q514" s="545">
        <v>20250574</v>
      </c>
      <c r="R514" s="516">
        <v>354282000</v>
      </c>
      <c r="S514" s="134">
        <v>45863</v>
      </c>
      <c r="T514" s="175">
        <v>45842</v>
      </c>
      <c r="U514" s="175">
        <v>46021</v>
      </c>
      <c r="V514" s="222">
        <v>20250789</v>
      </c>
      <c r="W514" s="517">
        <v>354282000</v>
      </c>
      <c r="X514" s="426">
        <v>45841</v>
      </c>
      <c r="Y514" s="205" t="s">
        <v>51</v>
      </c>
      <c r="Z514" s="150" t="s">
        <v>634</v>
      </c>
      <c r="AA514" s="146" t="s">
        <v>53</v>
      </c>
      <c r="AB514" s="146" t="s">
        <v>5359</v>
      </c>
      <c r="AC514" s="146" t="s">
        <v>3547</v>
      </c>
      <c r="AD514" s="233">
        <v>45842</v>
      </c>
      <c r="AE514" s="83" t="s">
        <v>5360</v>
      </c>
      <c r="AF514" s="155" t="e">
        <f>#REF!</f>
        <v>#REF!</v>
      </c>
      <c r="AG514" s="169"/>
      <c r="AH514" s="150">
        <v>45602</v>
      </c>
      <c r="AI514" s="150">
        <f t="shared" si="24"/>
        <v>45722</v>
      </c>
      <c r="AJ514" s="156">
        <f t="shared" si="25"/>
        <v>46452</v>
      </c>
    </row>
    <row r="515" spans="1:36" ht="18" customHeight="1">
      <c r="B515" s="502" t="b">
        <v>1</v>
      </c>
      <c r="C515" s="322" t="s">
        <v>5361</v>
      </c>
      <c r="D515" s="146" t="s">
        <v>74</v>
      </c>
      <c r="E515" s="327" t="s">
        <v>24</v>
      </c>
      <c r="F515" s="146" t="s">
        <v>3</v>
      </c>
      <c r="G515" s="559">
        <v>45842</v>
      </c>
      <c r="H515" s="146" t="s">
        <v>567</v>
      </c>
      <c r="I515" s="150" t="str">
        <f t="shared" ref="I515:I578" ca="1" si="26">IF($B$1&lt;=U515,("EN EJECUCIÓN"),("EJECUTADO"))</f>
        <v>EJECUTADO</v>
      </c>
      <c r="J515" s="146" t="s">
        <v>5362</v>
      </c>
      <c r="K515" s="507" t="s">
        <v>54</v>
      </c>
      <c r="L515" s="180" t="s">
        <v>3065</v>
      </c>
      <c r="M515" s="514">
        <v>1033768210</v>
      </c>
      <c r="N515" s="235" t="s">
        <v>3066</v>
      </c>
      <c r="O515" s="438">
        <v>22620000</v>
      </c>
      <c r="P515" s="438">
        <v>3900000</v>
      </c>
      <c r="Q515" s="545">
        <v>20250569</v>
      </c>
      <c r="R515" s="516">
        <v>22620000</v>
      </c>
      <c r="S515" s="134">
        <v>45832</v>
      </c>
      <c r="T515" s="175">
        <v>45845</v>
      </c>
      <c r="U515" s="175">
        <v>46021</v>
      </c>
      <c r="V515" s="222">
        <v>20250791</v>
      </c>
      <c r="W515" s="517">
        <v>22620000</v>
      </c>
      <c r="X515" s="426">
        <v>45842</v>
      </c>
      <c r="Y515" s="205" t="s">
        <v>51</v>
      </c>
      <c r="Z515" s="150" t="s">
        <v>2702</v>
      </c>
      <c r="AA515" s="146" t="s">
        <v>53</v>
      </c>
      <c r="AB515" s="146" t="s">
        <v>5363</v>
      </c>
      <c r="AC515" s="146" t="s">
        <v>2940</v>
      </c>
      <c r="AD515" s="233">
        <v>45842</v>
      </c>
      <c r="AE515" s="227" t="s">
        <v>5364</v>
      </c>
      <c r="AF515" s="155" t="e">
        <f>#REF!</f>
        <v>#REF!</v>
      </c>
      <c r="AG515" s="169"/>
      <c r="AH515" s="150">
        <v>45602</v>
      </c>
      <c r="AI515" s="150">
        <f t="shared" si="24"/>
        <v>45722</v>
      </c>
      <c r="AJ515" s="156">
        <f t="shared" si="25"/>
        <v>46452</v>
      </c>
    </row>
    <row r="516" spans="1:36" ht="18" customHeight="1">
      <c r="B516" s="502" t="b">
        <v>1</v>
      </c>
      <c r="C516" s="322" t="s">
        <v>5365</v>
      </c>
      <c r="D516" s="146" t="s">
        <v>74</v>
      </c>
      <c r="E516" s="327" t="s">
        <v>24</v>
      </c>
      <c r="F516" s="146" t="s">
        <v>18</v>
      </c>
      <c r="G516" s="559">
        <v>45842</v>
      </c>
      <c r="H516" s="146" t="s">
        <v>567</v>
      </c>
      <c r="I516" s="150" t="str">
        <f t="shared" ca="1" si="26"/>
        <v>EJECUTADO</v>
      </c>
      <c r="J516" s="146" t="s">
        <v>5366</v>
      </c>
      <c r="K516" s="507" t="s">
        <v>54</v>
      </c>
      <c r="L516" s="180" t="s">
        <v>2735</v>
      </c>
      <c r="M516" s="514">
        <v>1070609616</v>
      </c>
      <c r="N516" s="229" t="s">
        <v>2736</v>
      </c>
      <c r="O516" s="438">
        <v>36714000</v>
      </c>
      <c r="P516" s="438">
        <v>6330000</v>
      </c>
      <c r="Q516" s="545">
        <v>20250570</v>
      </c>
      <c r="R516" s="516">
        <v>36714000</v>
      </c>
      <c r="S516" s="134">
        <v>45832</v>
      </c>
      <c r="T516" s="175">
        <v>45845</v>
      </c>
      <c r="U516" s="175">
        <v>46021</v>
      </c>
      <c r="V516" s="222">
        <v>20250792</v>
      </c>
      <c r="W516" s="517">
        <v>36714000</v>
      </c>
      <c r="X516" s="426">
        <v>45842</v>
      </c>
      <c r="Y516" s="168" t="s">
        <v>106</v>
      </c>
      <c r="Z516" s="150" t="s">
        <v>283</v>
      </c>
      <c r="AA516" s="146" t="s">
        <v>53</v>
      </c>
      <c r="AB516" s="146" t="s">
        <v>5367</v>
      </c>
      <c r="AC516" s="146" t="s">
        <v>2940</v>
      </c>
      <c r="AD516" s="233">
        <v>45842</v>
      </c>
      <c r="AE516" s="83" t="s">
        <v>5368</v>
      </c>
      <c r="AF516" s="155" t="e">
        <f>#REF!</f>
        <v>#REF!</v>
      </c>
      <c r="AG516" s="169"/>
      <c r="AH516" s="150">
        <v>45602</v>
      </c>
      <c r="AI516" s="150">
        <f t="shared" ref="AI516:AI579" si="27">+AH516+4*30</f>
        <v>45722</v>
      </c>
      <c r="AJ516" s="156">
        <f t="shared" ref="AJ516:AJ579" si="28">+AI516+(2*365)</f>
        <v>46452</v>
      </c>
    </row>
    <row r="517" spans="1:36" ht="18" customHeight="1">
      <c r="B517" s="502" t="b">
        <v>1</v>
      </c>
      <c r="C517" s="322" t="s">
        <v>5369</v>
      </c>
      <c r="D517" s="146" t="s">
        <v>2741</v>
      </c>
      <c r="E517" s="327" t="s">
        <v>24</v>
      </c>
      <c r="F517" s="146" t="s">
        <v>19</v>
      </c>
      <c r="G517" s="559">
        <v>45842</v>
      </c>
      <c r="H517" s="146" t="s">
        <v>567</v>
      </c>
      <c r="I517" s="150" t="str">
        <f t="shared" ca="1" si="26"/>
        <v>EJECUTADO</v>
      </c>
      <c r="J517" s="146" t="s">
        <v>2866</v>
      </c>
      <c r="K517" s="507" t="s">
        <v>50</v>
      </c>
      <c r="L517" s="180" t="s">
        <v>5370</v>
      </c>
      <c r="M517" s="514" t="s">
        <v>5371</v>
      </c>
      <c r="N517" s="235" t="s">
        <v>1686</v>
      </c>
      <c r="O517" s="438">
        <v>100000000</v>
      </c>
      <c r="P517" s="438">
        <v>100000000</v>
      </c>
      <c r="Q517" s="545">
        <v>20250471</v>
      </c>
      <c r="R517" s="516">
        <v>500000000</v>
      </c>
      <c r="S517" s="134">
        <v>45793</v>
      </c>
      <c r="T517" s="175">
        <v>45842</v>
      </c>
      <c r="U517" s="175">
        <v>45991</v>
      </c>
      <c r="V517" s="222">
        <v>20250793</v>
      </c>
      <c r="W517" s="517">
        <v>100000000</v>
      </c>
      <c r="X517" s="426">
        <v>45842</v>
      </c>
      <c r="Y517" s="205" t="s">
        <v>51</v>
      </c>
      <c r="Z517" s="150" t="s">
        <v>2702</v>
      </c>
      <c r="AA517" s="146" t="s">
        <v>59</v>
      </c>
      <c r="AB517" s="146" t="s">
        <v>218</v>
      </c>
      <c r="AC517" s="146" t="s">
        <v>3496</v>
      </c>
      <c r="AD517" s="222" t="s">
        <v>218</v>
      </c>
      <c r="AE517" s="83" t="s">
        <v>5372</v>
      </c>
      <c r="AF517" s="155" t="e">
        <f>#REF!</f>
        <v>#REF!</v>
      </c>
      <c r="AG517" s="169"/>
      <c r="AH517" s="150">
        <v>45602</v>
      </c>
      <c r="AI517" s="150">
        <f t="shared" si="27"/>
        <v>45722</v>
      </c>
      <c r="AJ517" s="156">
        <f t="shared" si="28"/>
        <v>46452</v>
      </c>
    </row>
    <row r="518" spans="1:36" ht="18" customHeight="1">
      <c r="B518" s="502" t="b">
        <v>1</v>
      </c>
      <c r="C518" s="322" t="s">
        <v>5373</v>
      </c>
      <c r="D518" s="146" t="s">
        <v>842</v>
      </c>
      <c r="E518" s="327" t="s">
        <v>24</v>
      </c>
      <c r="F518" s="146" t="s">
        <v>3</v>
      </c>
      <c r="G518" s="559">
        <v>45845</v>
      </c>
      <c r="H518" s="146" t="s">
        <v>567</v>
      </c>
      <c r="I518" s="150" t="str">
        <f t="shared" ca="1" si="26"/>
        <v>EJECUTADO</v>
      </c>
      <c r="J518" s="146" t="s">
        <v>2746</v>
      </c>
      <c r="K518" s="507" t="s">
        <v>54</v>
      </c>
      <c r="L518" s="180" t="s">
        <v>4309</v>
      </c>
      <c r="M518" s="514">
        <v>1019043348</v>
      </c>
      <c r="N518" s="235" t="s">
        <v>1686</v>
      </c>
      <c r="O518" s="438">
        <v>12733000</v>
      </c>
      <c r="P518" s="438">
        <v>3570000</v>
      </c>
      <c r="Q518" s="545">
        <v>20250560</v>
      </c>
      <c r="R518" s="516">
        <v>25466000</v>
      </c>
      <c r="S518" s="134">
        <v>45827</v>
      </c>
      <c r="T518" s="175">
        <v>45845</v>
      </c>
      <c r="U518" s="175">
        <v>45953</v>
      </c>
      <c r="V518" s="222">
        <v>20250798</v>
      </c>
      <c r="W518" s="517">
        <v>12733000</v>
      </c>
      <c r="X518" s="426">
        <v>45845</v>
      </c>
      <c r="Y518" s="205" t="s">
        <v>51</v>
      </c>
      <c r="Z518" s="150" t="s">
        <v>2702</v>
      </c>
      <c r="AA518" s="146" t="s">
        <v>53</v>
      </c>
      <c r="AB518" s="146" t="s">
        <v>5374</v>
      </c>
      <c r="AC518" s="146" t="s">
        <v>2927</v>
      </c>
      <c r="AD518" s="233">
        <v>45845</v>
      </c>
      <c r="AE518" s="83" t="s">
        <v>5375</v>
      </c>
      <c r="AF518" s="155" t="e">
        <f>#REF!</f>
        <v>#REF!</v>
      </c>
      <c r="AG518" s="169"/>
      <c r="AH518" s="150">
        <v>45602</v>
      </c>
      <c r="AI518" s="150">
        <f t="shared" si="27"/>
        <v>45722</v>
      </c>
      <c r="AJ518" s="156">
        <f t="shared" si="28"/>
        <v>46452</v>
      </c>
    </row>
    <row r="519" spans="1:36" ht="18" customHeight="1">
      <c r="B519" s="502" t="b">
        <v>1</v>
      </c>
      <c r="C519" s="322" t="s">
        <v>5376</v>
      </c>
      <c r="D519" s="146" t="s">
        <v>842</v>
      </c>
      <c r="E519" s="327" t="s">
        <v>24</v>
      </c>
      <c r="F519" s="146" t="s">
        <v>3</v>
      </c>
      <c r="G519" s="559">
        <v>45845</v>
      </c>
      <c r="H519" s="146" t="s">
        <v>567</v>
      </c>
      <c r="I519" s="150" t="str">
        <f t="shared" ca="1" si="26"/>
        <v>EJECUTADO</v>
      </c>
      <c r="J519" s="146" t="s">
        <v>4299</v>
      </c>
      <c r="K519" s="507" t="s">
        <v>54</v>
      </c>
      <c r="L519" s="180" t="s">
        <v>4300</v>
      </c>
      <c r="M519" s="514">
        <v>1073606618</v>
      </c>
      <c r="N519" s="235" t="s">
        <v>1686</v>
      </c>
      <c r="O519" s="438">
        <v>12733000</v>
      </c>
      <c r="P519" s="438">
        <v>3570000</v>
      </c>
      <c r="Q519" s="545">
        <v>20250560</v>
      </c>
      <c r="R519" s="516">
        <v>25466000</v>
      </c>
      <c r="S519" s="134">
        <v>45827</v>
      </c>
      <c r="T519" s="175">
        <v>45845</v>
      </c>
      <c r="U519" s="175">
        <v>45953</v>
      </c>
      <c r="V519" s="222">
        <v>20250799</v>
      </c>
      <c r="W519" s="517">
        <v>12733000</v>
      </c>
      <c r="X519" s="426">
        <v>45845</v>
      </c>
      <c r="Y519" s="205" t="s">
        <v>51</v>
      </c>
      <c r="Z519" s="150" t="s">
        <v>2702</v>
      </c>
      <c r="AA519" s="146" t="s">
        <v>53</v>
      </c>
      <c r="AB519" s="146" t="s">
        <v>5377</v>
      </c>
      <c r="AC519" s="146" t="s">
        <v>2927</v>
      </c>
      <c r="AD519" s="233">
        <v>45845</v>
      </c>
      <c r="AE519" s="83" t="s">
        <v>5378</v>
      </c>
      <c r="AF519" s="155" t="e">
        <f>#REF!</f>
        <v>#REF!</v>
      </c>
      <c r="AG519" s="169"/>
      <c r="AH519" s="150">
        <v>45602</v>
      </c>
      <c r="AI519" s="150">
        <f t="shared" si="27"/>
        <v>45722</v>
      </c>
      <c r="AJ519" s="156">
        <f t="shared" si="28"/>
        <v>46452</v>
      </c>
    </row>
    <row r="520" spans="1:36" ht="18" customHeight="1">
      <c r="B520" s="502" t="b">
        <v>1</v>
      </c>
      <c r="C520" s="322" t="s">
        <v>5379</v>
      </c>
      <c r="D520" s="146" t="s">
        <v>74</v>
      </c>
      <c r="E520" s="327" t="s">
        <v>24</v>
      </c>
      <c r="F520" s="146" t="s">
        <v>18</v>
      </c>
      <c r="G520" s="559">
        <v>45845</v>
      </c>
      <c r="H520" s="146" t="s">
        <v>567</v>
      </c>
      <c r="I520" s="150" t="str">
        <f t="shared" ca="1" si="26"/>
        <v>EJECUTADO</v>
      </c>
      <c r="J520" s="146" t="s">
        <v>2769</v>
      </c>
      <c r="K520" s="507" t="s">
        <v>54</v>
      </c>
      <c r="L520" s="180" t="s">
        <v>2770</v>
      </c>
      <c r="M520" s="514">
        <v>79299820</v>
      </c>
      <c r="N520" s="229" t="s">
        <v>2771</v>
      </c>
      <c r="O520" s="438">
        <v>69200000</v>
      </c>
      <c r="P520" s="438">
        <v>12000000</v>
      </c>
      <c r="Q520" s="545">
        <v>20250599</v>
      </c>
      <c r="R520" s="516">
        <v>69200000</v>
      </c>
      <c r="S520" s="134">
        <v>45841</v>
      </c>
      <c r="T520" s="175">
        <v>45846</v>
      </c>
      <c r="U520" s="175">
        <v>46022</v>
      </c>
      <c r="V520" s="222">
        <v>20250800</v>
      </c>
      <c r="W520" s="517">
        <v>69200000</v>
      </c>
      <c r="X520" s="426">
        <v>45846</v>
      </c>
      <c r="Y520" s="168" t="s">
        <v>75</v>
      </c>
      <c r="Z520" s="150" t="s">
        <v>714</v>
      </c>
      <c r="AA520" s="146" t="s">
        <v>53</v>
      </c>
      <c r="AB520" s="146" t="s">
        <v>5380</v>
      </c>
      <c r="AC520" s="146" t="s">
        <v>2969</v>
      </c>
      <c r="AD520" s="233">
        <v>45846</v>
      </c>
      <c r="AE520" s="83" t="s">
        <v>5381</v>
      </c>
      <c r="AF520" s="155" t="e">
        <f>#REF!</f>
        <v>#REF!</v>
      </c>
      <c r="AG520" s="169"/>
      <c r="AH520" s="150">
        <v>45602</v>
      </c>
      <c r="AI520" s="150">
        <f t="shared" si="27"/>
        <v>45722</v>
      </c>
      <c r="AJ520" s="156">
        <f t="shared" si="28"/>
        <v>46452</v>
      </c>
    </row>
    <row r="521" spans="1:36" ht="18" customHeight="1">
      <c r="B521" s="502" t="b">
        <v>1</v>
      </c>
      <c r="C521" s="322" t="s">
        <v>5382</v>
      </c>
      <c r="D521" s="146" t="s">
        <v>5383</v>
      </c>
      <c r="E521" s="327" t="s">
        <v>24</v>
      </c>
      <c r="F521" s="146" t="s">
        <v>81</v>
      </c>
      <c r="G521" s="559">
        <v>45845</v>
      </c>
      <c r="H521" s="146" t="s">
        <v>567</v>
      </c>
      <c r="I521" s="150" t="str">
        <f t="shared" ca="1" si="26"/>
        <v>EJECUTADO</v>
      </c>
      <c r="J521" s="146" t="s">
        <v>5384</v>
      </c>
      <c r="K521" s="507" t="s">
        <v>50</v>
      </c>
      <c r="L521" s="180" t="s">
        <v>5385</v>
      </c>
      <c r="M521" s="514" t="s">
        <v>5386</v>
      </c>
      <c r="N521" s="235" t="s">
        <v>1686</v>
      </c>
      <c r="O521" s="438">
        <v>236363000</v>
      </c>
      <c r="P521" s="438">
        <v>236363000</v>
      </c>
      <c r="Q521" s="545">
        <v>20250555</v>
      </c>
      <c r="R521" s="516">
        <v>236363000</v>
      </c>
      <c r="S521" s="134">
        <v>45826</v>
      </c>
      <c r="T521" s="175">
        <v>45853</v>
      </c>
      <c r="U521" s="175">
        <v>45879</v>
      </c>
      <c r="V521" s="222">
        <v>20250801</v>
      </c>
      <c r="W521" s="517">
        <v>236363000</v>
      </c>
      <c r="X521" s="426">
        <v>45846</v>
      </c>
      <c r="Y521" s="205" t="s">
        <v>51</v>
      </c>
      <c r="Z521" s="150" t="s">
        <v>2702</v>
      </c>
      <c r="AA521" s="146" t="s">
        <v>53</v>
      </c>
      <c r="AB521" s="146" t="s">
        <v>5387</v>
      </c>
      <c r="AC521" s="146" t="s">
        <v>3507</v>
      </c>
      <c r="AD521" s="233">
        <v>45853</v>
      </c>
      <c r="AE521" s="83" t="s">
        <v>5388</v>
      </c>
      <c r="AF521" s="155" t="e">
        <f>#REF!</f>
        <v>#REF!</v>
      </c>
      <c r="AG521" s="169"/>
      <c r="AH521" s="150">
        <v>45602</v>
      </c>
      <c r="AI521" s="150">
        <f t="shared" si="27"/>
        <v>45722</v>
      </c>
      <c r="AJ521" s="156">
        <f t="shared" si="28"/>
        <v>46452</v>
      </c>
    </row>
    <row r="522" spans="1:36" ht="18" customHeight="1">
      <c r="B522" s="502" t="b">
        <v>1</v>
      </c>
      <c r="C522" s="322" t="s">
        <v>5389</v>
      </c>
      <c r="D522" s="146" t="s">
        <v>3891</v>
      </c>
      <c r="E522" s="327" t="s">
        <v>24</v>
      </c>
      <c r="F522" s="146" t="s">
        <v>10</v>
      </c>
      <c r="G522" s="559">
        <v>45846</v>
      </c>
      <c r="H522" s="146" t="s">
        <v>567</v>
      </c>
      <c r="I522" s="150" t="str">
        <f t="shared" ca="1" si="26"/>
        <v>EJECUTADO</v>
      </c>
      <c r="J522" s="146" t="s">
        <v>5390</v>
      </c>
      <c r="K522" s="507" t="s">
        <v>50</v>
      </c>
      <c r="L522" s="180" t="s">
        <v>1893</v>
      </c>
      <c r="M522" s="514" t="s">
        <v>4011</v>
      </c>
      <c r="N522" s="235" t="s">
        <v>1686</v>
      </c>
      <c r="O522" s="438">
        <v>200000000</v>
      </c>
      <c r="P522" s="438">
        <v>200000000</v>
      </c>
      <c r="Q522" s="545">
        <v>20250604</v>
      </c>
      <c r="R522" s="516">
        <v>200000000</v>
      </c>
      <c r="S522" s="134">
        <v>45846</v>
      </c>
      <c r="T522" s="175">
        <v>45847</v>
      </c>
      <c r="U522" s="175">
        <v>45852</v>
      </c>
      <c r="V522" s="222">
        <v>20250803</v>
      </c>
      <c r="W522" s="517">
        <v>200000000</v>
      </c>
      <c r="X522" s="426">
        <v>45847</v>
      </c>
      <c r="Y522" s="205" t="s">
        <v>51</v>
      </c>
      <c r="Z522" s="150" t="s">
        <v>2702</v>
      </c>
      <c r="AA522" s="146" t="s">
        <v>53</v>
      </c>
      <c r="AB522" s="146" t="s">
        <v>5391</v>
      </c>
      <c r="AC522" s="146" t="s">
        <v>4750</v>
      </c>
      <c r="AD522" s="233">
        <v>45847</v>
      </c>
      <c r="AE522" s="83" t="s">
        <v>5392</v>
      </c>
      <c r="AF522" s="155" t="e">
        <f>#REF!</f>
        <v>#REF!</v>
      </c>
      <c r="AG522" s="169"/>
      <c r="AH522" s="150">
        <v>45602</v>
      </c>
      <c r="AI522" s="150">
        <f t="shared" si="27"/>
        <v>45722</v>
      </c>
      <c r="AJ522" s="156">
        <f t="shared" si="28"/>
        <v>46452</v>
      </c>
    </row>
    <row r="523" spans="1:36" ht="18" customHeight="1">
      <c r="B523" s="502" t="b">
        <v>1</v>
      </c>
      <c r="C523" s="322" t="s">
        <v>5393</v>
      </c>
      <c r="D523" s="146" t="s">
        <v>74</v>
      </c>
      <c r="E523" s="327" t="s">
        <v>24</v>
      </c>
      <c r="F523" s="146" t="s">
        <v>18</v>
      </c>
      <c r="G523" s="559">
        <v>45847</v>
      </c>
      <c r="H523" s="146" t="s">
        <v>567</v>
      </c>
      <c r="I523" s="150" t="str">
        <f t="shared" ca="1" si="26"/>
        <v>EJECUTADO</v>
      </c>
      <c r="J523" s="146" t="s">
        <v>5394</v>
      </c>
      <c r="K523" s="507" t="s">
        <v>54</v>
      </c>
      <c r="L523" s="180" t="s">
        <v>3399</v>
      </c>
      <c r="M523" s="514">
        <v>53055509</v>
      </c>
      <c r="N523" s="229" t="s">
        <v>5395</v>
      </c>
      <c r="O523" s="438">
        <v>32706000</v>
      </c>
      <c r="P523" s="438">
        <v>10115000</v>
      </c>
      <c r="Q523" s="545" t="s">
        <v>5396</v>
      </c>
      <c r="R523" s="516">
        <f>4998000+37485000</f>
        <v>42483000</v>
      </c>
      <c r="S523" s="134">
        <v>45817</v>
      </c>
      <c r="T523" s="175">
        <v>45848</v>
      </c>
      <c r="U523" s="175">
        <v>45944</v>
      </c>
      <c r="V523" s="222" t="s">
        <v>5397</v>
      </c>
      <c r="W523" s="517">
        <f>3848000+28858000</f>
        <v>32706000</v>
      </c>
      <c r="X523" s="426">
        <v>45847</v>
      </c>
      <c r="Y523" s="205" t="s">
        <v>51</v>
      </c>
      <c r="Z523" s="150" t="s">
        <v>634</v>
      </c>
      <c r="AA523" s="146" t="s">
        <v>53</v>
      </c>
      <c r="AB523" s="146" t="s">
        <v>5398</v>
      </c>
      <c r="AC523" s="146" t="s">
        <v>2940</v>
      </c>
      <c r="AD523" s="233">
        <v>45848</v>
      </c>
      <c r="AE523" s="83" t="s">
        <v>5399</v>
      </c>
      <c r="AF523" s="155" t="e">
        <f>#REF!</f>
        <v>#REF!</v>
      </c>
      <c r="AG523" s="169"/>
      <c r="AH523" s="150">
        <v>45602</v>
      </c>
      <c r="AI523" s="150">
        <f t="shared" si="27"/>
        <v>45722</v>
      </c>
      <c r="AJ523" s="156">
        <f t="shared" si="28"/>
        <v>46452</v>
      </c>
    </row>
    <row r="524" spans="1:36" ht="18" customHeight="1">
      <c r="A524" s="270" t="s">
        <v>5400</v>
      </c>
      <c r="B524" s="502" t="b">
        <v>1</v>
      </c>
      <c r="C524" s="322" t="s">
        <v>5401</v>
      </c>
      <c r="D524" s="146" t="s">
        <v>86</v>
      </c>
      <c r="E524" s="327" t="s">
        <v>24</v>
      </c>
      <c r="F524" s="146" t="s">
        <v>8</v>
      </c>
      <c r="G524" s="559">
        <v>45832</v>
      </c>
      <c r="H524" s="146" t="s">
        <v>567</v>
      </c>
      <c r="I524" s="150" t="str">
        <f t="shared" ca="1" si="26"/>
        <v>EJECUTADO</v>
      </c>
      <c r="J524" s="146" t="s">
        <v>5402</v>
      </c>
      <c r="K524" s="507" t="s">
        <v>50</v>
      </c>
      <c r="L524" s="180" t="s">
        <v>5403</v>
      </c>
      <c r="M524" s="514" t="s">
        <v>5404</v>
      </c>
      <c r="N524" s="235" t="s">
        <v>1686</v>
      </c>
      <c r="O524" s="438">
        <v>220143000</v>
      </c>
      <c r="P524" s="438">
        <v>220143000</v>
      </c>
      <c r="Q524" s="545">
        <v>20250195</v>
      </c>
      <c r="R524" s="516">
        <v>220674000</v>
      </c>
      <c r="S524" s="134">
        <v>45714</v>
      </c>
      <c r="T524" s="175">
        <v>45863</v>
      </c>
      <c r="U524" s="175">
        <v>46077</v>
      </c>
      <c r="V524" s="222">
        <v>20250808</v>
      </c>
      <c r="W524" s="517">
        <v>220143000</v>
      </c>
      <c r="X524" s="426">
        <v>45847</v>
      </c>
      <c r="Y524" s="205" t="s">
        <v>51</v>
      </c>
      <c r="Z524" s="150" t="s">
        <v>2702</v>
      </c>
      <c r="AA524" s="146" t="s">
        <v>53</v>
      </c>
      <c r="AB524" s="146" t="s">
        <v>5405</v>
      </c>
      <c r="AC524" s="146" t="s">
        <v>3037</v>
      </c>
      <c r="AD524" s="233">
        <v>45859</v>
      </c>
      <c r="AE524" s="83" t="s">
        <v>5406</v>
      </c>
      <c r="AF524" s="155" t="e">
        <f>#REF!</f>
        <v>#REF!</v>
      </c>
      <c r="AG524" s="169"/>
      <c r="AH524" s="150">
        <v>45602</v>
      </c>
      <c r="AI524" s="150">
        <f t="shared" si="27"/>
        <v>45722</v>
      </c>
      <c r="AJ524" s="156">
        <f t="shared" si="28"/>
        <v>46452</v>
      </c>
    </row>
    <row r="525" spans="1:36" ht="18" customHeight="1">
      <c r="B525" s="502" t="b">
        <v>1</v>
      </c>
      <c r="C525" s="322" t="s">
        <v>5407</v>
      </c>
      <c r="D525" s="146" t="s">
        <v>546</v>
      </c>
      <c r="E525" s="327" t="s">
        <v>24</v>
      </c>
      <c r="F525" s="146" t="s">
        <v>5</v>
      </c>
      <c r="G525" s="559">
        <v>45847</v>
      </c>
      <c r="H525" s="146" t="s">
        <v>567</v>
      </c>
      <c r="I525" s="150" t="str">
        <f t="shared" ca="1" si="26"/>
        <v>EJECUTADO</v>
      </c>
      <c r="J525" s="146" t="s">
        <v>5408</v>
      </c>
      <c r="K525" s="507" t="s">
        <v>50</v>
      </c>
      <c r="L525" s="180" t="s">
        <v>5409</v>
      </c>
      <c r="M525" s="514" t="s">
        <v>5410</v>
      </c>
      <c r="N525" s="235" t="s">
        <v>1686</v>
      </c>
      <c r="O525" s="438">
        <v>289600000</v>
      </c>
      <c r="P525" s="438">
        <v>289600000</v>
      </c>
      <c r="Q525" s="545">
        <v>20250563</v>
      </c>
      <c r="R525" s="516">
        <v>289600000</v>
      </c>
      <c r="S525" s="134">
        <v>45828</v>
      </c>
      <c r="T525" s="175">
        <v>45854</v>
      </c>
      <c r="U525" s="175">
        <v>46037</v>
      </c>
      <c r="V525" s="222">
        <v>20250811</v>
      </c>
      <c r="W525" s="517">
        <v>289600000</v>
      </c>
      <c r="X525" s="426">
        <v>45847</v>
      </c>
      <c r="Y525" s="205" t="s">
        <v>51</v>
      </c>
      <c r="Z525" s="150" t="s">
        <v>2702</v>
      </c>
      <c r="AA525" s="146" t="s">
        <v>53</v>
      </c>
      <c r="AB525" s="146" t="s">
        <v>5411</v>
      </c>
      <c r="AC525" s="146" t="s">
        <v>3037</v>
      </c>
      <c r="AD525" s="233">
        <v>45849</v>
      </c>
      <c r="AE525" s="83" t="s">
        <v>5412</v>
      </c>
      <c r="AF525" s="155" t="e">
        <f>#REF!</f>
        <v>#REF!</v>
      </c>
      <c r="AG525" s="169"/>
      <c r="AH525" s="150">
        <v>45602</v>
      </c>
      <c r="AI525" s="150">
        <f t="shared" si="27"/>
        <v>45722</v>
      </c>
      <c r="AJ525" s="156">
        <f t="shared" si="28"/>
        <v>46452</v>
      </c>
    </row>
    <row r="526" spans="1:36" ht="18" customHeight="1">
      <c r="B526" s="502" t="b">
        <v>1</v>
      </c>
      <c r="C526" s="322" t="s">
        <v>5413</v>
      </c>
      <c r="D526" s="146" t="s">
        <v>2894</v>
      </c>
      <c r="E526" s="327" t="s">
        <v>24</v>
      </c>
      <c r="F526" s="146" t="s">
        <v>18</v>
      </c>
      <c r="G526" s="559">
        <v>45847</v>
      </c>
      <c r="H526" s="146" t="s">
        <v>567</v>
      </c>
      <c r="I526" s="150" t="str">
        <f t="shared" ca="1" si="26"/>
        <v>EJECUTADO</v>
      </c>
      <c r="J526" s="146" t="s">
        <v>2895</v>
      </c>
      <c r="K526" s="507" t="s">
        <v>54</v>
      </c>
      <c r="L526" s="180" t="s">
        <v>2896</v>
      </c>
      <c r="M526" s="514">
        <v>24336016</v>
      </c>
      <c r="N526" s="235" t="s">
        <v>1686</v>
      </c>
      <c r="O526" s="438">
        <v>24000000</v>
      </c>
      <c r="P526" s="438">
        <v>12000000</v>
      </c>
      <c r="Q526" s="545">
        <v>20250562</v>
      </c>
      <c r="R526" s="516">
        <v>36000000</v>
      </c>
      <c r="S526" s="134">
        <v>45827</v>
      </c>
      <c r="T526" s="175">
        <v>45856</v>
      </c>
      <c r="U526" s="175">
        <v>45917</v>
      </c>
      <c r="V526" s="222">
        <v>20250813</v>
      </c>
      <c r="W526" s="517">
        <v>24000000</v>
      </c>
      <c r="X526" s="426">
        <v>45848</v>
      </c>
      <c r="Y526" s="205" t="s">
        <v>51</v>
      </c>
      <c r="Z526" s="150" t="s">
        <v>634</v>
      </c>
      <c r="AA526" s="146" t="s">
        <v>53</v>
      </c>
      <c r="AB526" s="146" t="s">
        <v>5414</v>
      </c>
      <c r="AC526" s="146" t="s">
        <v>3507</v>
      </c>
      <c r="AD526" s="233">
        <v>45856</v>
      </c>
      <c r="AE526" s="83" t="s">
        <v>5415</v>
      </c>
      <c r="AF526" s="155" t="e">
        <f>#REF!</f>
        <v>#REF!</v>
      </c>
      <c r="AG526" s="169"/>
      <c r="AH526" s="150">
        <v>45602</v>
      </c>
      <c r="AI526" s="150">
        <f t="shared" si="27"/>
        <v>45722</v>
      </c>
      <c r="AJ526" s="156">
        <f t="shared" si="28"/>
        <v>46452</v>
      </c>
    </row>
    <row r="527" spans="1:36" ht="18" customHeight="1">
      <c r="B527" s="502" t="b">
        <v>1</v>
      </c>
      <c r="C527" s="322" t="s">
        <v>5416</v>
      </c>
      <c r="D527" s="146" t="s">
        <v>74</v>
      </c>
      <c r="E527" s="327" t="s">
        <v>24</v>
      </c>
      <c r="F527" s="146" t="s">
        <v>3</v>
      </c>
      <c r="G527" s="559">
        <v>45847</v>
      </c>
      <c r="H527" s="146" t="s">
        <v>567</v>
      </c>
      <c r="I527" s="150" t="str">
        <f t="shared" ca="1" si="26"/>
        <v>EJECUTADO</v>
      </c>
      <c r="J527" s="146" t="s">
        <v>2750</v>
      </c>
      <c r="K527" s="507" t="s">
        <v>54</v>
      </c>
      <c r="L527" s="180" t="s">
        <v>2199</v>
      </c>
      <c r="M527" s="514">
        <v>1010175673</v>
      </c>
      <c r="N527" s="229" t="s">
        <v>2752</v>
      </c>
      <c r="O527" s="438">
        <v>3228000</v>
      </c>
      <c r="P527" s="438">
        <v>3228000</v>
      </c>
      <c r="Q527" s="545">
        <v>20250545</v>
      </c>
      <c r="R527" s="516">
        <v>20000000</v>
      </c>
      <c r="S527" s="134">
        <v>45824</v>
      </c>
      <c r="T527" s="175">
        <v>45847</v>
      </c>
      <c r="U527" s="175">
        <v>45877</v>
      </c>
      <c r="V527" s="222">
        <v>20250809</v>
      </c>
      <c r="W527" s="517">
        <v>3228000</v>
      </c>
      <c r="X527" s="426">
        <v>45847</v>
      </c>
      <c r="Y527" s="205" t="s">
        <v>51</v>
      </c>
      <c r="Z527" s="150" t="s">
        <v>634</v>
      </c>
      <c r="AA527" s="146" t="s">
        <v>53</v>
      </c>
      <c r="AB527" s="146" t="s">
        <v>5417</v>
      </c>
      <c r="AC527" s="146" t="s">
        <v>3507</v>
      </c>
      <c r="AD527" s="233">
        <v>45847</v>
      </c>
      <c r="AE527" s="83" t="s">
        <v>5418</v>
      </c>
      <c r="AF527" s="155" t="e">
        <f>#REF!</f>
        <v>#REF!</v>
      </c>
      <c r="AG527" s="169"/>
      <c r="AH527" s="150">
        <v>45602</v>
      </c>
      <c r="AI527" s="150">
        <f t="shared" si="27"/>
        <v>45722</v>
      </c>
      <c r="AJ527" s="156">
        <f t="shared" si="28"/>
        <v>46452</v>
      </c>
    </row>
    <row r="528" spans="1:36" ht="18" customHeight="1">
      <c r="B528" s="502" t="b">
        <v>1</v>
      </c>
      <c r="C528" s="322" t="s">
        <v>5419</v>
      </c>
      <c r="D528" s="146" t="s">
        <v>5011</v>
      </c>
      <c r="E528" s="327" t="s">
        <v>24</v>
      </c>
      <c r="F528" s="146" t="s">
        <v>18</v>
      </c>
      <c r="G528" s="559">
        <v>45847</v>
      </c>
      <c r="H528" s="146" t="s">
        <v>567</v>
      </c>
      <c r="I528" s="150" t="str">
        <f t="shared" ca="1" si="26"/>
        <v>EJECUTADO</v>
      </c>
      <c r="J528" s="146" t="s">
        <v>5420</v>
      </c>
      <c r="K528" s="507" t="s">
        <v>54</v>
      </c>
      <c r="L528" s="180" t="s">
        <v>2833</v>
      </c>
      <c r="M528" s="514">
        <v>91525539</v>
      </c>
      <c r="N528" s="235" t="s">
        <v>1686</v>
      </c>
      <c r="O528" s="438">
        <v>14400000</v>
      </c>
      <c r="P528" s="438">
        <v>6000000</v>
      </c>
      <c r="Q528" s="545">
        <v>20250485</v>
      </c>
      <c r="R528" s="516">
        <v>21000000</v>
      </c>
      <c r="S528" s="134">
        <v>45798</v>
      </c>
      <c r="T528" s="175">
        <v>45849</v>
      </c>
      <c r="U528" s="175">
        <v>45920</v>
      </c>
      <c r="V528" s="222">
        <v>20250810</v>
      </c>
      <c r="W528" s="517">
        <v>14400000</v>
      </c>
      <c r="X528" s="426">
        <v>45847</v>
      </c>
      <c r="Y528" s="205" t="s">
        <v>51</v>
      </c>
      <c r="Z528" s="150" t="s">
        <v>2702</v>
      </c>
      <c r="AA528" s="146" t="s">
        <v>53</v>
      </c>
      <c r="AB528" s="146" t="s">
        <v>5421</v>
      </c>
      <c r="AC528" s="146" t="s">
        <v>5135</v>
      </c>
      <c r="AD528" s="233">
        <v>45848</v>
      </c>
      <c r="AE528" s="83" t="s">
        <v>5422</v>
      </c>
      <c r="AF528" s="155" t="e">
        <f>#REF!</f>
        <v>#REF!</v>
      </c>
      <c r="AG528" s="169"/>
      <c r="AH528" s="150">
        <v>45602</v>
      </c>
      <c r="AI528" s="150">
        <f t="shared" si="27"/>
        <v>45722</v>
      </c>
      <c r="AJ528" s="156">
        <f t="shared" si="28"/>
        <v>46452</v>
      </c>
    </row>
    <row r="529" spans="1:36" ht="18" customHeight="1">
      <c r="B529" s="502" t="b">
        <v>1</v>
      </c>
      <c r="C529" s="322" t="s">
        <v>5423</v>
      </c>
      <c r="D529" s="146" t="s">
        <v>842</v>
      </c>
      <c r="E529" s="327" t="s">
        <v>24</v>
      </c>
      <c r="F529" s="146" t="s">
        <v>19</v>
      </c>
      <c r="G529" s="559">
        <v>45848</v>
      </c>
      <c r="H529" s="146" t="s">
        <v>567</v>
      </c>
      <c r="I529" s="150" t="str">
        <f t="shared" ca="1" si="26"/>
        <v>EJECUTADO</v>
      </c>
      <c r="J529" s="146" t="s">
        <v>3983</v>
      </c>
      <c r="K529" s="507" t="s">
        <v>50</v>
      </c>
      <c r="L529" s="180" t="s">
        <v>5424</v>
      </c>
      <c r="M529" s="514" t="s">
        <v>5425</v>
      </c>
      <c r="N529" s="235" t="s">
        <v>1686</v>
      </c>
      <c r="O529" s="438">
        <v>50000000</v>
      </c>
      <c r="P529" s="438">
        <v>50000000</v>
      </c>
      <c r="Q529" s="545">
        <v>20250573</v>
      </c>
      <c r="R529" s="516">
        <v>500000000</v>
      </c>
      <c r="S529" s="134">
        <v>45833</v>
      </c>
      <c r="T529" s="175">
        <v>45848</v>
      </c>
      <c r="U529" s="175">
        <v>45930</v>
      </c>
      <c r="V529" s="222">
        <v>20250812</v>
      </c>
      <c r="W529" s="517">
        <v>50000000</v>
      </c>
      <c r="X529" s="426">
        <v>45848</v>
      </c>
      <c r="Y529" s="205" t="s">
        <v>51</v>
      </c>
      <c r="Z529" s="150" t="s">
        <v>2702</v>
      </c>
      <c r="AA529" s="146" t="s">
        <v>59</v>
      </c>
      <c r="AB529" s="146" t="s">
        <v>218</v>
      </c>
      <c r="AC529" s="146" t="s">
        <v>2927</v>
      </c>
      <c r="AD529" s="222" t="s">
        <v>218</v>
      </c>
      <c r="AE529" s="83" t="s">
        <v>5426</v>
      </c>
      <c r="AF529" s="155" t="e">
        <f>#REF!</f>
        <v>#REF!</v>
      </c>
      <c r="AG529" s="169"/>
      <c r="AH529" s="150">
        <v>45602</v>
      </c>
      <c r="AI529" s="150">
        <f t="shared" si="27"/>
        <v>45722</v>
      </c>
      <c r="AJ529" s="156">
        <f t="shared" si="28"/>
        <v>46452</v>
      </c>
    </row>
    <row r="530" spans="1:36" ht="18" customHeight="1">
      <c r="B530" s="502" t="b">
        <v>1</v>
      </c>
      <c r="C530" s="322" t="s">
        <v>5427</v>
      </c>
      <c r="D530" s="146" t="s">
        <v>5349</v>
      </c>
      <c r="E530" s="327" t="s">
        <v>24</v>
      </c>
      <c r="F530" s="146" t="s">
        <v>13</v>
      </c>
      <c r="G530" s="559">
        <v>45848</v>
      </c>
      <c r="H530" s="146" t="s">
        <v>567</v>
      </c>
      <c r="I530" s="150" t="str">
        <f t="shared" ca="1" si="26"/>
        <v>EJECUTADO</v>
      </c>
      <c r="J530" s="146" t="s">
        <v>5428</v>
      </c>
      <c r="K530" s="507" t="s">
        <v>50</v>
      </c>
      <c r="L530" s="180" t="s">
        <v>5429</v>
      </c>
      <c r="M530" s="514" t="s">
        <v>5430</v>
      </c>
      <c r="N530" s="235" t="s">
        <v>1686</v>
      </c>
      <c r="O530" s="438">
        <v>608491000</v>
      </c>
      <c r="P530" s="438">
        <v>608491000</v>
      </c>
      <c r="Q530" s="545">
        <v>20250588</v>
      </c>
      <c r="R530" s="516">
        <v>748807000</v>
      </c>
      <c r="S530" s="134">
        <v>45835</v>
      </c>
      <c r="T530" s="175">
        <v>45852</v>
      </c>
      <c r="U530" s="175">
        <v>45949</v>
      </c>
      <c r="V530" s="222">
        <v>20250826</v>
      </c>
      <c r="W530" s="517">
        <v>608491000</v>
      </c>
      <c r="X530" s="426">
        <v>45852</v>
      </c>
      <c r="Y530" s="205" t="s">
        <v>51</v>
      </c>
      <c r="Z530" s="150" t="s">
        <v>2702</v>
      </c>
      <c r="AA530" s="146" t="s">
        <v>53</v>
      </c>
      <c r="AB530" s="146" t="s">
        <v>5431</v>
      </c>
      <c r="AC530" s="146" t="s">
        <v>3547</v>
      </c>
      <c r="AD530" s="233">
        <v>45852</v>
      </c>
      <c r="AE530" s="83" t="s">
        <v>5432</v>
      </c>
      <c r="AF530" s="155" t="e">
        <f>#REF!</f>
        <v>#REF!</v>
      </c>
      <c r="AG530" s="169"/>
      <c r="AH530" s="150">
        <v>45602</v>
      </c>
      <c r="AI530" s="150">
        <f t="shared" si="27"/>
        <v>45722</v>
      </c>
      <c r="AJ530" s="156">
        <f t="shared" si="28"/>
        <v>46452</v>
      </c>
    </row>
    <row r="531" spans="1:36" ht="18" customHeight="1">
      <c r="B531" s="502" t="b">
        <v>1</v>
      </c>
      <c r="C531" s="322" t="s">
        <v>5433</v>
      </c>
      <c r="D531" s="146" t="s">
        <v>74</v>
      </c>
      <c r="E531" s="327" t="s">
        <v>24</v>
      </c>
      <c r="F531" s="146" t="s">
        <v>18</v>
      </c>
      <c r="G531" s="559">
        <v>45849</v>
      </c>
      <c r="H531" s="146" t="s">
        <v>567</v>
      </c>
      <c r="I531" s="150" t="str">
        <f t="shared" ca="1" si="26"/>
        <v>EJECUTADO</v>
      </c>
      <c r="J531" s="146" t="s">
        <v>3782</v>
      </c>
      <c r="K531" s="507" t="s">
        <v>54</v>
      </c>
      <c r="L531" s="180" t="s">
        <v>2507</v>
      </c>
      <c r="M531" s="514">
        <v>52084916</v>
      </c>
      <c r="N531" s="229" t="s">
        <v>3783</v>
      </c>
      <c r="O531" s="438">
        <v>26431000</v>
      </c>
      <c r="P531" s="438">
        <v>4748000</v>
      </c>
      <c r="Q531" s="545">
        <v>20250620</v>
      </c>
      <c r="R531" s="516">
        <v>26431000</v>
      </c>
      <c r="S531" s="134">
        <v>45847</v>
      </c>
      <c r="T531" s="175">
        <v>45852</v>
      </c>
      <c r="U531" s="175">
        <v>46022</v>
      </c>
      <c r="V531" s="222">
        <v>20250815</v>
      </c>
      <c r="W531" s="517">
        <v>26431000</v>
      </c>
      <c r="X531" s="426">
        <v>45849</v>
      </c>
      <c r="Y531" s="168" t="s">
        <v>106</v>
      </c>
      <c r="Z531" s="150" t="s">
        <v>283</v>
      </c>
      <c r="AA531" s="146" t="s">
        <v>53</v>
      </c>
      <c r="AB531" s="146" t="s">
        <v>5434</v>
      </c>
      <c r="AC531" s="146" t="s">
        <v>2940</v>
      </c>
      <c r="AD531" s="233">
        <v>45849</v>
      </c>
      <c r="AE531" s="83" t="s">
        <v>5435</v>
      </c>
      <c r="AF531" s="155" t="e">
        <f>#REF!</f>
        <v>#REF!</v>
      </c>
      <c r="AG531" s="169"/>
      <c r="AH531" s="150">
        <v>45602</v>
      </c>
      <c r="AI531" s="150">
        <f t="shared" si="27"/>
        <v>45722</v>
      </c>
      <c r="AJ531" s="156">
        <f t="shared" si="28"/>
        <v>46452</v>
      </c>
    </row>
    <row r="532" spans="1:36" ht="18" customHeight="1">
      <c r="B532" s="502" t="b">
        <v>1</v>
      </c>
      <c r="C532" s="322" t="s">
        <v>5436</v>
      </c>
      <c r="D532" s="146" t="s">
        <v>3891</v>
      </c>
      <c r="E532" s="327" t="s">
        <v>24</v>
      </c>
      <c r="F532" s="146" t="s">
        <v>18</v>
      </c>
      <c r="G532" s="559">
        <v>45849</v>
      </c>
      <c r="H532" s="146" t="s">
        <v>567</v>
      </c>
      <c r="I532" s="150" t="str">
        <f t="shared" ca="1" si="26"/>
        <v>EJECUTADO</v>
      </c>
      <c r="J532" s="146" t="s">
        <v>4738</v>
      </c>
      <c r="K532" s="507" t="s">
        <v>54</v>
      </c>
      <c r="L532" s="180" t="s">
        <v>5437</v>
      </c>
      <c r="M532" s="514">
        <v>55313043</v>
      </c>
      <c r="N532" s="235" t="s">
        <v>1686</v>
      </c>
      <c r="O532" s="438">
        <v>27100000</v>
      </c>
      <c r="P532" s="438">
        <v>5800000</v>
      </c>
      <c r="Q532" s="545">
        <v>20250550</v>
      </c>
      <c r="R532" s="516">
        <v>200000000</v>
      </c>
      <c r="S532" s="134">
        <v>45825</v>
      </c>
      <c r="T532" s="175">
        <v>45855</v>
      </c>
      <c r="U532" s="175">
        <v>45991</v>
      </c>
      <c r="V532" s="222">
        <v>20250820</v>
      </c>
      <c r="W532" s="517">
        <v>27100000</v>
      </c>
      <c r="X532" s="426">
        <v>45849</v>
      </c>
      <c r="Y532" s="205" t="s">
        <v>51</v>
      </c>
      <c r="Z532" s="150" t="s">
        <v>2702</v>
      </c>
      <c r="AA532" s="146" t="s">
        <v>53</v>
      </c>
      <c r="AB532" s="146" t="s">
        <v>5438</v>
      </c>
      <c r="AC532" s="146" t="s">
        <v>4750</v>
      </c>
      <c r="AD532" s="233">
        <v>45855</v>
      </c>
      <c r="AE532" s="83" t="s">
        <v>5439</v>
      </c>
      <c r="AF532" s="155" t="e">
        <f>#REF!</f>
        <v>#REF!</v>
      </c>
      <c r="AG532" s="169"/>
      <c r="AH532" s="150">
        <v>45602</v>
      </c>
      <c r="AI532" s="150">
        <f t="shared" si="27"/>
        <v>45722</v>
      </c>
      <c r="AJ532" s="156">
        <f t="shared" si="28"/>
        <v>46452</v>
      </c>
    </row>
    <row r="533" spans="1:36" ht="18" customHeight="1">
      <c r="B533" s="502" t="b">
        <v>1</v>
      </c>
      <c r="C533" s="322" t="s">
        <v>5440</v>
      </c>
      <c r="D533" s="146" t="s">
        <v>74</v>
      </c>
      <c r="E533" s="327" t="s">
        <v>24</v>
      </c>
      <c r="F533" s="146" t="s">
        <v>18</v>
      </c>
      <c r="G533" s="559">
        <v>45849</v>
      </c>
      <c r="H533" s="146" t="s">
        <v>567</v>
      </c>
      <c r="I533" s="150" t="str">
        <f t="shared" ca="1" si="26"/>
        <v>EJECUTADO</v>
      </c>
      <c r="J533" s="146" t="s">
        <v>1410</v>
      </c>
      <c r="K533" s="507" t="s">
        <v>54</v>
      </c>
      <c r="L533" s="180" t="s">
        <v>2848</v>
      </c>
      <c r="M533" s="514">
        <v>1000592749</v>
      </c>
      <c r="N533" s="229" t="s">
        <v>2849</v>
      </c>
      <c r="O533" s="438">
        <v>12000000</v>
      </c>
      <c r="P533" s="438">
        <v>4000000</v>
      </c>
      <c r="Q533" s="545">
        <v>20250542</v>
      </c>
      <c r="R533" s="516">
        <v>12000000</v>
      </c>
      <c r="S533" s="134">
        <v>45821</v>
      </c>
      <c r="T533" s="175">
        <v>45852</v>
      </c>
      <c r="U533" s="175">
        <v>45943</v>
      </c>
      <c r="V533" s="222">
        <v>20250817</v>
      </c>
      <c r="W533" s="517">
        <v>12000000</v>
      </c>
      <c r="X533" s="426">
        <v>45849</v>
      </c>
      <c r="Y533" s="205" t="s">
        <v>51</v>
      </c>
      <c r="Z533" s="150" t="s">
        <v>634</v>
      </c>
      <c r="AA533" s="146" t="s">
        <v>53</v>
      </c>
      <c r="AB533" s="146" t="s">
        <v>5441</v>
      </c>
      <c r="AC533" s="146" t="s">
        <v>3507</v>
      </c>
      <c r="AD533" s="233">
        <v>45852</v>
      </c>
      <c r="AE533" s="227" t="s">
        <v>5442</v>
      </c>
      <c r="AF533" s="155" t="e">
        <f>#REF!</f>
        <v>#REF!</v>
      </c>
      <c r="AG533" s="169"/>
      <c r="AH533" s="150">
        <v>45602</v>
      </c>
      <c r="AI533" s="150">
        <f t="shared" si="27"/>
        <v>45722</v>
      </c>
      <c r="AJ533" s="156">
        <f t="shared" si="28"/>
        <v>46452</v>
      </c>
    </row>
    <row r="534" spans="1:36" ht="18" customHeight="1">
      <c r="B534" s="502" t="b">
        <v>1</v>
      </c>
      <c r="C534" s="322" t="s">
        <v>5443</v>
      </c>
      <c r="D534" s="146" t="s">
        <v>5444</v>
      </c>
      <c r="E534" s="327" t="s">
        <v>24</v>
      </c>
      <c r="F534" s="146" t="s">
        <v>5</v>
      </c>
      <c r="G534" s="559">
        <v>45849</v>
      </c>
      <c r="H534" s="146" t="s">
        <v>567</v>
      </c>
      <c r="I534" s="150" t="str">
        <f t="shared" ca="1" si="26"/>
        <v>EJECUTADO</v>
      </c>
      <c r="J534" s="146" t="s">
        <v>5445</v>
      </c>
      <c r="K534" s="507" t="s">
        <v>50</v>
      </c>
      <c r="L534" s="180" t="s">
        <v>5446</v>
      </c>
      <c r="M534" s="514" t="s">
        <v>5447</v>
      </c>
      <c r="N534" s="235" t="s">
        <v>1686</v>
      </c>
      <c r="O534" s="438">
        <v>406554000</v>
      </c>
      <c r="P534" s="438">
        <v>406554000</v>
      </c>
      <c r="Q534" s="545">
        <v>20250585</v>
      </c>
      <c r="R534" s="516">
        <v>406554000</v>
      </c>
      <c r="S534" s="134">
        <v>45834</v>
      </c>
      <c r="T534" s="175">
        <v>45866</v>
      </c>
      <c r="U534" s="175">
        <v>45989</v>
      </c>
      <c r="V534" s="222">
        <v>20250818</v>
      </c>
      <c r="W534" s="517">
        <v>406554000</v>
      </c>
      <c r="X534" s="426">
        <v>45849</v>
      </c>
      <c r="Y534" s="205" t="s">
        <v>51</v>
      </c>
      <c r="Z534" s="150" t="s">
        <v>2702</v>
      </c>
      <c r="AA534" s="146" t="s">
        <v>53</v>
      </c>
      <c r="AB534" s="146" t="s">
        <v>5448</v>
      </c>
      <c r="AC534" s="146" t="s">
        <v>3037</v>
      </c>
      <c r="AD534" s="233">
        <v>45859</v>
      </c>
      <c r="AE534" s="83" t="s">
        <v>5449</v>
      </c>
      <c r="AF534" s="155" t="e">
        <f>#REF!</f>
        <v>#REF!</v>
      </c>
      <c r="AG534" s="169"/>
      <c r="AH534" s="150">
        <v>45602</v>
      </c>
      <c r="AI534" s="150">
        <f t="shared" si="27"/>
        <v>45722</v>
      </c>
      <c r="AJ534" s="156">
        <f t="shared" si="28"/>
        <v>46452</v>
      </c>
    </row>
    <row r="535" spans="1:36" ht="18" customHeight="1">
      <c r="B535" s="502" t="b">
        <v>1</v>
      </c>
      <c r="C535" s="322" t="s">
        <v>5450</v>
      </c>
      <c r="D535" s="146" t="s">
        <v>5451</v>
      </c>
      <c r="E535" s="327" t="s">
        <v>24</v>
      </c>
      <c r="F535" s="146" t="s">
        <v>13</v>
      </c>
      <c r="G535" s="559">
        <v>45849</v>
      </c>
      <c r="H535" s="146" t="s">
        <v>567</v>
      </c>
      <c r="I535" s="150" t="str">
        <f t="shared" ca="1" si="26"/>
        <v>EJECUTADO</v>
      </c>
      <c r="J535" s="146" t="s">
        <v>5452</v>
      </c>
      <c r="K535" s="507" t="s">
        <v>50</v>
      </c>
      <c r="L535" s="180" t="s">
        <v>5453</v>
      </c>
      <c r="M535" s="514" t="s">
        <v>5454</v>
      </c>
      <c r="N535" s="235" t="s">
        <v>1686</v>
      </c>
      <c r="O535" s="438">
        <v>2170000000</v>
      </c>
      <c r="P535" s="438">
        <v>2170000000</v>
      </c>
      <c r="Q535" s="545">
        <v>20250558</v>
      </c>
      <c r="R535" s="516">
        <v>2178000000</v>
      </c>
      <c r="S535" s="134">
        <v>45827</v>
      </c>
      <c r="T535" s="175">
        <v>45874</v>
      </c>
      <c r="U535" s="175">
        <v>46006</v>
      </c>
      <c r="V535" s="222">
        <v>20250906</v>
      </c>
      <c r="W535" s="517">
        <v>2170000000</v>
      </c>
      <c r="X535" s="426">
        <v>45863</v>
      </c>
      <c r="Y535" s="205" t="s">
        <v>51</v>
      </c>
      <c r="Z535" s="150" t="s">
        <v>2702</v>
      </c>
      <c r="AA535" s="146" t="s">
        <v>53</v>
      </c>
      <c r="AB535" s="146" t="s">
        <v>5455</v>
      </c>
      <c r="AC535" s="146" t="s">
        <v>3547</v>
      </c>
      <c r="AD535" s="233">
        <v>45785</v>
      </c>
      <c r="AE535" s="83" t="s">
        <v>5456</v>
      </c>
      <c r="AF535" s="155" t="e">
        <f>#REF!</f>
        <v>#REF!</v>
      </c>
      <c r="AG535" s="169"/>
      <c r="AH535" s="150">
        <v>45602</v>
      </c>
      <c r="AI535" s="150">
        <f t="shared" si="27"/>
        <v>45722</v>
      </c>
      <c r="AJ535" s="156">
        <f t="shared" si="28"/>
        <v>46452</v>
      </c>
    </row>
    <row r="536" spans="1:36" ht="18" customHeight="1">
      <c r="B536" s="502" t="b">
        <v>1</v>
      </c>
      <c r="C536" s="322" t="s">
        <v>5457</v>
      </c>
      <c r="D536" s="146" t="s">
        <v>842</v>
      </c>
      <c r="E536" s="327" t="s">
        <v>24</v>
      </c>
      <c r="F536" s="146" t="s">
        <v>13</v>
      </c>
      <c r="G536" s="559">
        <v>45852</v>
      </c>
      <c r="H536" s="146" t="s">
        <v>567</v>
      </c>
      <c r="I536" s="150" t="str">
        <f t="shared" ca="1" si="26"/>
        <v>EJECUTADO</v>
      </c>
      <c r="J536" s="146" t="s">
        <v>4383</v>
      </c>
      <c r="K536" s="507" t="s">
        <v>54</v>
      </c>
      <c r="L536" s="180" t="s">
        <v>4388</v>
      </c>
      <c r="M536" s="514">
        <v>1032471716</v>
      </c>
      <c r="N536" s="235" t="s">
        <v>1686</v>
      </c>
      <c r="O536" s="438">
        <v>8250000</v>
      </c>
      <c r="P536" s="438">
        <v>2500000</v>
      </c>
      <c r="Q536" s="545">
        <v>20250593</v>
      </c>
      <c r="R536" s="516">
        <v>25252000</v>
      </c>
      <c r="S536" s="134">
        <v>45839</v>
      </c>
      <c r="T536" s="175">
        <v>45856</v>
      </c>
      <c r="U536" s="175">
        <v>45953</v>
      </c>
      <c r="V536" s="222">
        <v>20250823</v>
      </c>
      <c r="W536" s="517">
        <v>8250000</v>
      </c>
      <c r="X536" s="426">
        <v>45852</v>
      </c>
      <c r="Y536" s="205" t="s">
        <v>51</v>
      </c>
      <c r="Z536" s="150" t="s">
        <v>2702</v>
      </c>
      <c r="AA536" s="146" t="s">
        <v>53</v>
      </c>
      <c r="AB536" s="146" t="s">
        <v>5458</v>
      </c>
      <c r="AC536" s="146" t="s">
        <v>2927</v>
      </c>
      <c r="AD536" s="233">
        <v>45852</v>
      </c>
      <c r="AE536" s="83" t="s">
        <v>5459</v>
      </c>
      <c r="AF536" s="155" t="e">
        <f>#REF!</f>
        <v>#REF!</v>
      </c>
      <c r="AG536" s="169"/>
      <c r="AH536" s="150">
        <v>45602</v>
      </c>
      <c r="AI536" s="150">
        <f t="shared" si="27"/>
        <v>45722</v>
      </c>
      <c r="AJ536" s="156">
        <f t="shared" si="28"/>
        <v>46452</v>
      </c>
    </row>
    <row r="537" spans="1:36" ht="18" customHeight="1">
      <c r="B537" s="502" t="b">
        <v>1</v>
      </c>
      <c r="C537" s="349" t="s">
        <v>5460</v>
      </c>
      <c r="D537" s="146" t="s">
        <v>842</v>
      </c>
      <c r="E537" s="327" t="s">
        <v>24</v>
      </c>
      <c r="F537" s="146" t="s">
        <v>19</v>
      </c>
      <c r="G537" s="559">
        <v>45852</v>
      </c>
      <c r="H537" s="146" t="s">
        <v>567</v>
      </c>
      <c r="I537" s="150" t="str">
        <f t="shared" ca="1" si="26"/>
        <v>EJECUTADO</v>
      </c>
      <c r="J537" s="146" t="s">
        <v>5461</v>
      </c>
      <c r="K537" s="507" t="s">
        <v>50</v>
      </c>
      <c r="L537" s="180" t="s">
        <v>5462</v>
      </c>
      <c r="M537" s="514" t="s">
        <v>5463</v>
      </c>
      <c r="N537" s="235" t="s">
        <v>1686</v>
      </c>
      <c r="O537" s="438">
        <v>200000000</v>
      </c>
      <c r="P537" s="438">
        <v>200000000</v>
      </c>
      <c r="Q537" s="545">
        <v>20250573</v>
      </c>
      <c r="R537" s="516">
        <v>500000000</v>
      </c>
      <c r="S537" s="134">
        <v>45833</v>
      </c>
      <c r="T537" s="175">
        <v>45852</v>
      </c>
      <c r="U537" s="175">
        <v>45930</v>
      </c>
      <c r="V537" s="222">
        <v>20250824</v>
      </c>
      <c r="W537" s="517">
        <v>200000000</v>
      </c>
      <c r="X537" s="426">
        <v>45852</v>
      </c>
      <c r="Y537" s="205" t="s">
        <v>51</v>
      </c>
      <c r="Z537" s="150" t="s">
        <v>2702</v>
      </c>
      <c r="AA537" s="146" t="s">
        <v>59</v>
      </c>
      <c r="AB537" s="146" t="s">
        <v>218</v>
      </c>
      <c r="AC537" s="146" t="s">
        <v>2927</v>
      </c>
      <c r="AD537" s="222" t="s">
        <v>218</v>
      </c>
      <c r="AE537" s="83" t="s">
        <v>5464</v>
      </c>
      <c r="AF537" s="155" t="e">
        <f>#REF!</f>
        <v>#REF!</v>
      </c>
      <c r="AG537" s="169"/>
      <c r="AH537" s="150">
        <v>45602</v>
      </c>
      <c r="AI537" s="150">
        <f t="shared" si="27"/>
        <v>45722</v>
      </c>
      <c r="AJ537" s="156">
        <f t="shared" si="28"/>
        <v>46452</v>
      </c>
    </row>
    <row r="538" spans="1:36" ht="18" customHeight="1">
      <c r="A538" s="270" t="s">
        <v>5465</v>
      </c>
      <c r="B538" s="502" t="b">
        <v>1</v>
      </c>
      <c r="C538" s="322" t="s">
        <v>5466</v>
      </c>
      <c r="D538" s="146" t="s">
        <v>546</v>
      </c>
      <c r="E538" s="327" t="s">
        <v>24</v>
      </c>
      <c r="F538" s="146" t="s">
        <v>11</v>
      </c>
      <c r="G538" s="559">
        <v>45838</v>
      </c>
      <c r="H538" s="146" t="s">
        <v>567</v>
      </c>
      <c r="I538" s="150" t="str">
        <f t="shared" ca="1" si="26"/>
        <v>EJECUTADO</v>
      </c>
      <c r="J538" s="146" t="s">
        <v>5467</v>
      </c>
      <c r="K538" s="507" t="s">
        <v>50</v>
      </c>
      <c r="L538" s="180" t="s">
        <v>5468</v>
      </c>
      <c r="M538" s="514" t="s">
        <v>5469</v>
      </c>
      <c r="N538" s="235" t="s">
        <v>1686</v>
      </c>
      <c r="O538" s="438">
        <v>1757978000</v>
      </c>
      <c r="P538" s="438">
        <v>1757978000</v>
      </c>
      <c r="Q538" s="545">
        <v>20250199</v>
      </c>
      <c r="R538" s="516">
        <v>1788196000</v>
      </c>
      <c r="S538" s="134">
        <v>45714</v>
      </c>
      <c r="T538" s="175">
        <v>45862</v>
      </c>
      <c r="U538" s="175">
        <v>46077</v>
      </c>
      <c r="V538" s="222">
        <v>20250832</v>
      </c>
      <c r="W538" s="517">
        <v>1757978000</v>
      </c>
      <c r="X538" s="426">
        <v>45853</v>
      </c>
      <c r="Y538" s="205" t="s">
        <v>51</v>
      </c>
      <c r="Z538" s="150" t="s">
        <v>2702</v>
      </c>
      <c r="AA538" s="146" t="s">
        <v>53</v>
      </c>
      <c r="AB538" s="146" t="s">
        <v>5470</v>
      </c>
      <c r="AC538" s="146" t="s">
        <v>3037</v>
      </c>
      <c r="AD538" s="233">
        <v>45860</v>
      </c>
      <c r="AE538" s="83" t="s">
        <v>5471</v>
      </c>
      <c r="AF538" s="155" t="e">
        <f>#REF!</f>
        <v>#REF!</v>
      </c>
      <c r="AG538" s="169"/>
      <c r="AH538" s="150">
        <v>45602</v>
      </c>
      <c r="AI538" s="150">
        <f t="shared" si="27"/>
        <v>45722</v>
      </c>
      <c r="AJ538" s="156">
        <f t="shared" si="28"/>
        <v>46452</v>
      </c>
    </row>
    <row r="539" spans="1:36" ht="18" customHeight="1">
      <c r="A539" s="354" t="s">
        <v>5472</v>
      </c>
      <c r="B539" s="502" t="b">
        <v>0</v>
      </c>
      <c r="C539" s="322" t="s">
        <v>5473</v>
      </c>
      <c r="D539" s="146" t="s">
        <v>842</v>
      </c>
      <c r="E539" s="327" t="s">
        <v>24</v>
      </c>
      <c r="F539" s="146" t="s">
        <v>13</v>
      </c>
      <c r="G539" s="559">
        <v>45852</v>
      </c>
      <c r="H539" s="146" t="s">
        <v>567</v>
      </c>
      <c r="I539" s="150" t="str">
        <f t="shared" ca="1" si="26"/>
        <v>EJECUTADO</v>
      </c>
      <c r="J539" s="146" t="s">
        <v>4383</v>
      </c>
      <c r="K539" s="507" t="s">
        <v>54</v>
      </c>
      <c r="L539" s="180" t="s">
        <v>4384</v>
      </c>
      <c r="M539" s="514">
        <v>1074959672</v>
      </c>
      <c r="N539" s="235" t="s">
        <v>1686</v>
      </c>
      <c r="O539" s="438">
        <v>8250000</v>
      </c>
      <c r="P539" s="438">
        <v>2500000</v>
      </c>
      <c r="Q539" s="545">
        <v>20250593</v>
      </c>
      <c r="R539" s="516">
        <v>25252000</v>
      </c>
      <c r="S539" s="134">
        <v>45839</v>
      </c>
      <c r="T539" s="175">
        <v>45853</v>
      </c>
      <c r="U539" s="175">
        <v>45952</v>
      </c>
      <c r="V539" s="222">
        <v>20250827</v>
      </c>
      <c r="W539" s="517">
        <v>8250000</v>
      </c>
      <c r="X539" s="426">
        <v>45852</v>
      </c>
      <c r="Y539" s="205" t="s">
        <v>51</v>
      </c>
      <c r="Z539" s="150" t="s">
        <v>2702</v>
      </c>
      <c r="AA539" s="146" t="s">
        <v>53</v>
      </c>
      <c r="AB539" s="146" t="s">
        <v>5474</v>
      </c>
      <c r="AC539" s="146" t="s">
        <v>2927</v>
      </c>
      <c r="AD539" s="233">
        <v>45853</v>
      </c>
      <c r="AE539" s="83" t="s">
        <v>5475</v>
      </c>
      <c r="AF539" s="155" t="e">
        <f>#REF!</f>
        <v>#REF!</v>
      </c>
      <c r="AG539" s="169"/>
      <c r="AH539" s="150">
        <v>45602</v>
      </c>
      <c r="AI539" s="150">
        <f t="shared" si="27"/>
        <v>45722</v>
      </c>
      <c r="AJ539" s="156">
        <f t="shared" si="28"/>
        <v>46452</v>
      </c>
    </row>
    <row r="540" spans="1:36" ht="18" customHeight="1">
      <c r="A540" s="354" t="s">
        <v>5476</v>
      </c>
      <c r="B540" s="502" t="b">
        <v>0</v>
      </c>
      <c r="C540" s="322" t="s">
        <v>5477</v>
      </c>
      <c r="D540" s="146" t="s">
        <v>5478</v>
      </c>
      <c r="E540" s="327" t="s">
        <v>24</v>
      </c>
      <c r="F540" s="146" t="s">
        <v>13</v>
      </c>
      <c r="G540" s="559">
        <v>45852</v>
      </c>
      <c r="H540" s="146" t="s">
        <v>567</v>
      </c>
      <c r="I540" s="150" t="str">
        <f t="shared" ca="1" si="26"/>
        <v>EJECUTADO</v>
      </c>
      <c r="J540" s="146" t="s">
        <v>5479</v>
      </c>
      <c r="K540" s="507" t="s">
        <v>50</v>
      </c>
      <c r="L540" s="180" t="s">
        <v>5480</v>
      </c>
      <c r="M540" s="514" t="s">
        <v>5481</v>
      </c>
      <c r="N540" s="235" t="s">
        <v>1686</v>
      </c>
      <c r="O540" s="438">
        <v>1000000000</v>
      </c>
      <c r="P540" s="438">
        <v>1000000000</v>
      </c>
      <c r="Q540" s="545">
        <v>20250598</v>
      </c>
      <c r="R540" s="516">
        <v>1000000000</v>
      </c>
      <c r="S540" s="134">
        <v>45841</v>
      </c>
      <c r="T540" s="175"/>
      <c r="U540" s="175"/>
      <c r="V540" s="222">
        <v>20250849</v>
      </c>
      <c r="W540" s="517">
        <v>1000000000</v>
      </c>
      <c r="X540" s="426">
        <v>45856</v>
      </c>
      <c r="Y540" s="205" t="s">
        <v>51</v>
      </c>
      <c r="Z540" s="150" t="s">
        <v>2702</v>
      </c>
      <c r="AA540" s="146" t="s">
        <v>53</v>
      </c>
      <c r="AB540" s="146" t="s">
        <v>5482</v>
      </c>
      <c r="AC540" s="146" t="s">
        <v>2964</v>
      </c>
      <c r="AD540" s="233">
        <v>45867</v>
      </c>
      <c r="AE540" s="83" t="s">
        <v>5483</v>
      </c>
      <c r="AF540" s="155" t="e">
        <f>#REF!</f>
        <v>#REF!</v>
      </c>
      <c r="AG540" s="169"/>
      <c r="AH540" s="150">
        <v>45602</v>
      </c>
      <c r="AI540" s="150">
        <f t="shared" si="27"/>
        <v>45722</v>
      </c>
      <c r="AJ540" s="156">
        <f t="shared" si="28"/>
        <v>46452</v>
      </c>
    </row>
    <row r="541" spans="1:36" ht="18" customHeight="1">
      <c r="B541" s="502" t="b">
        <v>1</v>
      </c>
      <c r="C541" s="322" t="s">
        <v>5484</v>
      </c>
      <c r="D541" s="146" t="s">
        <v>5478</v>
      </c>
      <c r="E541" s="327" t="s">
        <v>24</v>
      </c>
      <c r="F541" s="146" t="s">
        <v>13</v>
      </c>
      <c r="G541" s="559">
        <v>45852</v>
      </c>
      <c r="H541" s="146" t="s">
        <v>567</v>
      </c>
      <c r="I541" s="150" t="str">
        <f t="shared" ca="1" si="26"/>
        <v>EJECUTADO</v>
      </c>
      <c r="J541" s="146" t="s">
        <v>5485</v>
      </c>
      <c r="K541" s="507" t="s">
        <v>50</v>
      </c>
      <c r="L541" s="180" t="s">
        <v>2888</v>
      </c>
      <c r="M541" s="514" t="s">
        <v>2889</v>
      </c>
      <c r="N541" s="235" t="s">
        <v>1686</v>
      </c>
      <c r="O541" s="438">
        <v>800000000</v>
      </c>
      <c r="P541" s="438">
        <v>800000000</v>
      </c>
      <c r="Q541" s="545">
        <v>20250601</v>
      </c>
      <c r="R541" s="516">
        <v>800000000</v>
      </c>
      <c r="S541" s="134">
        <v>45842</v>
      </c>
      <c r="T541" s="175">
        <v>45854</v>
      </c>
      <c r="U541" s="175">
        <v>46017</v>
      </c>
      <c r="V541" s="222">
        <v>20250828</v>
      </c>
      <c r="W541" s="517">
        <v>800000000</v>
      </c>
      <c r="X541" s="426">
        <v>45852</v>
      </c>
      <c r="Y541" s="205" t="s">
        <v>51</v>
      </c>
      <c r="Z541" s="150" t="s">
        <v>2702</v>
      </c>
      <c r="AA541" s="146" t="s">
        <v>53</v>
      </c>
      <c r="AB541" s="146" t="s">
        <v>5486</v>
      </c>
      <c r="AC541" s="146" t="s">
        <v>2964</v>
      </c>
      <c r="AD541" s="233">
        <v>45854</v>
      </c>
      <c r="AE541" s="83" t="s">
        <v>5487</v>
      </c>
      <c r="AF541" s="155" t="e">
        <f>#REF!</f>
        <v>#REF!</v>
      </c>
      <c r="AG541" s="169"/>
      <c r="AH541" s="150">
        <v>45602</v>
      </c>
      <c r="AI541" s="150">
        <f t="shared" si="27"/>
        <v>45722</v>
      </c>
      <c r="AJ541" s="156">
        <f t="shared" si="28"/>
        <v>46452</v>
      </c>
    </row>
    <row r="542" spans="1:36" ht="18" customHeight="1">
      <c r="A542" s="354" t="s">
        <v>4870</v>
      </c>
      <c r="B542" s="502" t="b">
        <v>0</v>
      </c>
      <c r="C542" s="322" t="s">
        <v>5488</v>
      </c>
      <c r="D542" s="146" t="s">
        <v>74</v>
      </c>
      <c r="E542" s="327" t="s">
        <v>24</v>
      </c>
      <c r="F542" s="146" t="s">
        <v>18</v>
      </c>
      <c r="G542" s="559">
        <v>45853</v>
      </c>
      <c r="H542" s="146" t="s">
        <v>567</v>
      </c>
      <c r="I542" s="150" t="str">
        <f t="shared" ca="1" si="26"/>
        <v>EJECUTADO</v>
      </c>
      <c r="J542" s="146" t="s">
        <v>2424</v>
      </c>
      <c r="K542" s="507" t="s">
        <v>54</v>
      </c>
      <c r="L542" s="180" t="s">
        <v>2804</v>
      </c>
      <c r="M542" s="514">
        <v>1122809508</v>
      </c>
      <c r="N542" s="229" t="s">
        <v>2805</v>
      </c>
      <c r="O542" s="438">
        <v>18000000</v>
      </c>
      <c r="P542" s="438">
        <v>6000000</v>
      </c>
      <c r="Q542" s="545">
        <v>20250590</v>
      </c>
      <c r="R542" s="516">
        <v>18000000</v>
      </c>
      <c r="S542" s="134">
        <v>45839</v>
      </c>
      <c r="T542" s="175">
        <v>45854</v>
      </c>
      <c r="U542" s="175">
        <v>45945</v>
      </c>
      <c r="V542" s="222">
        <v>20250833</v>
      </c>
      <c r="W542" s="517">
        <v>18000000</v>
      </c>
      <c r="X542" s="426">
        <v>45853</v>
      </c>
      <c r="Y542" s="168" t="s">
        <v>75</v>
      </c>
      <c r="Z542" s="150" t="s">
        <v>714</v>
      </c>
      <c r="AA542" s="146" t="s">
        <v>53</v>
      </c>
      <c r="AB542" s="146" t="s">
        <v>5489</v>
      </c>
      <c r="AC542" s="146" t="s">
        <v>3774</v>
      </c>
      <c r="AD542" s="233">
        <v>45854</v>
      </c>
      <c r="AE542" s="83" t="s">
        <v>5490</v>
      </c>
      <c r="AF542" s="155" t="e">
        <f>#REF!</f>
        <v>#REF!</v>
      </c>
      <c r="AG542" s="169"/>
      <c r="AH542" s="150">
        <v>45602</v>
      </c>
      <c r="AI542" s="150">
        <f t="shared" si="27"/>
        <v>45722</v>
      </c>
      <c r="AJ542" s="156">
        <f t="shared" si="28"/>
        <v>46452</v>
      </c>
    </row>
    <row r="543" spans="1:36" ht="18" customHeight="1">
      <c r="B543" s="502" t="b">
        <v>1</v>
      </c>
      <c r="C543" s="322" t="s">
        <v>5491</v>
      </c>
      <c r="D543" s="146" t="s">
        <v>74</v>
      </c>
      <c r="E543" s="327" t="s">
        <v>24</v>
      </c>
      <c r="F543" s="146" t="s">
        <v>18</v>
      </c>
      <c r="G543" s="559">
        <v>45853</v>
      </c>
      <c r="H543" s="146" t="s">
        <v>567</v>
      </c>
      <c r="I543" s="150" t="str">
        <f t="shared" ca="1" si="26"/>
        <v>EJECUTADO</v>
      </c>
      <c r="J543" s="278" t="s">
        <v>5492</v>
      </c>
      <c r="K543" s="507" t="s">
        <v>54</v>
      </c>
      <c r="L543" s="180" t="s">
        <v>3479</v>
      </c>
      <c r="M543" s="514">
        <v>79623886</v>
      </c>
      <c r="N543" s="229" t="s">
        <v>2721</v>
      </c>
      <c r="O543" s="438">
        <v>12000000</v>
      </c>
      <c r="P543" s="438">
        <v>6000000</v>
      </c>
      <c r="Q543" s="545">
        <v>20250584</v>
      </c>
      <c r="R543" s="516">
        <v>12000000</v>
      </c>
      <c r="S543" s="134">
        <v>45834</v>
      </c>
      <c r="T543" s="175">
        <v>45854</v>
      </c>
      <c r="U543" s="175">
        <v>45915</v>
      </c>
      <c r="V543" s="222">
        <v>20250834</v>
      </c>
      <c r="W543" s="517">
        <v>12000000</v>
      </c>
      <c r="X543" s="426">
        <v>45853</v>
      </c>
      <c r="Y543" s="205" t="s">
        <v>51</v>
      </c>
      <c r="Z543" s="150" t="s">
        <v>634</v>
      </c>
      <c r="AA543" s="146" t="s">
        <v>53</v>
      </c>
      <c r="AB543" s="146" t="s">
        <v>5493</v>
      </c>
      <c r="AC543" s="146" t="s">
        <v>3507</v>
      </c>
      <c r="AD543" s="233">
        <v>45854</v>
      </c>
      <c r="AE543" s="83" t="s">
        <v>5494</v>
      </c>
      <c r="AF543" s="155" t="e">
        <f>#REF!</f>
        <v>#REF!</v>
      </c>
      <c r="AG543" s="169"/>
      <c r="AH543" s="150">
        <v>45602</v>
      </c>
      <c r="AI543" s="150">
        <f t="shared" si="27"/>
        <v>45722</v>
      </c>
      <c r="AJ543" s="156">
        <f t="shared" si="28"/>
        <v>46452</v>
      </c>
    </row>
    <row r="544" spans="1:36" ht="18" customHeight="1">
      <c r="B544" s="502" t="b">
        <v>1</v>
      </c>
      <c r="C544" s="322" t="s">
        <v>5495</v>
      </c>
      <c r="D544" s="146" t="s">
        <v>4059</v>
      </c>
      <c r="E544" s="327" t="s">
        <v>24</v>
      </c>
      <c r="F544" s="146" t="s">
        <v>18</v>
      </c>
      <c r="G544" s="559">
        <v>45853</v>
      </c>
      <c r="H544" s="146" t="s">
        <v>567</v>
      </c>
      <c r="I544" s="150" t="str">
        <f t="shared" ca="1" si="26"/>
        <v>EJECUTADO</v>
      </c>
      <c r="J544" s="146" t="s">
        <v>5496</v>
      </c>
      <c r="K544" s="507" t="s">
        <v>54</v>
      </c>
      <c r="L544" s="180" t="s">
        <v>5497</v>
      </c>
      <c r="M544" s="514">
        <v>79808675</v>
      </c>
      <c r="N544" s="235" t="s">
        <v>1686</v>
      </c>
      <c r="O544" s="438">
        <v>29400000</v>
      </c>
      <c r="P544" s="438">
        <v>9800000</v>
      </c>
      <c r="Q544" s="545">
        <v>20250582</v>
      </c>
      <c r="R544" s="516">
        <v>29400000</v>
      </c>
      <c r="S544" s="134">
        <v>45834</v>
      </c>
      <c r="T544" s="175">
        <v>45854</v>
      </c>
      <c r="U544" s="175">
        <v>45945</v>
      </c>
      <c r="V544" s="222">
        <v>20250835</v>
      </c>
      <c r="W544" s="517">
        <v>29400000</v>
      </c>
      <c r="X544" s="426">
        <v>45854</v>
      </c>
      <c r="Y544" s="205" t="s">
        <v>51</v>
      </c>
      <c r="Z544" s="150" t="s">
        <v>634</v>
      </c>
      <c r="AA544" s="146" t="s">
        <v>53</v>
      </c>
      <c r="AB544" s="146" t="s">
        <v>5498</v>
      </c>
      <c r="AC544" s="146" t="s">
        <v>2992</v>
      </c>
      <c r="AD544" s="233">
        <v>45854</v>
      </c>
      <c r="AE544" s="83" t="s">
        <v>5499</v>
      </c>
      <c r="AF544" s="155" t="e">
        <f>#REF!</f>
        <v>#REF!</v>
      </c>
      <c r="AG544" s="169"/>
      <c r="AH544" s="150">
        <v>45602</v>
      </c>
      <c r="AI544" s="150">
        <f t="shared" si="27"/>
        <v>45722</v>
      </c>
      <c r="AJ544" s="156">
        <f t="shared" si="28"/>
        <v>46452</v>
      </c>
    </row>
    <row r="545" spans="1:36" ht="18" customHeight="1">
      <c r="A545" s="270" t="s">
        <v>5400</v>
      </c>
      <c r="B545" s="502" t="b">
        <v>1</v>
      </c>
      <c r="C545" s="322" t="s">
        <v>5500</v>
      </c>
      <c r="D545" s="146" t="s">
        <v>546</v>
      </c>
      <c r="E545" s="327" t="s">
        <v>24</v>
      </c>
      <c r="F545" s="146" t="s">
        <v>8</v>
      </c>
      <c r="G545" s="559">
        <v>45832</v>
      </c>
      <c r="H545" s="146" t="s">
        <v>567</v>
      </c>
      <c r="I545" s="150" t="str">
        <f t="shared" ca="1" si="26"/>
        <v>EJECUTADO</v>
      </c>
      <c r="J545" s="262" t="s">
        <v>5501</v>
      </c>
      <c r="K545" s="507" t="s">
        <v>50</v>
      </c>
      <c r="L545" s="180" t="s">
        <v>5502</v>
      </c>
      <c r="M545" s="514" t="s">
        <v>5503</v>
      </c>
      <c r="N545" s="235" t="s">
        <v>1686</v>
      </c>
      <c r="O545" s="438">
        <v>124844000</v>
      </c>
      <c r="P545" s="438">
        <v>124844000</v>
      </c>
      <c r="Q545" s="545">
        <v>20250375</v>
      </c>
      <c r="R545" s="516">
        <v>125031000</v>
      </c>
      <c r="S545" s="134">
        <v>45754</v>
      </c>
      <c r="T545" s="175">
        <v>45862</v>
      </c>
      <c r="U545" s="175">
        <v>46077</v>
      </c>
      <c r="V545" s="222">
        <v>20250837</v>
      </c>
      <c r="W545" s="517">
        <v>124844000</v>
      </c>
      <c r="X545" s="426">
        <v>45854</v>
      </c>
      <c r="Y545" s="205" t="s">
        <v>51</v>
      </c>
      <c r="Z545" s="150" t="s">
        <v>2702</v>
      </c>
      <c r="AA545" s="146" t="s">
        <v>53</v>
      </c>
      <c r="AB545" s="146" t="s">
        <v>5504</v>
      </c>
      <c r="AC545" s="146" t="s">
        <v>3037</v>
      </c>
      <c r="AD545" s="233">
        <v>45859</v>
      </c>
      <c r="AE545" s="83" t="s">
        <v>5406</v>
      </c>
      <c r="AF545" s="155" t="e">
        <f>#REF!</f>
        <v>#REF!</v>
      </c>
      <c r="AG545" s="169"/>
      <c r="AH545" s="150">
        <v>45602</v>
      </c>
      <c r="AI545" s="150">
        <f t="shared" si="27"/>
        <v>45722</v>
      </c>
      <c r="AJ545" s="156">
        <f t="shared" si="28"/>
        <v>46452</v>
      </c>
    </row>
    <row r="546" spans="1:36" ht="18" customHeight="1">
      <c r="A546" s="354" t="s">
        <v>5505</v>
      </c>
      <c r="B546" s="502" t="b">
        <v>0</v>
      </c>
      <c r="C546" s="322" t="s">
        <v>5506</v>
      </c>
      <c r="D546" s="146" t="s">
        <v>3503</v>
      </c>
      <c r="E546" s="327" t="s">
        <v>24</v>
      </c>
      <c r="F546" s="146" t="s">
        <v>18</v>
      </c>
      <c r="G546" s="559">
        <v>45854</v>
      </c>
      <c r="H546" s="146" t="s">
        <v>567</v>
      </c>
      <c r="I546" s="150" t="str">
        <f t="shared" ca="1" si="26"/>
        <v>EJECUTADO</v>
      </c>
      <c r="J546" s="146" t="s">
        <v>5507</v>
      </c>
      <c r="K546" s="507" t="s">
        <v>54</v>
      </c>
      <c r="L546" s="180" t="s">
        <v>5508</v>
      </c>
      <c r="M546" s="514">
        <v>1049602482</v>
      </c>
      <c r="N546" s="235" t="s">
        <v>1686</v>
      </c>
      <c r="O546" s="438">
        <v>40000000</v>
      </c>
      <c r="P546" s="438">
        <v>10000000</v>
      </c>
      <c r="Q546" s="545">
        <v>20250618</v>
      </c>
      <c r="R546" s="516">
        <v>40000000</v>
      </c>
      <c r="S546" s="134">
        <v>45847</v>
      </c>
      <c r="T546" s="175">
        <v>45855</v>
      </c>
      <c r="U546" s="175">
        <v>45977</v>
      </c>
      <c r="V546" s="222">
        <v>20250838</v>
      </c>
      <c r="W546" s="517">
        <v>40000000</v>
      </c>
      <c r="X546" s="426">
        <v>45854</v>
      </c>
      <c r="Y546" s="205" t="s">
        <v>51</v>
      </c>
      <c r="Z546" s="150" t="s">
        <v>634</v>
      </c>
      <c r="AA546" s="146" t="s">
        <v>53</v>
      </c>
      <c r="AB546" s="146" t="s">
        <v>5509</v>
      </c>
      <c r="AC546" s="146" t="s">
        <v>2992</v>
      </c>
      <c r="AD546" s="233">
        <v>45855</v>
      </c>
      <c r="AE546" s="83" t="s">
        <v>5510</v>
      </c>
      <c r="AF546" s="155" t="e">
        <f>#REF!</f>
        <v>#REF!</v>
      </c>
      <c r="AG546" s="169"/>
      <c r="AH546" s="150">
        <v>45602</v>
      </c>
      <c r="AI546" s="150">
        <f t="shared" si="27"/>
        <v>45722</v>
      </c>
      <c r="AJ546" s="156">
        <f t="shared" si="28"/>
        <v>46452</v>
      </c>
    </row>
    <row r="547" spans="1:36" ht="18" customHeight="1">
      <c r="B547" s="502" t="b">
        <v>1</v>
      </c>
      <c r="C547" s="322" t="s">
        <v>5511</v>
      </c>
      <c r="D547" s="146" t="s">
        <v>842</v>
      </c>
      <c r="E547" s="327" t="s">
        <v>24</v>
      </c>
      <c r="F547" s="146" t="s">
        <v>19</v>
      </c>
      <c r="G547" s="559">
        <v>45854</v>
      </c>
      <c r="H547" s="146" t="s">
        <v>567</v>
      </c>
      <c r="I547" s="150" t="str">
        <f t="shared" ca="1" si="26"/>
        <v>EJECUTADO</v>
      </c>
      <c r="J547" s="146" t="s">
        <v>3983</v>
      </c>
      <c r="K547" s="507" t="s">
        <v>50</v>
      </c>
      <c r="L547" s="245" t="s">
        <v>5512</v>
      </c>
      <c r="M547" s="514" t="s">
        <v>5513</v>
      </c>
      <c r="N547" s="235" t="s">
        <v>1686</v>
      </c>
      <c r="O547" s="438">
        <v>100000000</v>
      </c>
      <c r="P547" s="438">
        <v>100000000</v>
      </c>
      <c r="Q547" s="545">
        <v>20250610</v>
      </c>
      <c r="R547" s="516">
        <v>400000000</v>
      </c>
      <c r="S547" s="134">
        <v>45846</v>
      </c>
      <c r="T547" s="175">
        <v>45854</v>
      </c>
      <c r="U547" s="175">
        <v>45930</v>
      </c>
      <c r="V547" s="222">
        <v>20250841</v>
      </c>
      <c r="W547" s="517">
        <v>100000000</v>
      </c>
      <c r="X547" s="426">
        <v>45854</v>
      </c>
      <c r="Y547" s="205" t="s">
        <v>51</v>
      </c>
      <c r="Z547" s="150" t="s">
        <v>2702</v>
      </c>
      <c r="AA547" s="146" t="s">
        <v>59</v>
      </c>
      <c r="AB547" s="146" t="s">
        <v>218</v>
      </c>
      <c r="AC547" s="146" t="s">
        <v>2927</v>
      </c>
      <c r="AD547" s="222" t="s">
        <v>218</v>
      </c>
      <c r="AE547" s="83" t="s">
        <v>5514</v>
      </c>
      <c r="AF547" s="155" t="e">
        <f>#REF!</f>
        <v>#REF!</v>
      </c>
      <c r="AG547" s="169"/>
      <c r="AH547" s="150">
        <v>45602</v>
      </c>
      <c r="AI547" s="150">
        <f t="shared" si="27"/>
        <v>45722</v>
      </c>
      <c r="AJ547" s="156">
        <f t="shared" si="28"/>
        <v>46452</v>
      </c>
    </row>
    <row r="548" spans="1:36" ht="18" customHeight="1">
      <c r="B548" s="502" t="b">
        <v>1</v>
      </c>
      <c r="C548" s="322" t="s">
        <v>5515</v>
      </c>
      <c r="D548" s="146" t="s">
        <v>5516</v>
      </c>
      <c r="E548" s="327" t="s">
        <v>24</v>
      </c>
      <c r="F548" s="146" t="s">
        <v>13</v>
      </c>
      <c r="G548" s="559">
        <v>45854</v>
      </c>
      <c r="H548" s="146" t="s">
        <v>567</v>
      </c>
      <c r="I548" s="150" t="str">
        <f t="shared" ca="1" si="26"/>
        <v>EJECUTADO</v>
      </c>
      <c r="J548" s="146" t="s">
        <v>5517</v>
      </c>
      <c r="K548" s="507" t="s">
        <v>50</v>
      </c>
      <c r="L548" s="180" t="s">
        <v>5518</v>
      </c>
      <c r="M548" s="514" t="s">
        <v>5519</v>
      </c>
      <c r="N548" s="235" t="s">
        <v>1686</v>
      </c>
      <c r="O548" s="438">
        <v>278663000</v>
      </c>
      <c r="P548" s="438">
        <v>278663000</v>
      </c>
      <c r="Q548" s="545">
        <v>20250611</v>
      </c>
      <c r="R548" s="516">
        <v>279000000</v>
      </c>
      <c r="S548" s="134">
        <v>45846</v>
      </c>
      <c r="T548" s="175">
        <v>45859</v>
      </c>
      <c r="U548" s="175">
        <v>46016</v>
      </c>
      <c r="V548" s="222">
        <v>20250846</v>
      </c>
      <c r="W548" s="517">
        <v>278663000</v>
      </c>
      <c r="X548" s="426">
        <v>45855</v>
      </c>
      <c r="Y548" s="205" t="s">
        <v>51</v>
      </c>
      <c r="Z548" s="150" t="s">
        <v>2702</v>
      </c>
      <c r="AA548" s="146" t="s">
        <v>53</v>
      </c>
      <c r="AB548" s="146" t="s">
        <v>5520</v>
      </c>
      <c r="AC548" s="146" t="s">
        <v>2964</v>
      </c>
      <c r="AD548" s="233">
        <v>45856</v>
      </c>
      <c r="AE548" s="83" t="s">
        <v>5521</v>
      </c>
      <c r="AF548" s="155" t="e">
        <f>#REF!</f>
        <v>#REF!</v>
      </c>
      <c r="AG548" s="169"/>
      <c r="AH548" s="150">
        <v>45602</v>
      </c>
      <c r="AI548" s="150">
        <f t="shared" si="27"/>
        <v>45722</v>
      </c>
      <c r="AJ548" s="156">
        <f t="shared" si="28"/>
        <v>46452</v>
      </c>
    </row>
    <row r="549" spans="1:36" ht="18" customHeight="1">
      <c r="B549" s="502" t="b">
        <v>1</v>
      </c>
      <c r="C549" s="322" t="s">
        <v>5522</v>
      </c>
      <c r="D549" s="146" t="s">
        <v>5349</v>
      </c>
      <c r="E549" s="327" t="s">
        <v>24</v>
      </c>
      <c r="F549" s="146" t="s">
        <v>13</v>
      </c>
      <c r="G549" s="559">
        <v>45855</v>
      </c>
      <c r="H549" s="146" t="s">
        <v>567</v>
      </c>
      <c r="I549" s="150" t="str">
        <f t="shared" ca="1" si="26"/>
        <v>EJECUTADO</v>
      </c>
      <c r="J549" s="146" t="s">
        <v>5523</v>
      </c>
      <c r="K549" s="507" t="s">
        <v>54</v>
      </c>
      <c r="L549" s="180" t="s">
        <v>5524</v>
      </c>
      <c r="M549" s="514">
        <v>1073237027</v>
      </c>
      <c r="N549" s="235" t="s">
        <v>1686</v>
      </c>
      <c r="O549" s="438">
        <v>15500000</v>
      </c>
      <c r="P549" s="438">
        <v>5000000</v>
      </c>
      <c r="Q549" s="545">
        <v>20250580</v>
      </c>
      <c r="R549" s="516">
        <v>20000000</v>
      </c>
      <c r="S549" s="134">
        <v>45834</v>
      </c>
      <c r="T549" s="175">
        <v>45859</v>
      </c>
      <c r="U549" s="175">
        <v>45949</v>
      </c>
      <c r="V549" s="222">
        <v>20250847</v>
      </c>
      <c r="W549" s="517">
        <v>15500000</v>
      </c>
      <c r="X549" s="426">
        <v>45855</v>
      </c>
      <c r="Y549" s="205" t="s">
        <v>51</v>
      </c>
      <c r="Z549" s="150" t="s">
        <v>634</v>
      </c>
      <c r="AA549" s="146" t="s">
        <v>53</v>
      </c>
      <c r="AB549" s="146" t="s">
        <v>5525</v>
      </c>
      <c r="AC549" s="146" t="s">
        <v>3547</v>
      </c>
      <c r="AD549" s="233">
        <v>45855</v>
      </c>
      <c r="AE549" s="83" t="s">
        <v>5526</v>
      </c>
      <c r="AF549" s="155" t="e">
        <f>#REF!</f>
        <v>#REF!</v>
      </c>
      <c r="AG549" s="169"/>
      <c r="AH549" s="150">
        <v>45602</v>
      </c>
      <c r="AI549" s="150">
        <f t="shared" si="27"/>
        <v>45722</v>
      </c>
      <c r="AJ549" s="156">
        <f t="shared" si="28"/>
        <v>46452</v>
      </c>
    </row>
    <row r="550" spans="1:36" ht="18" customHeight="1">
      <c r="B550" s="502" t="b">
        <v>1</v>
      </c>
      <c r="C550" s="322" t="s">
        <v>5527</v>
      </c>
      <c r="D550" s="146" t="s">
        <v>746</v>
      </c>
      <c r="E550" s="327" t="s">
        <v>24</v>
      </c>
      <c r="F550" s="146" t="s">
        <v>13</v>
      </c>
      <c r="G550" s="559">
        <v>45855</v>
      </c>
      <c r="H550" s="146" t="s">
        <v>567</v>
      </c>
      <c r="I550" s="150" t="str">
        <f t="shared" ca="1" si="26"/>
        <v>EJECUTADO</v>
      </c>
      <c r="J550" s="146" t="s">
        <v>5528</v>
      </c>
      <c r="K550" s="507" t="s">
        <v>54</v>
      </c>
      <c r="L550" s="180" t="s">
        <v>5529</v>
      </c>
      <c r="M550" s="514">
        <v>23783661</v>
      </c>
      <c r="N550" s="235" t="s">
        <v>1686</v>
      </c>
      <c r="O550" s="438">
        <v>30000000</v>
      </c>
      <c r="P550" s="438">
        <v>10000000</v>
      </c>
      <c r="Q550" s="545">
        <v>20250594</v>
      </c>
      <c r="R550" s="516">
        <v>34000000</v>
      </c>
      <c r="S550" s="134">
        <v>45839</v>
      </c>
      <c r="T550" s="175">
        <v>45859</v>
      </c>
      <c r="U550" s="175">
        <v>45947</v>
      </c>
      <c r="V550" s="222">
        <v>20250848</v>
      </c>
      <c r="W550" s="517">
        <v>30000000</v>
      </c>
      <c r="X550" s="426">
        <v>45855</v>
      </c>
      <c r="Y550" s="205" t="s">
        <v>51</v>
      </c>
      <c r="Z550" s="150" t="s">
        <v>634</v>
      </c>
      <c r="AA550" s="146" t="s">
        <v>53</v>
      </c>
      <c r="AB550" s="146" t="s">
        <v>5530</v>
      </c>
      <c r="AC550" s="146" t="s">
        <v>3774</v>
      </c>
      <c r="AD550" s="233">
        <v>45856</v>
      </c>
      <c r="AE550" s="83" t="s">
        <v>5531</v>
      </c>
      <c r="AF550" s="155" t="e">
        <f>#REF!</f>
        <v>#REF!</v>
      </c>
      <c r="AG550" s="169"/>
      <c r="AH550" s="150">
        <v>45602</v>
      </c>
      <c r="AI550" s="150">
        <f t="shared" si="27"/>
        <v>45722</v>
      </c>
      <c r="AJ550" s="156">
        <f t="shared" si="28"/>
        <v>46452</v>
      </c>
    </row>
    <row r="551" spans="1:36" ht="18" customHeight="1">
      <c r="B551" s="502" t="b">
        <v>1</v>
      </c>
      <c r="C551" s="322" t="s">
        <v>5532</v>
      </c>
      <c r="D551" s="146" t="s">
        <v>5478</v>
      </c>
      <c r="E551" s="327" t="s">
        <v>24</v>
      </c>
      <c r="F551" s="146" t="s">
        <v>13</v>
      </c>
      <c r="G551" s="559">
        <v>45855</v>
      </c>
      <c r="H551" s="146" t="s">
        <v>567</v>
      </c>
      <c r="I551" s="150" t="str">
        <f t="shared" ca="1" si="26"/>
        <v>EJECUTADO</v>
      </c>
      <c r="J551" s="146" t="s">
        <v>5533</v>
      </c>
      <c r="K551" s="507" t="s">
        <v>50</v>
      </c>
      <c r="L551" s="180" t="s">
        <v>5534</v>
      </c>
      <c r="M551" s="514" t="s">
        <v>2539</v>
      </c>
      <c r="N551" s="235" t="s">
        <v>1686</v>
      </c>
      <c r="O551" s="438">
        <v>509737000</v>
      </c>
      <c r="P551" s="438">
        <v>509737000</v>
      </c>
      <c r="Q551" s="545">
        <v>20250606</v>
      </c>
      <c r="R551" s="516">
        <v>509737000</v>
      </c>
      <c r="S551" s="134">
        <v>45846</v>
      </c>
      <c r="T551" s="175">
        <v>45862</v>
      </c>
      <c r="U551" s="175">
        <v>46017</v>
      </c>
      <c r="V551" s="222">
        <v>20250852</v>
      </c>
      <c r="W551" s="517">
        <v>509737000</v>
      </c>
      <c r="X551" s="426">
        <v>45856</v>
      </c>
      <c r="Y551" s="205" t="s">
        <v>51</v>
      </c>
      <c r="Z551" s="150" t="s">
        <v>2702</v>
      </c>
      <c r="AA551" s="146" t="s">
        <v>53</v>
      </c>
      <c r="AB551" s="146">
        <v>801048445</v>
      </c>
      <c r="AC551" s="146" t="s">
        <v>2964</v>
      </c>
      <c r="AD551" s="233">
        <v>45873</v>
      </c>
      <c r="AE551" s="83" t="s">
        <v>5535</v>
      </c>
      <c r="AF551" s="155" t="e">
        <f>#REF!</f>
        <v>#REF!</v>
      </c>
      <c r="AG551" s="169"/>
      <c r="AH551" s="150">
        <v>45602</v>
      </c>
      <c r="AI551" s="150">
        <f t="shared" si="27"/>
        <v>45722</v>
      </c>
      <c r="AJ551" s="156">
        <f t="shared" si="28"/>
        <v>46452</v>
      </c>
    </row>
    <row r="552" spans="1:36" ht="18" customHeight="1">
      <c r="B552" s="502" t="b">
        <v>1</v>
      </c>
      <c r="C552" s="322" t="s">
        <v>5536</v>
      </c>
      <c r="D552" s="146" t="s">
        <v>5071</v>
      </c>
      <c r="E552" s="327" t="s">
        <v>24</v>
      </c>
      <c r="F552" s="146" t="s">
        <v>13</v>
      </c>
      <c r="G552" s="559">
        <v>45856</v>
      </c>
      <c r="H552" s="146" t="s">
        <v>567</v>
      </c>
      <c r="I552" s="150" t="str">
        <f t="shared" ca="1" si="26"/>
        <v>EJECUTADO</v>
      </c>
      <c r="J552" s="228" t="s">
        <v>5537</v>
      </c>
      <c r="K552" s="507" t="s">
        <v>50</v>
      </c>
      <c r="L552" s="180" t="s">
        <v>5538</v>
      </c>
      <c r="M552" s="514" t="s">
        <v>3887</v>
      </c>
      <c r="N552" s="229" t="s">
        <v>1686</v>
      </c>
      <c r="O552" s="438">
        <v>284700000</v>
      </c>
      <c r="P552" s="438">
        <v>284700000</v>
      </c>
      <c r="Q552" s="545">
        <v>20250615</v>
      </c>
      <c r="R552" s="516">
        <v>284700000</v>
      </c>
      <c r="S552" s="134">
        <v>45847</v>
      </c>
      <c r="T552" s="175">
        <v>45859</v>
      </c>
      <c r="U552" s="175">
        <v>46022</v>
      </c>
      <c r="V552" s="222">
        <v>20250853</v>
      </c>
      <c r="W552" s="517">
        <v>284700000</v>
      </c>
      <c r="X552" s="426">
        <v>45856</v>
      </c>
      <c r="Y552" s="205" t="s">
        <v>51</v>
      </c>
      <c r="Z552" s="150" t="s">
        <v>2702</v>
      </c>
      <c r="AA552" s="146" t="s">
        <v>53</v>
      </c>
      <c r="AB552" s="146" t="s">
        <v>5539</v>
      </c>
      <c r="AC552" s="146" t="s">
        <v>2964</v>
      </c>
      <c r="AD552" s="233">
        <v>45856</v>
      </c>
      <c r="AE552" s="83" t="s">
        <v>5540</v>
      </c>
      <c r="AF552" s="155" t="e">
        <f>#REF!</f>
        <v>#REF!</v>
      </c>
      <c r="AG552" s="169"/>
      <c r="AH552" s="150">
        <v>45602</v>
      </c>
      <c r="AI552" s="150">
        <f t="shared" si="27"/>
        <v>45722</v>
      </c>
      <c r="AJ552" s="156">
        <f t="shared" si="28"/>
        <v>46452</v>
      </c>
    </row>
    <row r="553" spans="1:36" ht="18" customHeight="1">
      <c r="B553" s="502" t="b">
        <v>1</v>
      </c>
      <c r="C553" s="322" t="s">
        <v>5541</v>
      </c>
      <c r="D553" s="146" t="s">
        <v>74</v>
      </c>
      <c r="E553" s="327" t="s">
        <v>24</v>
      </c>
      <c r="F553" s="146" t="s">
        <v>18</v>
      </c>
      <c r="G553" s="559">
        <v>45856</v>
      </c>
      <c r="H553" s="146" t="s">
        <v>567</v>
      </c>
      <c r="I553" s="150" t="str">
        <f t="shared" ca="1" si="26"/>
        <v>EJECUTADO</v>
      </c>
      <c r="J553" s="146" t="s">
        <v>4222</v>
      </c>
      <c r="K553" s="507" t="s">
        <v>54</v>
      </c>
      <c r="L553" s="180" t="s">
        <v>2827</v>
      </c>
      <c r="M553" s="514">
        <v>1015436173</v>
      </c>
      <c r="N553" s="229" t="s">
        <v>2791</v>
      </c>
      <c r="O553" s="438">
        <v>24000000</v>
      </c>
      <c r="P553" s="438">
        <v>4500000</v>
      </c>
      <c r="Q553" s="545">
        <v>20250626</v>
      </c>
      <c r="R553" s="516">
        <v>24000000</v>
      </c>
      <c r="S553" s="134">
        <v>45849</v>
      </c>
      <c r="T553" s="175">
        <v>45870</v>
      </c>
      <c r="U553" s="175">
        <v>46022</v>
      </c>
      <c r="V553" s="222">
        <v>20250858</v>
      </c>
      <c r="W553" s="517">
        <v>24000000</v>
      </c>
      <c r="X553" s="426">
        <v>45859</v>
      </c>
      <c r="Y553" s="168" t="s">
        <v>106</v>
      </c>
      <c r="Z553" s="150" t="s">
        <v>283</v>
      </c>
      <c r="AA553" s="146" t="s">
        <v>53</v>
      </c>
      <c r="AB553" s="146" t="s">
        <v>5542</v>
      </c>
      <c r="AC553" s="146" t="s">
        <v>2940</v>
      </c>
      <c r="AD553" s="233">
        <v>45859</v>
      </c>
      <c r="AE553" s="83" t="s">
        <v>5543</v>
      </c>
      <c r="AF553" s="155" t="e">
        <f>#REF!</f>
        <v>#REF!</v>
      </c>
      <c r="AG553" s="169"/>
      <c r="AH553" s="150">
        <v>45602</v>
      </c>
      <c r="AI553" s="150">
        <f t="shared" si="27"/>
        <v>45722</v>
      </c>
      <c r="AJ553" s="156">
        <f t="shared" si="28"/>
        <v>46452</v>
      </c>
    </row>
    <row r="554" spans="1:36" ht="18" customHeight="1">
      <c r="B554" s="502" t="b">
        <v>1</v>
      </c>
      <c r="C554" s="322" t="s">
        <v>5544</v>
      </c>
      <c r="D554" s="146" t="s">
        <v>546</v>
      </c>
      <c r="E554" s="327" t="s">
        <v>24</v>
      </c>
      <c r="F554" s="146" t="s">
        <v>11</v>
      </c>
      <c r="G554" s="559">
        <v>45856</v>
      </c>
      <c r="H554" s="146" t="s">
        <v>567</v>
      </c>
      <c r="I554" s="150" t="str">
        <f t="shared" ca="1" si="26"/>
        <v>EJECUTADO</v>
      </c>
      <c r="J554" s="228" t="s">
        <v>5545</v>
      </c>
      <c r="K554" s="507" t="s">
        <v>50</v>
      </c>
      <c r="L554" s="180" t="s">
        <v>5546</v>
      </c>
      <c r="M554" s="514" t="s">
        <v>5547</v>
      </c>
      <c r="N554" s="229" t="s">
        <v>1686</v>
      </c>
      <c r="O554" s="438">
        <v>666845000</v>
      </c>
      <c r="P554" s="438">
        <v>666845000</v>
      </c>
      <c r="Q554" s="545">
        <v>20250583</v>
      </c>
      <c r="R554" s="516">
        <v>669845000</v>
      </c>
      <c r="S554" s="134">
        <v>45834</v>
      </c>
      <c r="T554" s="175">
        <v>45866</v>
      </c>
      <c r="U554" s="175">
        <v>45989</v>
      </c>
      <c r="V554" s="222">
        <v>20250854</v>
      </c>
      <c r="W554" s="517">
        <v>666845000</v>
      </c>
      <c r="X554" s="426">
        <v>45856</v>
      </c>
      <c r="Y554" s="205" t="s">
        <v>51</v>
      </c>
      <c r="Z554" s="150" t="s">
        <v>2702</v>
      </c>
      <c r="AA554" s="146" t="s">
        <v>53</v>
      </c>
      <c r="AB554" s="146" t="s">
        <v>5548</v>
      </c>
      <c r="AC554" s="146" t="s">
        <v>3037</v>
      </c>
      <c r="AD554" s="233">
        <v>45860</v>
      </c>
      <c r="AE554" s="227" t="s">
        <v>5549</v>
      </c>
      <c r="AF554" s="155" t="e">
        <f>#REF!</f>
        <v>#REF!</v>
      </c>
      <c r="AG554" s="169"/>
      <c r="AH554" s="150">
        <v>45602</v>
      </c>
      <c r="AI554" s="150">
        <f t="shared" si="27"/>
        <v>45722</v>
      </c>
      <c r="AJ554" s="156">
        <f t="shared" si="28"/>
        <v>46452</v>
      </c>
    </row>
    <row r="555" spans="1:36" ht="18" customHeight="1">
      <c r="B555" s="502" t="b">
        <v>1</v>
      </c>
      <c r="C555" s="322" t="s">
        <v>5550</v>
      </c>
      <c r="D555" s="146" t="s">
        <v>74</v>
      </c>
      <c r="E555" s="327" t="s">
        <v>24</v>
      </c>
      <c r="F555" s="146" t="s">
        <v>18</v>
      </c>
      <c r="G555" s="559">
        <v>45856</v>
      </c>
      <c r="H555" s="146" t="s">
        <v>567</v>
      </c>
      <c r="I555" s="150" t="str">
        <f t="shared" ca="1" si="26"/>
        <v>EJECUTADO</v>
      </c>
      <c r="J555" s="146" t="s">
        <v>5551</v>
      </c>
      <c r="K555" s="507" t="s">
        <v>54</v>
      </c>
      <c r="L555" s="180" t="s">
        <v>2759</v>
      </c>
      <c r="M555" s="514">
        <v>1022430500</v>
      </c>
      <c r="N555" s="229" t="s">
        <v>2760</v>
      </c>
      <c r="O555" s="438">
        <v>16000000</v>
      </c>
      <c r="P555" s="438">
        <v>4000000</v>
      </c>
      <c r="Q555" s="545">
        <v>20250591</v>
      </c>
      <c r="R555" s="516">
        <v>16000000</v>
      </c>
      <c r="S555" s="134">
        <v>45839</v>
      </c>
      <c r="T555" s="175">
        <v>45859</v>
      </c>
      <c r="U555" s="175">
        <v>45981</v>
      </c>
      <c r="V555" s="222">
        <v>20250855</v>
      </c>
      <c r="W555" s="517">
        <v>16000000</v>
      </c>
      <c r="X555" s="426">
        <v>45856</v>
      </c>
      <c r="Y555" s="205" t="s">
        <v>51</v>
      </c>
      <c r="Z555" s="150" t="s">
        <v>634</v>
      </c>
      <c r="AA555" s="146" t="s">
        <v>53</v>
      </c>
      <c r="AB555" s="146" t="s">
        <v>5552</v>
      </c>
      <c r="AC555" s="150" t="s">
        <v>2969</v>
      </c>
      <c r="AD555" s="233">
        <v>45859</v>
      </c>
      <c r="AE555" s="83" t="s">
        <v>5553</v>
      </c>
      <c r="AF555" s="155" t="e">
        <f>#REF!</f>
        <v>#REF!</v>
      </c>
      <c r="AG555" s="169"/>
      <c r="AH555" s="150">
        <v>45602</v>
      </c>
      <c r="AI555" s="150">
        <f t="shared" si="27"/>
        <v>45722</v>
      </c>
      <c r="AJ555" s="156">
        <f t="shared" si="28"/>
        <v>46452</v>
      </c>
    </row>
    <row r="556" spans="1:36" ht="18" customHeight="1">
      <c r="B556" s="502" t="b">
        <v>1</v>
      </c>
      <c r="C556" s="322" t="s">
        <v>5554</v>
      </c>
      <c r="D556" s="146" t="s">
        <v>5516</v>
      </c>
      <c r="E556" s="327" t="s">
        <v>24</v>
      </c>
      <c r="F556" s="146" t="s">
        <v>13</v>
      </c>
      <c r="G556" s="559">
        <v>45861</v>
      </c>
      <c r="H556" s="146" t="s">
        <v>567</v>
      </c>
      <c r="I556" s="150" t="str">
        <f t="shared" ca="1" si="26"/>
        <v>EJECUTADO</v>
      </c>
      <c r="J556" s="146" t="s">
        <v>5555</v>
      </c>
      <c r="K556" s="507" t="s">
        <v>50</v>
      </c>
      <c r="L556" s="180" t="s">
        <v>5556</v>
      </c>
      <c r="M556" s="514" t="s">
        <v>5557</v>
      </c>
      <c r="N556" s="229" t="s">
        <v>1686</v>
      </c>
      <c r="O556" s="438">
        <v>478050000</v>
      </c>
      <c r="P556" s="438">
        <v>478050000</v>
      </c>
      <c r="Q556" s="545">
        <v>20250630</v>
      </c>
      <c r="R556" s="516">
        <v>478050000</v>
      </c>
      <c r="S556" s="134">
        <v>45853</v>
      </c>
      <c r="T556" s="175">
        <v>45862</v>
      </c>
      <c r="U556" s="175">
        <v>46016</v>
      </c>
      <c r="V556" s="222">
        <v>20250877</v>
      </c>
      <c r="W556" s="517">
        <v>478050000</v>
      </c>
      <c r="X556" s="426">
        <v>45861</v>
      </c>
      <c r="Y556" s="205" t="s">
        <v>51</v>
      </c>
      <c r="Z556" s="150" t="s">
        <v>2702</v>
      </c>
      <c r="AA556" s="146" t="s">
        <v>53</v>
      </c>
      <c r="AB556" s="146" t="s">
        <v>5558</v>
      </c>
      <c r="AC556" s="146" t="s">
        <v>3547</v>
      </c>
      <c r="AD556" s="233">
        <v>45862</v>
      </c>
      <c r="AE556" s="83" t="s">
        <v>5559</v>
      </c>
      <c r="AF556" s="155" t="e">
        <f>#REF!</f>
        <v>#REF!</v>
      </c>
      <c r="AG556" s="169"/>
      <c r="AH556" s="150">
        <v>45602</v>
      </c>
      <c r="AI556" s="150">
        <f t="shared" si="27"/>
        <v>45722</v>
      </c>
      <c r="AJ556" s="156">
        <f t="shared" si="28"/>
        <v>46452</v>
      </c>
    </row>
    <row r="557" spans="1:36" ht="18" customHeight="1">
      <c r="A557" s="270" t="s">
        <v>5560</v>
      </c>
      <c r="B557" s="502" t="b">
        <v>1</v>
      </c>
      <c r="C557" s="322" t="s">
        <v>5561</v>
      </c>
      <c r="D557" s="146" t="s">
        <v>74</v>
      </c>
      <c r="E557" s="327" t="s">
        <v>24</v>
      </c>
      <c r="F557" s="146" t="s">
        <v>13</v>
      </c>
      <c r="G557" s="559"/>
      <c r="H557" s="146" t="s">
        <v>567</v>
      </c>
      <c r="I557" s="150" t="str">
        <f t="shared" ca="1" si="26"/>
        <v>EJECUTADO</v>
      </c>
      <c r="J557" s="146" t="s">
        <v>5562</v>
      </c>
      <c r="K557" s="507" t="s">
        <v>50</v>
      </c>
      <c r="L557" s="180" t="s">
        <v>5563</v>
      </c>
      <c r="M557" s="514" t="s">
        <v>5564</v>
      </c>
      <c r="N557" s="229" t="s">
        <v>1686</v>
      </c>
      <c r="O557" s="438">
        <v>14117000</v>
      </c>
      <c r="P557" s="438">
        <v>14117000</v>
      </c>
      <c r="Q557" s="545">
        <v>20250572</v>
      </c>
      <c r="R557" s="516">
        <v>22496000</v>
      </c>
      <c r="S557" s="134">
        <v>45832</v>
      </c>
      <c r="T557" s="175">
        <v>45861</v>
      </c>
      <c r="U557" s="175">
        <v>45890</v>
      </c>
      <c r="V557" s="222">
        <v>20250856</v>
      </c>
      <c r="W557" s="517">
        <v>14117000</v>
      </c>
      <c r="X557" s="426">
        <v>45856</v>
      </c>
      <c r="Y557" s="205" t="s">
        <v>51</v>
      </c>
      <c r="Z557" s="150" t="s">
        <v>634</v>
      </c>
      <c r="AA557" s="146" t="s">
        <v>53</v>
      </c>
      <c r="AB557" s="146">
        <v>14993306</v>
      </c>
      <c r="AC557" s="146" t="s">
        <v>2940</v>
      </c>
      <c r="AD557" s="233">
        <v>45861</v>
      </c>
      <c r="AE557" s="83" t="s">
        <v>5565</v>
      </c>
      <c r="AF557" s="155" t="e">
        <f>#REF!</f>
        <v>#REF!</v>
      </c>
      <c r="AG557" s="169"/>
      <c r="AH557" s="150">
        <v>45602</v>
      </c>
      <c r="AI557" s="150">
        <f t="shared" si="27"/>
        <v>45722</v>
      </c>
      <c r="AJ557" s="156">
        <f t="shared" si="28"/>
        <v>46452</v>
      </c>
    </row>
    <row r="558" spans="1:36" ht="18" customHeight="1">
      <c r="B558" s="502" t="b">
        <v>1</v>
      </c>
      <c r="C558" s="322" t="s">
        <v>5566</v>
      </c>
      <c r="D558" s="146" t="s">
        <v>2741</v>
      </c>
      <c r="E558" s="327" t="s">
        <v>24</v>
      </c>
      <c r="F558" s="146" t="s">
        <v>19</v>
      </c>
      <c r="G558" s="559">
        <v>45856</v>
      </c>
      <c r="H558" s="146" t="s">
        <v>567</v>
      </c>
      <c r="I558" s="150" t="str">
        <f t="shared" ca="1" si="26"/>
        <v>EJECUTADO</v>
      </c>
      <c r="J558" s="228" t="s">
        <v>5567</v>
      </c>
      <c r="K558" s="507" t="s">
        <v>50</v>
      </c>
      <c r="L558" s="245" t="s">
        <v>5568</v>
      </c>
      <c r="M558" s="514" t="s">
        <v>5425</v>
      </c>
      <c r="N558" s="216" t="s">
        <v>1686</v>
      </c>
      <c r="O558" s="438">
        <v>100000000</v>
      </c>
      <c r="P558" s="438">
        <v>100000000</v>
      </c>
      <c r="Q558" s="545">
        <v>20250553</v>
      </c>
      <c r="R558" s="516">
        <v>800000000</v>
      </c>
      <c r="S558" s="134">
        <v>45825</v>
      </c>
      <c r="T558" s="175">
        <v>45856</v>
      </c>
      <c r="U558" s="175">
        <v>45991</v>
      </c>
      <c r="V558" s="222">
        <v>20250857</v>
      </c>
      <c r="W558" s="517">
        <v>100000000</v>
      </c>
      <c r="X558" s="426">
        <v>45856</v>
      </c>
      <c r="Y558" s="205" t="s">
        <v>51</v>
      </c>
      <c r="Z558" s="150" t="s">
        <v>2702</v>
      </c>
      <c r="AA558" s="146" t="s">
        <v>59</v>
      </c>
      <c r="AB558" s="146" t="s">
        <v>218</v>
      </c>
      <c r="AC558" s="146" t="s">
        <v>3496</v>
      </c>
      <c r="AD558" s="222" t="s">
        <v>218</v>
      </c>
      <c r="AE558" s="83" t="s">
        <v>5569</v>
      </c>
      <c r="AF558" s="155" t="e">
        <f>#REF!</f>
        <v>#REF!</v>
      </c>
      <c r="AG558" s="169"/>
      <c r="AH558" s="150">
        <v>45602</v>
      </c>
      <c r="AI558" s="150">
        <f t="shared" si="27"/>
        <v>45722</v>
      </c>
      <c r="AJ558" s="156">
        <f t="shared" si="28"/>
        <v>46452</v>
      </c>
    </row>
    <row r="559" spans="1:36" ht="18" customHeight="1">
      <c r="B559" s="502" t="b">
        <v>1</v>
      </c>
      <c r="C559" s="322" t="s">
        <v>5570</v>
      </c>
      <c r="D559" s="146" t="s">
        <v>2741</v>
      </c>
      <c r="E559" s="327" t="s">
        <v>24</v>
      </c>
      <c r="F559" s="146" t="s">
        <v>18</v>
      </c>
      <c r="G559" s="559">
        <v>45859</v>
      </c>
      <c r="H559" s="146" t="s">
        <v>567</v>
      </c>
      <c r="I559" s="150" t="str">
        <f t="shared" ca="1" si="26"/>
        <v>EJECUTADO</v>
      </c>
      <c r="J559" s="146" t="s">
        <v>2744</v>
      </c>
      <c r="K559" s="507" t="s">
        <v>54</v>
      </c>
      <c r="L559" s="180" t="s">
        <v>4465</v>
      </c>
      <c r="M559" s="514">
        <v>52791888</v>
      </c>
      <c r="N559" s="216" t="s">
        <v>1686</v>
      </c>
      <c r="O559" s="438">
        <v>29172000</v>
      </c>
      <c r="P559" s="438">
        <v>5610000</v>
      </c>
      <c r="Q559" s="545">
        <v>20250602</v>
      </c>
      <c r="R559" s="516">
        <v>30107000</v>
      </c>
      <c r="S559" s="134">
        <v>45845</v>
      </c>
      <c r="T559" s="175">
        <v>45860</v>
      </c>
      <c r="U559" s="175">
        <v>46017</v>
      </c>
      <c r="V559" s="222">
        <v>20250868</v>
      </c>
      <c r="W559" s="517">
        <v>29172000</v>
      </c>
      <c r="X559" s="426">
        <v>45860</v>
      </c>
      <c r="Y559" s="205" t="s">
        <v>51</v>
      </c>
      <c r="Z559" s="150" t="s">
        <v>2702</v>
      </c>
      <c r="AA559" s="146" t="s">
        <v>53</v>
      </c>
      <c r="AB559" s="146" t="s">
        <v>5571</v>
      </c>
      <c r="AC559" s="146" t="s">
        <v>3496</v>
      </c>
      <c r="AD559" s="233">
        <v>45860</v>
      </c>
      <c r="AE559" s="83" t="s">
        <v>5572</v>
      </c>
      <c r="AF559" s="155" t="e">
        <f>#REF!</f>
        <v>#REF!</v>
      </c>
      <c r="AG559" s="169"/>
      <c r="AH559" s="150">
        <v>45602</v>
      </c>
      <c r="AI559" s="150">
        <f t="shared" si="27"/>
        <v>45722</v>
      </c>
      <c r="AJ559" s="156">
        <f t="shared" si="28"/>
        <v>46452</v>
      </c>
    </row>
    <row r="560" spans="1:36" ht="18" customHeight="1">
      <c r="B560" s="502" t="b">
        <v>1</v>
      </c>
      <c r="C560" s="322" t="s">
        <v>5573</v>
      </c>
      <c r="D560" s="146" t="s">
        <v>74</v>
      </c>
      <c r="E560" s="327" t="s">
        <v>24</v>
      </c>
      <c r="F560" s="146" t="s">
        <v>18</v>
      </c>
      <c r="G560" s="559">
        <v>45859</v>
      </c>
      <c r="H560" s="146" t="s">
        <v>567</v>
      </c>
      <c r="I560" s="150" t="str">
        <f t="shared" ca="1" si="26"/>
        <v>EJECUTADO</v>
      </c>
      <c r="J560" s="146" t="s">
        <v>5574</v>
      </c>
      <c r="K560" s="507" t="s">
        <v>54</v>
      </c>
      <c r="L560" s="180" t="s">
        <v>5575</v>
      </c>
      <c r="M560" s="514">
        <v>1095926422</v>
      </c>
      <c r="N560" s="229" t="s">
        <v>3344</v>
      </c>
      <c r="O560" s="438">
        <v>12990000</v>
      </c>
      <c r="P560" s="438">
        <v>7493665</v>
      </c>
      <c r="Q560" s="545">
        <v>20250491</v>
      </c>
      <c r="R560" s="516">
        <v>24200000</v>
      </c>
      <c r="S560" s="134">
        <v>45803</v>
      </c>
      <c r="T560" s="175">
        <v>45859</v>
      </c>
      <c r="U560" s="175">
        <v>45912</v>
      </c>
      <c r="V560" s="222">
        <v>20250859</v>
      </c>
      <c r="W560" s="517">
        <v>12990000</v>
      </c>
      <c r="X560" s="426">
        <v>45859</v>
      </c>
      <c r="Y560" s="205" t="s">
        <v>51</v>
      </c>
      <c r="Z560" s="150" t="s">
        <v>634</v>
      </c>
      <c r="AA560" s="146" t="s">
        <v>53</v>
      </c>
      <c r="AB560" s="146">
        <v>4316717</v>
      </c>
      <c r="AC560" s="146" t="s">
        <v>5576</v>
      </c>
      <c r="AD560" s="233">
        <v>45859</v>
      </c>
      <c r="AE560" s="83" t="s">
        <v>5577</v>
      </c>
      <c r="AF560" s="155" t="e">
        <f>#REF!</f>
        <v>#REF!</v>
      </c>
      <c r="AG560" s="169"/>
      <c r="AH560" s="150">
        <v>45602</v>
      </c>
      <c r="AI560" s="150">
        <f t="shared" si="27"/>
        <v>45722</v>
      </c>
      <c r="AJ560" s="156">
        <f t="shared" si="28"/>
        <v>46452</v>
      </c>
    </row>
    <row r="561" spans="2:36" ht="18" customHeight="1">
      <c r="B561" s="502" t="b">
        <v>1</v>
      </c>
      <c r="C561" s="322" t="s">
        <v>5578</v>
      </c>
      <c r="D561" s="146" t="s">
        <v>2741</v>
      </c>
      <c r="E561" s="327" t="s">
        <v>24</v>
      </c>
      <c r="F561" s="146" t="s">
        <v>3</v>
      </c>
      <c r="G561" s="559">
        <v>45859</v>
      </c>
      <c r="H561" s="146" t="s">
        <v>567</v>
      </c>
      <c r="I561" s="150" t="str">
        <f t="shared" ca="1" si="26"/>
        <v>EJECUTADO</v>
      </c>
      <c r="J561" s="146" t="s">
        <v>4771</v>
      </c>
      <c r="K561" s="507" t="s">
        <v>54</v>
      </c>
      <c r="L561" s="180" t="s">
        <v>2742</v>
      </c>
      <c r="M561" s="514">
        <v>1073512366</v>
      </c>
      <c r="N561" s="216" t="s">
        <v>1686</v>
      </c>
      <c r="O561" s="438">
        <v>18564000</v>
      </c>
      <c r="P561" s="438">
        <v>3570000</v>
      </c>
      <c r="Q561" s="545">
        <v>20250603</v>
      </c>
      <c r="R561" s="516">
        <v>19159000</v>
      </c>
      <c r="S561" s="134">
        <v>45845</v>
      </c>
      <c r="T561" s="175">
        <v>45860</v>
      </c>
      <c r="U561" s="175">
        <v>46017</v>
      </c>
      <c r="V561" s="222">
        <v>20250869</v>
      </c>
      <c r="W561" s="517">
        <v>18564000</v>
      </c>
      <c r="X561" s="426">
        <v>45860</v>
      </c>
      <c r="Y561" s="205" t="s">
        <v>51</v>
      </c>
      <c r="Z561" s="150" t="s">
        <v>2702</v>
      </c>
      <c r="AA561" s="146" t="s">
        <v>53</v>
      </c>
      <c r="AB561" s="146" t="s">
        <v>5579</v>
      </c>
      <c r="AC561" s="146" t="s">
        <v>3496</v>
      </c>
      <c r="AD561" s="233">
        <v>45859</v>
      </c>
      <c r="AE561" s="83" t="s">
        <v>5580</v>
      </c>
      <c r="AF561" s="155" t="e">
        <f>#REF!</f>
        <v>#REF!</v>
      </c>
      <c r="AG561" s="169"/>
      <c r="AH561" s="150">
        <v>45602</v>
      </c>
      <c r="AI561" s="150">
        <f t="shared" si="27"/>
        <v>45722</v>
      </c>
      <c r="AJ561" s="156">
        <f t="shared" si="28"/>
        <v>46452</v>
      </c>
    </row>
    <row r="562" spans="2:36" ht="18" customHeight="1">
      <c r="B562" s="502" t="b">
        <v>1</v>
      </c>
      <c r="C562" s="322" t="s">
        <v>5581</v>
      </c>
      <c r="D562" s="146" t="s">
        <v>3455</v>
      </c>
      <c r="E562" s="327" t="s">
        <v>24</v>
      </c>
      <c r="F562" s="146" t="s">
        <v>3</v>
      </c>
      <c r="G562" s="559">
        <v>45859</v>
      </c>
      <c r="H562" s="146" t="s">
        <v>567</v>
      </c>
      <c r="I562" s="150" t="str">
        <f t="shared" ca="1" si="26"/>
        <v>EJECUTADO</v>
      </c>
      <c r="J562" s="228" t="s">
        <v>5582</v>
      </c>
      <c r="K562" s="507" t="s">
        <v>54</v>
      </c>
      <c r="L562" s="180" t="s">
        <v>3522</v>
      </c>
      <c r="M562" s="514">
        <v>52307564</v>
      </c>
      <c r="N562" s="216" t="s">
        <v>1686</v>
      </c>
      <c r="O562" s="438">
        <v>5447000</v>
      </c>
      <c r="P562" s="438">
        <v>3800000</v>
      </c>
      <c r="Q562" s="545">
        <v>20250607</v>
      </c>
      <c r="R562" s="516">
        <v>5700000</v>
      </c>
      <c r="S562" s="134">
        <v>45846</v>
      </c>
      <c r="T562" s="175">
        <v>45861</v>
      </c>
      <c r="U562" s="175">
        <v>45899</v>
      </c>
      <c r="V562" s="222">
        <v>20250860</v>
      </c>
      <c r="W562" s="517">
        <v>5447000</v>
      </c>
      <c r="X562" s="426">
        <v>45859</v>
      </c>
      <c r="Y562" s="205" t="s">
        <v>51</v>
      </c>
      <c r="Z562" s="150" t="s">
        <v>2702</v>
      </c>
      <c r="AA562" s="146" t="s">
        <v>53</v>
      </c>
      <c r="AB562" s="146" t="s">
        <v>5583</v>
      </c>
      <c r="AC562" s="146" t="s">
        <v>2992</v>
      </c>
      <c r="AD562" s="233">
        <v>45861</v>
      </c>
      <c r="AE562" s="83" t="s">
        <v>5584</v>
      </c>
      <c r="AF562" s="155" t="e">
        <f>#REF!</f>
        <v>#REF!</v>
      </c>
      <c r="AG562" s="169"/>
      <c r="AH562" s="150">
        <v>45602</v>
      </c>
      <c r="AI562" s="150">
        <f t="shared" si="27"/>
        <v>45722</v>
      </c>
      <c r="AJ562" s="156">
        <f t="shared" si="28"/>
        <v>46452</v>
      </c>
    </row>
    <row r="563" spans="2:36" ht="18" customHeight="1">
      <c r="B563" s="502" t="b">
        <v>1</v>
      </c>
      <c r="C563" s="322" t="s">
        <v>5585</v>
      </c>
      <c r="D563" s="146" t="s">
        <v>3455</v>
      </c>
      <c r="E563" s="327" t="s">
        <v>24</v>
      </c>
      <c r="F563" s="146" t="s">
        <v>18</v>
      </c>
      <c r="G563" s="559">
        <v>45859</v>
      </c>
      <c r="H563" s="146" t="s">
        <v>567</v>
      </c>
      <c r="I563" s="150" t="str">
        <f t="shared" ca="1" si="26"/>
        <v>EJECUTADO</v>
      </c>
      <c r="J563" s="228" t="s">
        <v>5586</v>
      </c>
      <c r="K563" s="507" t="s">
        <v>54</v>
      </c>
      <c r="L563" s="180" t="s">
        <v>5587</v>
      </c>
      <c r="M563" s="514">
        <v>53090344</v>
      </c>
      <c r="N563" s="216" t="s">
        <v>1686</v>
      </c>
      <c r="O563" s="438">
        <v>7167000</v>
      </c>
      <c r="P563" s="438">
        <v>5000000</v>
      </c>
      <c r="Q563" s="545">
        <v>20250608</v>
      </c>
      <c r="R563" s="516">
        <v>7500000</v>
      </c>
      <c r="S563" s="134">
        <v>45846</v>
      </c>
      <c r="T563" s="175">
        <v>45861</v>
      </c>
      <c r="U563" s="175">
        <v>45899</v>
      </c>
      <c r="V563" s="222">
        <v>20250861</v>
      </c>
      <c r="W563" s="517">
        <v>7167000</v>
      </c>
      <c r="X563" s="426">
        <v>45859</v>
      </c>
      <c r="Y563" s="205" t="s">
        <v>51</v>
      </c>
      <c r="Z563" s="150" t="s">
        <v>2702</v>
      </c>
      <c r="AA563" s="146" t="s">
        <v>53</v>
      </c>
      <c r="AB563" s="146" t="s">
        <v>5588</v>
      </c>
      <c r="AC563" s="146" t="s">
        <v>2992</v>
      </c>
      <c r="AD563" s="233">
        <v>45861</v>
      </c>
      <c r="AE563" s="83" t="s">
        <v>5589</v>
      </c>
      <c r="AF563" s="155" t="e">
        <f>#REF!</f>
        <v>#REF!</v>
      </c>
      <c r="AG563" s="169"/>
      <c r="AH563" s="150">
        <v>45602</v>
      </c>
      <c r="AI563" s="150">
        <f t="shared" si="27"/>
        <v>45722</v>
      </c>
      <c r="AJ563" s="156">
        <f t="shared" si="28"/>
        <v>46452</v>
      </c>
    </row>
    <row r="564" spans="2:36" ht="18" customHeight="1">
      <c r="B564" s="502" t="b">
        <v>1</v>
      </c>
      <c r="C564" s="322" t="s">
        <v>5590</v>
      </c>
      <c r="D564" s="146" t="s">
        <v>74</v>
      </c>
      <c r="E564" s="327" t="s">
        <v>24</v>
      </c>
      <c r="F564" s="146" t="s">
        <v>18</v>
      </c>
      <c r="G564" s="559">
        <v>45859</v>
      </c>
      <c r="H564" s="146" t="s">
        <v>567</v>
      </c>
      <c r="I564" s="150" t="str">
        <f t="shared" ca="1" si="26"/>
        <v>EJECUTADO</v>
      </c>
      <c r="J564" s="146" t="s">
        <v>3126</v>
      </c>
      <c r="K564" s="507" t="s">
        <v>54</v>
      </c>
      <c r="L564" s="180" t="s">
        <v>308</v>
      </c>
      <c r="M564" s="514">
        <v>1071608898</v>
      </c>
      <c r="N564" s="229" t="s">
        <v>2706</v>
      </c>
      <c r="O564" s="438">
        <v>37156000</v>
      </c>
      <c r="P564" s="438">
        <v>9289000</v>
      </c>
      <c r="Q564" s="545">
        <v>20250592</v>
      </c>
      <c r="R564" s="516">
        <v>37156000</v>
      </c>
      <c r="S564" s="134">
        <v>45839</v>
      </c>
      <c r="T564" s="175">
        <v>45859</v>
      </c>
      <c r="U564" s="175">
        <v>45981</v>
      </c>
      <c r="V564" s="222">
        <v>20250863</v>
      </c>
      <c r="W564" s="517">
        <v>37156000</v>
      </c>
      <c r="X564" s="426">
        <v>45859</v>
      </c>
      <c r="Y564" s="205" t="s">
        <v>51</v>
      </c>
      <c r="Z564" s="150" t="s">
        <v>634</v>
      </c>
      <c r="AA564" s="146" t="s">
        <v>53</v>
      </c>
      <c r="AB564" s="146" t="s">
        <v>5591</v>
      </c>
      <c r="AC564" s="150" t="s">
        <v>2969</v>
      </c>
      <c r="AD564" s="233">
        <v>45859</v>
      </c>
      <c r="AE564" s="83" t="s">
        <v>5592</v>
      </c>
      <c r="AF564" s="155" t="e">
        <f>#REF!</f>
        <v>#REF!</v>
      </c>
      <c r="AG564" s="169"/>
      <c r="AH564" s="150">
        <v>45602</v>
      </c>
      <c r="AI564" s="150">
        <f t="shared" si="27"/>
        <v>45722</v>
      </c>
      <c r="AJ564" s="156">
        <f t="shared" si="28"/>
        <v>46452</v>
      </c>
    </row>
    <row r="565" spans="2:36" ht="18" customHeight="1">
      <c r="B565" s="502" t="b">
        <v>1</v>
      </c>
      <c r="C565" s="322" t="s">
        <v>5593</v>
      </c>
      <c r="D565" s="232" t="s">
        <v>3455</v>
      </c>
      <c r="E565" s="327" t="s">
        <v>24</v>
      </c>
      <c r="F565" s="146" t="s">
        <v>18</v>
      </c>
      <c r="G565" s="559">
        <v>45859</v>
      </c>
      <c r="H565" s="146" t="s">
        <v>567</v>
      </c>
      <c r="I565" s="150" t="str">
        <f t="shared" ca="1" si="26"/>
        <v>EJECUTADO</v>
      </c>
      <c r="J565" s="146" t="s">
        <v>4399</v>
      </c>
      <c r="K565" s="507" t="s">
        <v>54</v>
      </c>
      <c r="L565" s="245" t="s">
        <v>4525</v>
      </c>
      <c r="M565" s="514">
        <v>1070972221</v>
      </c>
      <c r="N565" s="216" t="s">
        <v>1686</v>
      </c>
      <c r="O565" s="438">
        <v>5733000</v>
      </c>
      <c r="P565" s="438">
        <v>5733000</v>
      </c>
      <c r="Q565" s="545">
        <v>20250609</v>
      </c>
      <c r="R565" s="516">
        <v>6000000</v>
      </c>
      <c r="S565" s="134">
        <v>45846</v>
      </c>
      <c r="T565" s="175">
        <v>45863</v>
      </c>
      <c r="U565" s="175">
        <v>45899</v>
      </c>
      <c r="V565" s="222">
        <v>20250864</v>
      </c>
      <c r="W565" s="517">
        <v>5733000</v>
      </c>
      <c r="X565" s="426">
        <v>45859</v>
      </c>
      <c r="Y565" s="205" t="s">
        <v>51</v>
      </c>
      <c r="Z565" s="150" t="s">
        <v>2702</v>
      </c>
      <c r="AA565" s="146" t="s">
        <v>53</v>
      </c>
      <c r="AB565" s="146" t="s">
        <v>5594</v>
      </c>
      <c r="AC565" s="146" t="s">
        <v>2992</v>
      </c>
      <c r="AD565" s="233">
        <v>45861</v>
      </c>
      <c r="AE565" s="83" t="s">
        <v>5595</v>
      </c>
      <c r="AF565" s="155" t="e">
        <f>#REF!</f>
        <v>#REF!</v>
      </c>
      <c r="AG565" s="169"/>
      <c r="AH565" s="150">
        <v>45602</v>
      </c>
      <c r="AI565" s="150">
        <f t="shared" si="27"/>
        <v>45722</v>
      </c>
      <c r="AJ565" s="156">
        <f t="shared" si="28"/>
        <v>46452</v>
      </c>
    </row>
    <row r="566" spans="2:36" ht="18" customHeight="1">
      <c r="B566" s="502" t="b">
        <v>1</v>
      </c>
      <c r="C566" s="322" t="s">
        <v>5596</v>
      </c>
      <c r="D566" s="146" t="s">
        <v>4459</v>
      </c>
      <c r="E566" s="327" t="s">
        <v>24</v>
      </c>
      <c r="F566" s="146" t="s">
        <v>18</v>
      </c>
      <c r="G566" s="559">
        <v>45859</v>
      </c>
      <c r="H566" s="146" t="s">
        <v>567</v>
      </c>
      <c r="I566" s="150" t="str">
        <f t="shared" ca="1" si="26"/>
        <v>EJECUTADO</v>
      </c>
      <c r="J566" s="146" t="s">
        <v>4589</v>
      </c>
      <c r="K566" s="507" t="s">
        <v>54</v>
      </c>
      <c r="L566" s="180" t="s">
        <v>5597</v>
      </c>
      <c r="M566" s="514">
        <v>1013596438</v>
      </c>
      <c r="N566" s="216" t="s">
        <v>1686</v>
      </c>
      <c r="O566" s="438">
        <v>28184000</v>
      </c>
      <c r="P566" s="438">
        <v>9500000</v>
      </c>
      <c r="Q566" s="545">
        <v>20250638</v>
      </c>
      <c r="R566" s="516">
        <v>28184000</v>
      </c>
      <c r="S566" s="134">
        <v>45859</v>
      </c>
      <c r="T566" s="175">
        <v>45861</v>
      </c>
      <c r="U566" s="175">
        <v>45952</v>
      </c>
      <c r="V566" s="222">
        <v>20250872</v>
      </c>
      <c r="W566" s="517">
        <v>28184000</v>
      </c>
      <c r="X566" s="426">
        <v>45860</v>
      </c>
      <c r="Y566" s="205" t="s">
        <v>51</v>
      </c>
      <c r="Z566" s="150" t="s">
        <v>2702</v>
      </c>
      <c r="AA566" s="146" t="s">
        <v>53</v>
      </c>
      <c r="AB566" s="146" t="s">
        <v>5598</v>
      </c>
      <c r="AC566" s="146" t="s">
        <v>3099</v>
      </c>
      <c r="AD566" s="233">
        <v>45861</v>
      </c>
      <c r="AE566" s="83" t="s">
        <v>5599</v>
      </c>
      <c r="AF566" s="155" t="e">
        <f>#REF!</f>
        <v>#REF!</v>
      </c>
      <c r="AG566" s="169"/>
      <c r="AH566" s="150">
        <v>45602</v>
      </c>
      <c r="AI566" s="150">
        <f t="shared" si="27"/>
        <v>45722</v>
      </c>
      <c r="AJ566" s="156">
        <f t="shared" si="28"/>
        <v>46452</v>
      </c>
    </row>
    <row r="567" spans="2:36" ht="18" customHeight="1">
      <c r="B567" s="502" t="b">
        <v>1</v>
      </c>
      <c r="C567" s="322" t="s">
        <v>5600</v>
      </c>
      <c r="D567" s="146" t="s">
        <v>2741</v>
      </c>
      <c r="E567" s="327" t="s">
        <v>24</v>
      </c>
      <c r="F567" s="146" t="s">
        <v>19</v>
      </c>
      <c r="G567" s="559">
        <v>45860</v>
      </c>
      <c r="H567" s="146" t="s">
        <v>567</v>
      </c>
      <c r="I567" s="150" t="str">
        <f t="shared" ca="1" si="26"/>
        <v>EJECUTADO</v>
      </c>
      <c r="J567" s="146" t="s">
        <v>2866</v>
      </c>
      <c r="K567" s="507" t="s">
        <v>50</v>
      </c>
      <c r="L567" s="180" t="s">
        <v>5601</v>
      </c>
      <c r="M567" s="514" t="s">
        <v>5513</v>
      </c>
      <c r="N567" s="216" t="s">
        <v>1686</v>
      </c>
      <c r="O567" s="438">
        <v>100000000</v>
      </c>
      <c r="P567" s="438">
        <v>100000000</v>
      </c>
      <c r="Q567" s="545">
        <v>20250553</v>
      </c>
      <c r="R567" s="516">
        <v>800000000</v>
      </c>
      <c r="S567" s="134">
        <v>45825</v>
      </c>
      <c r="T567" s="175">
        <v>45860</v>
      </c>
      <c r="U567" s="175">
        <v>45991</v>
      </c>
      <c r="V567" s="222">
        <v>20250873</v>
      </c>
      <c r="W567" s="517">
        <v>100000000</v>
      </c>
      <c r="X567" s="426">
        <v>45860</v>
      </c>
      <c r="Y567" s="205" t="s">
        <v>51</v>
      </c>
      <c r="Z567" s="150" t="s">
        <v>2702</v>
      </c>
      <c r="AA567" s="146" t="s">
        <v>59</v>
      </c>
      <c r="AB567" s="146" t="s">
        <v>218</v>
      </c>
      <c r="AC567" s="146" t="s">
        <v>3496</v>
      </c>
      <c r="AD567" s="222" t="s">
        <v>218</v>
      </c>
      <c r="AE567" s="83" t="s">
        <v>5602</v>
      </c>
      <c r="AF567" s="155" t="e">
        <f>#REF!</f>
        <v>#REF!</v>
      </c>
      <c r="AG567" s="169"/>
      <c r="AH567" s="150">
        <v>45602</v>
      </c>
      <c r="AI567" s="150">
        <f t="shared" si="27"/>
        <v>45722</v>
      </c>
      <c r="AJ567" s="156">
        <f t="shared" si="28"/>
        <v>46452</v>
      </c>
    </row>
    <row r="568" spans="2:36" ht="18" customHeight="1">
      <c r="B568" s="502" t="b">
        <v>1</v>
      </c>
      <c r="C568" s="322" t="s">
        <v>5603</v>
      </c>
      <c r="D568" s="146" t="s">
        <v>2871</v>
      </c>
      <c r="E568" s="327" t="s">
        <v>24</v>
      </c>
      <c r="F568" s="146" t="s">
        <v>13</v>
      </c>
      <c r="G568" s="559">
        <v>45861</v>
      </c>
      <c r="H568" s="146" t="s">
        <v>567</v>
      </c>
      <c r="I568" s="150" t="str">
        <f t="shared" ca="1" si="26"/>
        <v>EJECUTADO</v>
      </c>
      <c r="J568" s="146" t="s">
        <v>5604</v>
      </c>
      <c r="K568" s="507" t="s">
        <v>50</v>
      </c>
      <c r="L568" s="180" t="s">
        <v>5605</v>
      </c>
      <c r="M568" s="514" t="s">
        <v>5606</v>
      </c>
      <c r="N568" s="216" t="s">
        <v>1686</v>
      </c>
      <c r="O568" s="438">
        <v>43685000</v>
      </c>
      <c r="P568" s="438">
        <v>43685000</v>
      </c>
      <c r="Q568" s="545">
        <v>20250600</v>
      </c>
      <c r="R568" s="516">
        <v>43685000</v>
      </c>
      <c r="S568" s="134">
        <v>45841</v>
      </c>
      <c r="T568" s="175">
        <v>45866</v>
      </c>
      <c r="U568" s="175">
        <v>45926</v>
      </c>
      <c r="V568" s="222">
        <v>20250885</v>
      </c>
      <c r="W568" s="517">
        <v>43685000</v>
      </c>
      <c r="X568" s="426">
        <v>45862</v>
      </c>
      <c r="Y568" s="205" t="s">
        <v>51</v>
      </c>
      <c r="Z568" s="150" t="s">
        <v>2702</v>
      </c>
      <c r="AA568" s="146" t="s">
        <v>53</v>
      </c>
      <c r="AB568" s="146" t="s">
        <v>5607</v>
      </c>
      <c r="AC568" s="146" t="s">
        <v>2964</v>
      </c>
      <c r="AD568" s="233">
        <v>45866</v>
      </c>
      <c r="AE568" s="83" t="s">
        <v>5608</v>
      </c>
      <c r="AF568" s="155" t="e">
        <f>#REF!</f>
        <v>#REF!</v>
      </c>
      <c r="AG568" s="169"/>
      <c r="AH568" s="150">
        <v>45602</v>
      </c>
      <c r="AI568" s="150">
        <f t="shared" si="27"/>
        <v>45722</v>
      </c>
      <c r="AJ568" s="156">
        <f t="shared" si="28"/>
        <v>46452</v>
      </c>
    </row>
    <row r="569" spans="2:36" ht="18" customHeight="1">
      <c r="B569" s="502" t="b">
        <v>1</v>
      </c>
      <c r="C569" s="322" t="s">
        <v>5609</v>
      </c>
      <c r="D569" s="146" t="s">
        <v>2741</v>
      </c>
      <c r="E569" s="327" t="s">
        <v>24</v>
      </c>
      <c r="F569" s="146" t="s">
        <v>19</v>
      </c>
      <c r="G569" s="559">
        <v>45860</v>
      </c>
      <c r="H569" s="146" t="s">
        <v>567</v>
      </c>
      <c r="I569" s="150" t="str">
        <f t="shared" ca="1" si="26"/>
        <v>EJECUTADO</v>
      </c>
      <c r="J569" s="146" t="s">
        <v>2866</v>
      </c>
      <c r="K569" s="507" t="s">
        <v>50</v>
      </c>
      <c r="L569" s="180" t="s">
        <v>5610</v>
      </c>
      <c r="M569" s="514" t="s">
        <v>5611</v>
      </c>
      <c r="N569" s="216" t="s">
        <v>1686</v>
      </c>
      <c r="O569" s="438">
        <v>100000000</v>
      </c>
      <c r="P569" s="438">
        <v>100000000</v>
      </c>
      <c r="Q569" s="545">
        <v>20250553</v>
      </c>
      <c r="R569" s="516">
        <v>800000000</v>
      </c>
      <c r="S569" s="134">
        <v>45825</v>
      </c>
      <c r="T569" s="175">
        <v>45860</v>
      </c>
      <c r="U569" s="175">
        <v>45991</v>
      </c>
      <c r="V569" s="222">
        <v>20250874</v>
      </c>
      <c r="W569" s="517">
        <v>100000000</v>
      </c>
      <c r="X569" s="426">
        <v>45860</v>
      </c>
      <c r="Y569" s="205" t="s">
        <v>51</v>
      </c>
      <c r="Z569" s="150" t="s">
        <v>2702</v>
      </c>
      <c r="AA569" s="146" t="s">
        <v>59</v>
      </c>
      <c r="AB569" s="146" t="s">
        <v>218</v>
      </c>
      <c r="AC569" s="146" t="s">
        <v>3496</v>
      </c>
      <c r="AD569" s="222" t="s">
        <v>218</v>
      </c>
      <c r="AE569" s="83" t="s">
        <v>5612</v>
      </c>
      <c r="AF569" s="155" t="e">
        <f>#REF!</f>
        <v>#REF!</v>
      </c>
      <c r="AG569" s="169"/>
      <c r="AH569" s="150">
        <v>45602</v>
      </c>
      <c r="AI569" s="150">
        <f t="shared" si="27"/>
        <v>45722</v>
      </c>
      <c r="AJ569" s="156">
        <f t="shared" si="28"/>
        <v>46452</v>
      </c>
    </row>
    <row r="570" spans="2:36" ht="18" customHeight="1">
      <c r="B570" s="502" t="b">
        <v>1</v>
      </c>
      <c r="C570" s="322" t="s">
        <v>5613</v>
      </c>
      <c r="D570" s="146" t="s">
        <v>74</v>
      </c>
      <c r="E570" s="327" t="s">
        <v>24</v>
      </c>
      <c r="F570" s="146" t="s">
        <v>18</v>
      </c>
      <c r="G570" s="559">
        <v>45861</v>
      </c>
      <c r="H570" s="146" t="s">
        <v>567</v>
      </c>
      <c r="I570" s="150" t="str">
        <f t="shared" ca="1" si="26"/>
        <v>EJECUTADO</v>
      </c>
      <c r="J570" s="146" t="s">
        <v>5614</v>
      </c>
      <c r="K570" s="507" t="s">
        <v>54</v>
      </c>
      <c r="L570" s="180" t="s">
        <v>5615</v>
      </c>
      <c r="M570" s="514">
        <v>91264836</v>
      </c>
      <c r="N570" s="229" t="s">
        <v>5616</v>
      </c>
      <c r="O570" s="438">
        <v>10779000</v>
      </c>
      <c r="P570" s="438">
        <v>6340550</v>
      </c>
      <c r="Q570" s="545">
        <v>20250492</v>
      </c>
      <c r="R570" s="516">
        <v>13950000</v>
      </c>
      <c r="S570" s="134">
        <v>45803</v>
      </c>
      <c r="T570" s="175">
        <v>45866</v>
      </c>
      <c r="U570" s="175">
        <v>45912</v>
      </c>
      <c r="V570" s="222">
        <v>20250881</v>
      </c>
      <c r="W570" s="517">
        <v>10799000</v>
      </c>
      <c r="X570" s="426">
        <v>45861</v>
      </c>
      <c r="Y570" s="205" t="s">
        <v>51</v>
      </c>
      <c r="Z570" s="150" t="s">
        <v>634</v>
      </c>
      <c r="AA570" s="146" t="s">
        <v>53</v>
      </c>
      <c r="AB570" s="146">
        <v>4319147</v>
      </c>
      <c r="AC570" s="146" t="s">
        <v>5576</v>
      </c>
      <c r="AD570" s="233">
        <v>45862</v>
      </c>
      <c r="AE570" s="227" t="s">
        <v>5617</v>
      </c>
      <c r="AF570" s="155" t="e">
        <f>#REF!</f>
        <v>#REF!</v>
      </c>
      <c r="AG570" s="169"/>
      <c r="AH570" s="150">
        <v>45602</v>
      </c>
      <c r="AI570" s="150">
        <f t="shared" si="27"/>
        <v>45722</v>
      </c>
      <c r="AJ570" s="156">
        <f t="shared" si="28"/>
        <v>46452</v>
      </c>
    </row>
    <row r="571" spans="2:36" ht="18" customHeight="1">
      <c r="B571" s="502" t="b">
        <v>1</v>
      </c>
      <c r="C571" s="322" t="s">
        <v>5618</v>
      </c>
      <c r="D571" s="146" t="s">
        <v>641</v>
      </c>
      <c r="E571" s="327" t="s">
        <v>24</v>
      </c>
      <c r="F571" s="146" t="s">
        <v>13</v>
      </c>
      <c r="G571" s="559">
        <v>45861</v>
      </c>
      <c r="H571" s="146" t="s">
        <v>567</v>
      </c>
      <c r="I571" s="150" t="str">
        <f t="shared" ca="1" si="26"/>
        <v>EJECUTADO</v>
      </c>
      <c r="J571" s="228" t="s">
        <v>5619</v>
      </c>
      <c r="K571" s="507" t="s">
        <v>50</v>
      </c>
      <c r="L571" s="180" t="s">
        <v>5620</v>
      </c>
      <c r="M571" s="514" t="s">
        <v>5621</v>
      </c>
      <c r="N571" s="216" t="s">
        <v>1686</v>
      </c>
      <c r="O571" s="438">
        <v>90000000</v>
      </c>
      <c r="P571" s="438">
        <v>90000000</v>
      </c>
      <c r="Q571" s="545">
        <v>20250616</v>
      </c>
      <c r="R571" s="516">
        <v>90000000</v>
      </c>
      <c r="S571" s="134">
        <v>45847</v>
      </c>
      <c r="T571" s="175">
        <v>45863</v>
      </c>
      <c r="U571" s="175">
        <v>45871</v>
      </c>
      <c r="V571" s="222">
        <v>20250882</v>
      </c>
      <c r="W571" s="517">
        <v>90000000</v>
      </c>
      <c r="X571" s="426">
        <v>45861</v>
      </c>
      <c r="Y571" s="205" t="s">
        <v>51</v>
      </c>
      <c r="Z571" s="150" t="s">
        <v>2702</v>
      </c>
      <c r="AA571" s="146" t="s">
        <v>53</v>
      </c>
      <c r="AB571" s="146" t="s">
        <v>5622</v>
      </c>
      <c r="AC571" s="146" t="s">
        <v>3547</v>
      </c>
      <c r="AD571" s="233">
        <v>45863</v>
      </c>
      <c r="AE571" s="83" t="s">
        <v>5623</v>
      </c>
      <c r="AF571" s="155" t="e">
        <f>#REF!</f>
        <v>#REF!</v>
      </c>
      <c r="AG571" s="169"/>
      <c r="AH571" s="150">
        <v>45602</v>
      </c>
      <c r="AI571" s="150">
        <f t="shared" si="27"/>
        <v>45722</v>
      </c>
      <c r="AJ571" s="156">
        <f t="shared" si="28"/>
        <v>46452</v>
      </c>
    </row>
    <row r="572" spans="2:36" ht="18" customHeight="1">
      <c r="B572" s="502" t="b">
        <v>1</v>
      </c>
      <c r="C572" s="322" t="s">
        <v>5624</v>
      </c>
      <c r="D572" s="146" t="s">
        <v>74</v>
      </c>
      <c r="E572" s="327" t="s">
        <v>24</v>
      </c>
      <c r="F572" s="146" t="s">
        <v>3</v>
      </c>
      <c r="G572" s="559">
        <v>45861</v>
      </c>
      <c r="H572" s="146" t="s">
        <v>567</v>
      </c>
      <c r="I572" s="150" t="str">
        <f t="shared" ca="1" si="26"/>
        <v>EJECUTADO</v>
      </c>
      <c r="J572" s="146" t="s">
        <v>3901</v>
      </c>
      <c r="K572" s="507" t="s">
        <v>54</v>
      </c>
      <c r="L572" s="180" t="s">
        <v>5625</v>
      </c>
      <c r="M572" s="514">
        <v>1023162414</v>
      </c>
      <c r="N572" s="229" t="s">
        <v>2792</v>
      </c>
      <c r="O572" s="438">
        <v>14356000</v>
      </c>
      <c r="P572" s="438">
        <v>2743000</v>
      </c>
      <c r="Q572" s="545">
        <v>20250624</v>
      </c>
      <c r="R572" s="516">
        <v>14447000</v>
      </c>
      <c r="S572" s="134">
        <v>45848</v>
      </c>
      <c r="T572" s="175">
        <v>45862</v>
      </c>
      <c r="U572" s="175">
        <v>46022</v>
      </c>
      <c r="V572" s="222">
        <v>20250883</v>
      </c>
      <c r="W572" s="517">
        <v>14356000</v>
      </c>
      <c r="X572" s="426">
        <v>45861</v>
      </c>
      <c r="Y572" s="168" t="s">
        <v>106</v>
      </c>
      <c r="Z572" s="150" t="s">
        <v>283</v>
      </c>
      <c r="AA572" s="146" t="s">
        <v>53</v>
      </c>
      <c r="AB572" s="146" t="s">
        <v>5626</v>
      </c>
      <c r="AC572" s="146" t="s">
        <v>2940</v>
      </c>
      <c r="AD572" s="233">
        <v>45861</v>
      </c>
      <c r="AE572" s="83" t="s">
        <v>5627</v>
      </c>
      <c r="AF572" s="155" t="e">
        <f>#REF!</f>
        <v>#REF!</v>
      </c>
      <c r="AG572" s="169"/>
      <c r="AH572" s="150">
        <v>45602</v>
      </c>
      <c r="AI572" s="150">
        <f t="shared" si="27"/>
        <v>45722</v>
      </c>
      <c r="AJ572" s="156">
        <f t="shared" si="28"/>
        <v>46452</v>
      </c>
    </row>
    <row r="573" spans="2:36" ht="18" customHeight="1">
      <c r="B573" s="502" t="b">
        <v>1</v>
      </c>
      <c r="C573" s="322" t="s">
        <v>5628</v>
      </c>
      <c r="D573" s="146" t="s">
        <v>5478</v>
      </c>
      <c r="E573" s="327" t="s">
        <v>24</v>
      </c>
      <c r="F573" s="146" t="s">
        <v>13</v>
      </c>
      <c r="G573" s="559">
        <v>45861</v>
      </c>
      <c r="H573" s="146" t="s">
        <v>567</v>
      </c>
      <c r="I573" s="150" t="str">
        <f t="shared" ca="1" si="26"/>
        <v>EJECUTADO</v>
      </c>
      <c r="J573" s="146" t="s">
        <v>5629</v>
      </c>
      <c r="K573" s="507" t="s">
        <v>50</v>
      </c>
      <c r="L573" s="180" t="s">
        <v>2611</v>
      </c>
      <c r="M573" s="514" t="s">
        <v>5630</v>
      </c>
      <c r="N573" s="216" t="s">
        <v>1686</v>
      </c>
      <c r="O573" s="438">
        <v>100000000</v>
      </c>
      <c r="P573" s="438">
        <v>100000000</v>
      </c>
      <c r="Q573" s="545">
        <v>20250627</v>
      </c>
      <c r="R573" s="516">
        <v>100000000</v>
      </c>
      <c r="S573" s="134">
        <v>45852</v>
      </c>
      <c r="T573" s="175">
        <v>45868</v>
      </c>
      <c r="U573" s="175">
        <v>46017</v>
      </c>
      <c r="V573" s="222">
        <v>20250900</v>
      </c>
      <c r="W573" s="517">
        <v>100000000</v>
      </c>
      <c r="X573" s="426">
        <v>45863</v>
      </c>
      <c r="Y573" s="205" t="s">
        <v>51</v>
      </c>
      <c r="Z573" s="150" t="s">
        <v>2702</v>
      </c>
      <c r="AA573" s="146" t="s">
        <v>53</v>
      </c>
      <c r="AB573" s="146" t="s">
        <v>5631</v>
      </c>
      <c r="AC573" s="146" t="s">
        <v>2964</v>
      </c>
      <c r="AD573" s="233">
        <v>45868</v>
      </c>
      <c r="AE573" s="83" t="s">
        <v>5632</v>
      </c>
      <c r="AF573" s="155" t="e">
        <f>#REF!</f>
        <v>#REF!</v>
      </c>
      <c r="AG573" s="169"/>
      <c r="AH573" s="150">
        <v>45602</v>
      </c>
      <c r="AI573" s="150">
        <f t="shared" si="27"/>
        <v>45722</v>
      </c>
      <c r="AJ573" s="156">
        <f t="shared" si="28"/>
        <v>46452</v>
      </c>
    </row>
    <row r="574" spans="2:36" ht="18" customHeight="1">
      <c r="B574" s="502" t="b">
        <v>1</v>
      </c>
      <c r="C574" s="322" t="s">
        <v>5633</v>
      </c>
      <c r="D574" s="146" t="s">
        <v>2741</v>
      </c>
      <c r="E574" s="327" t="s">
        <v>24</v>
      </c>
      <c r="F574" s="146" t="s">
        <v>19</v>
      </c>
      <c r="G574" s="559">
        <v>45862</v>
      </c>
      <c r="H574" s="146" t="s">
        <v>567</v>
      </c>
      <c r="I574" s="150" t="str">
        <f t="shared" ca="1" si="26"/>
        <v>EJECUTADO</v>
      </c>
      <c r="J574" s="146" t="s">
        <v>2866</v>
      </c>
      <c r="K574" s="507" t="s">
        <v>50</v>
      </c>
      <c r="L574" s="180" t="s">
        <v>5634</v>
      </c>
      <c r="M574" s="514" t="s">
        <v>5635</v>
      </c>
      <c r="N574" s="216" t="s">
        <v>1686</v>
      </c>
      <c r="O574" s="438">
        <v>100000000</v>
      </c>
      <c r="P574" s="438">
        <v>100000000</v>
      </c>
      <c r="Q574" s="545">
        <v>20250553</v>
      </c>
      <c r="R574" s="516">
        <v>800000000</v>
      </c>
      <c r="S574" s="134">
        <v>45825</v>
      </c>
      <c r="T574" s="175">
        <v>45862</v>
      </c>
      <c r="U574" s="175">
        <v>45991</v>
      </c>
      <c r="V574" s="222">
        <v>20250886</v>
      </c>
      <c r="W574" s="517">
        <v>100000000</v>
      </c>
      <c r="X574" s="426">
        <v>45862</v>
      </c>
      <c r="Y574" s="205" t="s">
        <v>51</v>
      </c>
      <c r="Z574" s="150" t="s">
        <v>2702</v>
      </c>
      <c r="AA574" s="146" t="s">
        <v>59</v>
      </c>
      <c r="AB574" s="146" t="s">
        <v>218</v>
      </c>
      <c r="AC574" s="146" t="s">
        <v>3496</v>
      </c>
      <c r="AD574" s="146" t="s">
        <v>218</v>
      </c>
      <c r="AE574" s="83" t="s">
        <v>5636</v>
      </c>
      <c r="AF574" s="155" t="e">
        <f>#REF!</f>
        <v>#REF!</v>
      </c>
      <c r="AG574" s="169"/>
      <c r="AH574" s="150">
        <v>45602</v>
      </c>
      <c r="AI574" s="150">
        <f t="shared" si="27"/>
        <v>45722</v>
      </c>
      <c r="AJ574" s="156">
        <f t="shared" si="28"/>
        <v>46452</v>
      </c>
    </row>
    <row r="575" spans="2:36" ht="18" customHeight="1">
      <c r="B575" s="502" t="b">
        <v>1</v>
      </c>
      <c r="C575" s="322" t="s">
        <v>5637</v>
      </c>
      <c r="D575" s="146" t="s">
        <v>5478</v>
      </c>
      <c r="E575" s="327" t="s">
        <v>24</v>
      </c>
      <c r="F575" s="146" t="s">
        <v>13</v>
      </c>
      <c r="G575" s="559">
        <v>45862</v>
      </c>
      <c r="H575" s="146" t="s">
        <v>567</v>
      </c>
      <c r="I575" s="150" t="str">
        <f t="shared" ca="1" si="26"/>
        <v>EJECUTADO</v>
      </c>
      <c r="J575" s="146" t="s">
        <v>5638</v>
      </c>
      <c r="K575" s="507" t="s">
        <v>50</v>
      </c>
      <c r="L575" s="180" t="s">
        <v>2897</v>
      </c>
      <c r="M575" s="514" t="s">
        <v>2898</v>
      </c>
      <c r="N575" s="216" t="s">
        <v>1686</v>
      </c>
      <c r="O575" s="438">
        <v>226808000</v>
      </c>
      <c r="P575" s="438">
        <v>226808000</v>
      </c>
      <c r="Q575" s="545">
        <v>20250605</v>
      </c>
      <c r="R575" s="516">
        <v>226808000</v>
      </c>
      <c r="S575" s="134">
        <v>45846</v>
      </c>
      <c r="T575" s="175">
        <v>45873</v>
      </c>
      <c r="U575" s="175">
        <v>46017</v>
      </c>
      <c r="V575" s="222">
        <v>20250901</v>
      </c>
      <c r="W575" s="517">
        <v>226808000</v>
      </c>
      <c r="X575" s="426">
        <v>45863</v>
      </c>
      <c r="Y575" s="205" t="s">
        <v>51</v>
      </c>
      <c r="Z575" s="150" t="s">
        <v>2702</v>
      </c>
      <c r="AA575" s="146" t="s">
        <v>53</v>
      </c>
      <c r="AB575" s="146">
        <v>4323013</v>
      </c>
      <c r="AC575" s="146" t="s">
        <v>2964</v>
      </c>
      <c r="AD575" s="233">
        <v>45873</v>
      </c>
      <c r="AE575" s="83" t="s">
        <v>5639</v>
      </c>
      <c r="AF575" s="155" t="e">
        <f>#REF!</f>
        <v>#REF!</v>
      </c>
      <c r="AG575" s="169"/>
      <c r="AH575" s="150">
        <v>45602</v>
      </c>
      <c r="AI575" s="150">
        <f t="shared" si="27"/>
        <v>45722</v>
      </c>
      <c r="AJ575" s="156">
        <f t="shared" si="28"/>
        <v>46452</v>
      </c>
    </row>
    <row r="576" spans="2:36" ht="18" customHeight="1">
      <c r="B576" s="502" t="b">
        <v>1</v>
      </c>
      <c r="C576" s="322" t="s">
        <v>5640</v>
      </c>
      <c r="D576" s="146" t="s">
        <v>842</v>
      </c>
      <c r="E576" s="327" t="s">
        <v>24</v>
      </c>
      <c r="F576" s="146" t="s">
        <v>19</v>
      </c>
      <c r="G576" s="559">
        <v>45862</v>
      </c>
      <c r="H576" s="146" t="s">
        <v>567</v>
      </c>
      <c r="I576" s="150" t="str">
        <f t="shared" ca="1" si="26"/>
        <v>EJECUTADO</v>
      </c>
      <c r="J576" s="146" t="s">
        <v>5641</v>
      </c>
      <c r="K576" s="507" t="s">
        <v>50</v>
      </c>
      <c r="L576" s="180" t="s">
        <v>5642</v>
      </c>
      <c r="M576" s="514" t="s">
        <v>5643</v>
      </c>
      <c r="N576" s="216" t="s">
        <v>1686</v>
      </c>
      <c r="O576" s="438">
        <v>6111000</v>
      </c>
      <c r="P576" s="438">
        <v>6111000</v>
      </c>
      <c r="Q576" s="545">
        <v>20250666</v>
      </c>
      <c r="R576" s="516">
        <v>6111000</v>
      </c>
      <c r="S576" s="134">
        <v>45861</v>
      </c>
      <c r="T576" s="175">
        <v>45862</v>
      </c>
      <c r="U576" s="175">
        <v>45869</v>
      </c>
      <c r="V576" s="222">
        <v>20250887</v>
      </c>
      <c r="W576" s="517">
        <v>6111000</v>
      </c>
      <c r="X576" s="426">
        <v>45862</v>
      </c>
      <c r="Y576" s="205" t="s">
        <v>51</v>
      </c>
      <c r="Z576" s="150" t="s">
        <v>2702</v>
      </c>
      <c r="AA576" s="146" t="s">
        <v>59</v>
      </c>
      <c r="AB576" s="146" t="s">
        <v>218</v>
      </c>
      <c r="AC576" s="146" t="s">
        <v>2927</v>
      </c>
      <c r="AD576" s="146" t="s">
        <v>218</v>
      </c>
      <c r="AE576" s="83" t="s">
        <v>5644</v>
      </c>
      <c r="AF576" s="155" t="e">
        <f>#REF!</f>
        <v>#REF!</v>
      </c>
      <c r="AG576" s="169"/>
      <c r="AH576" s="150">
        <v>45602</v>
      </c>
      <c r="AI576" s="150">
        <f t="shared" si="27"/>
        <v>45722</v>
      </c>
      <c r="AJ576" s="156">
        <f t="shared" si="28"/>
        <v>46452</v>
      </c>
    </row>
    <row r="577" spans="1:36" ht="18" customHeight="1">
      <c r="B577" s="502" t="b">
        <v>1</v>
      </c>
      <c r="C577" s="322" t="s">
        <v>5645</v>
      </c>
      <c r="D577" s="146" t="s">
        <v>74</v>
      </c>
      <c r="E577" s="327" t="s">
        <v>24</v>
      </c>
      <c r="F577" s="146" t="s">
        <v>3</v>
      </c>
      <c r="G577" s="559">
        <v>45862</v>
      </c>
      <c r="H577" s="146" t="s">
        <v>567</v>
      </c>
      <c r="I577" s="150" t="str">
        <f t="shared" ca="1" si="26"/>
        <v>EJECUTADO</v>
      </c>
      <c r="J577" s="232" t="s">
        <v>5646</v>
      </c>
      <c r="K577" s="507" t="s">
        <v>54</v>
      </c>
      <c r="L577" s="180" t="s">
        <v>2836</v>
      </c>
      <c r="M577" s="514">
        <v>79792050</v>
      </c>
      <c r="N577" s="229" t="s">
        <v>2837</v>
      </c>
      <c r="O577" s="438">
        <v>16000000</v>
      </c>
      <c r="P577" s="438">
        <v>4000000</v>
      </c>
      <c r="Q577" s="545">
        <v>20250660</v>
      </c>
      <c r="R577" s="516">
        <v>16000000</v>
      </c>
      <c r="S577" s="134">
        <v>45860</v>
      </c>
      <c r="T577" s="175">
        <v>45866</v>
      </c>
      <c r="U577" s="175">
        <v>45988</v>
      </c>
      <c r="V577" s="222">
        <v>20250888</v>
      </c>
      <c r="W577" s="517">
        <v>16000000</v>
      </c>
      <c r="X577" s="426">
        <v>45862</v>
      </c>
      <c r="Y577" s="205" t="s">
        <v>51</v>
      </c>
      <c r="Z577" s="150" t="s">
        <v>634</v>
      </c>
      <c r="AA577" s="146" t="s">
        <v>53</v>
      </c>
      <c r="AB577" s="146" t="s">
        <v>5647</v>
      </c>
      <c r="AC577" s="146" t="s">
        <v>2992</v>
      </c>
      <c r="AD577" s="233">
        <v>45863</v>
      </c>
      <c r="AE577" s="83" t="s">
        <v>5648</v>
      </c>
      <c r="AF577" s="155" t="e">
        <f>#REF!</f>
        <v>#REF!</v>
      </c>
      <c r="AG577" s="169"/>
      <c r="AH577" s="150">
        <v>45602</v>
      </c>
      <c r="AI577" s="150">
        <f t="shared" si="27"/>
        <v>45722</v>
      </c>
      <c r="AJ577" s="156">
        <f t="shared" si="28"/>
        <v>46452</v>
      </c>
    </row>
    <row r="578" spans="1:36" ht="18" customHeight="1">
      <c r="B578" s="502" t="b">
        <v>1</v>
      </c>
      <c r="C578" s="322" t="s">
        <v>5649</v>
      </c>
      <c r="D578" s="146" t="s">
        <v>5071</v>
      </c>
      <c r="E578" s="327" t="s">
        <v>24</v>
      </c>
      <c r="F578" s="146" t="s">
        <v>13</v>
      </c>
      <c r="G578" s="559">
        <v>45862</v>
      </c>
      <c r="H578" s="146" t="s">
        <v>567</v>
      </c>
      <c r="I578" s="150" t="str">
        <f t="shared" ca="1" si="26"/>
        <v>EJECUTADO</v>
      </c>
      <c r="J578" s="146" t="s">
        <v>5650</v>
      </c>
      <c r="K578" s="507" t="s">
        <v>54</v>
      </c>
      <c r="L578" s="180" t="s">
        <v>5651</v>
      </c>
      <c r="M578" s="514">
        <v>1073522046</v>
      </c>
      <c r="N578" s="216" t="s">
        <v>1686</v>
      </c>
      <c r="O578" s="438">
        <v>30000000</v>
      </c>
      <c r="P578" s="438">
        <v>5500000</v>
      </c>
      <c r="Q578" s="545">
        <v>20250631</v>
      </c>
      <c r="R578" s="516">
        <v>30000000</v>
      </c>
      <c r="S578" s="134">
        <v>45854</v>
      </c>
      <c r="T578" s="175">
        <v>45866</v>
      </c>
      <c r="U578" s="175">
        <v>46022</v>
      </c>
      <c r="V578" s="222">
        <v>20250907</v>
      </c>
      <c r="W578" s="517">
        <v>30000000</v>
      </c>
      <c r="X578" s="426">
        <v>45863</v>
      </c>
      <c r="Y578" s="205" t="s">
        <v>51</v>
      </c>
      <c r="Z578" s="150" t="s">
        <v>2702</v>
      </c>
      <c r="AA578" s="146" t="s">
        <v>53</v>
      </c>
      <c r="AB578" s="146" t="s">
        <v>5652</v>
      </c>
      <c r="AC578" s="146" t="s">
        <v>2964</v>
      </c>
      <c r="AD578" s="233">
        <v>45866</v>
      </c>
      <c r="AE578" s="83" t="s">
        <v>5653</v>
      </c>
      <c r="AF578" s="155" t="e">
        <f>#REF!</f>
        <v>#REF!</v>
      </c>
      <c r="AG578" s="169"/>
      <c r="AH578" s="150">
        <v>45602</v>
      </c>
      <c r="AI578" s="150">
        <f t="shared" si="27"/>
        <v>45722</v>
      </c>
      <c r="AJ578" s="156">
        <f t="shared" si="28"/>
        <v>46452</v>
      </c>
    </row>
    <row r="579" spans="1:36" ht="18" customHeight="1">
      <c r="B579" s="502" t="b">
        <v>1</v>
      </c>
      <c r="C579" s="322" t="s">
        <v>5654</v>
      </c>
      <c r="D579" s="146" t="s">
        <v>74</v>
      </c>
      <c r="E579" s="327" t="s">
        <v>24</v>
      </c>
      <c r="F579" s="146" t="s">
        <v>18</v>
      </c>
      <c r="G579" s="559">
        <v>45863</v>
      </c>
      <c r="H579" s="146" t="s">
        <v>567</v>
      </c>
      <c r="I579" s="150" t="str">
        <f t="shared" ref="I579:I645" ca="1" si="29">IF($B$1&lt;=U579,("EN EJECUCIÓN"),("EJECUTADO"))</f>
        <v>EJECUTADO</v>
      </c>
      <c r="J579" s="146" t="s">
        <v>5655</v>
      </c>
      <c r="K579" s="507" t="s">
        <v>54</v>
      </c>
      <c r="L579" s="180" t="s">
        <v>2820</v>
      </c>
      <c r="M579" s="514">
        <v>1075660772</v>
      </c>
      <c r="N579" s="229"/>
      <c r="O579" s="438">
        <v>25500000</v>
      </c>
      <c r="P579" s="438">
        <v>5000000</v>
      </c>
      <c r="Q579" s="545">
        <v>20250632</v>
      </c>
      <c r="R579" s="516">
        <v>25500000</v>
      </c>
      <c r="S579" s="134">
        <v>45855</v>
      </c>
      <c r="T579" s="175">
        <v>45866</v>
      </c>
      <c r="U579" s="175">
        <v>46022</v>
      </c>
      <c r="V579" s="222">
        <v>20250902</v>
      </c>
      <c r="W579" s="517">
        <v>25500000</v>
      </c>
      <c r="X579" s="426">
        <v>45863</v>
      </c>
      <c r="Y579" s="168" t="s">
        <v>106</v>
      </c>
      <c r="Z579" s="150" t="s">
        <v>283</v>
      </c>
      <c r="AA579" s="146" t="s">
        <v>53</v>
      </c>
      <c r="AB579" s="146" t="s">
        <v>5656</v>
      </c>
      <c r="AC579" s="146" t="s">
        <v>2940</v>
      </c>
      <c r="AD579" s="233">
        <v>45866</v>
      </c>
      <c r="AE579" s="83" t="s">
        <v>5657</v>
      </c>
      <c r="AF579" s="155" t="e">
        <f>#REF!</f>
        <v>#REF!</v>
      </c>
      <c r="AG579" s="169"/>
      <c r="AH579" s="150">
        <v>45602</v>
      </c>
      <c r="AI579" s="150">
        <f t="shared" si="27"/>
        <v>45722</v>
      </c>
      <c r="AJ579" s="156">
        <f t="shared" si="28"/>
        <v>46452</v>
      </c>
    </row>
    <row r="580" spans="1:36" ht="18" customHeight="1">
      <c r="A580" s="354" t="s">
        <v>5658</v>
      </c>
      <c r="B580" s="502" t="b">
        <v>0</v>
      </c>
      <c r="C580" s="322" t="s">
        <v>5659</v>
      </c>
      <c r="D580" s="146" t="s">
        <v>3891</v>
      </c>
      <c r="E580" s="327" t="s">
        <v>24</v>
      </c>
      <c r="F580" s="146" t="s">
        <v>18</v>
      </c>
      <c r="G580" s="559">
        <v>45863</v>
      </c>
      <c r="H580" s="146" t="s">
        <v>567</v>
      </c>
      <c r="I580" s="150" t="str">
        <f t="shared" ca="1" si="29"/>
        <v>EJECUTADO</v>
      </c>
      <c r="J580" s="146" t="s">
        <v>5660</v>
      </c>
      <c r="K580" s="507" t="s">
        <v>54</v>
      </c>
      <c r="L580" s="180" t="s">
        <v>5661</v>
      </c>
      <c r="M580" s="514">
        <v>80048619</v>
      </c>
      <c r="N580" s="216" t="s">
        <v>1686</v>
      </c>
      <c r="O580" s="438">
        <v>32895000</v>
      </c>
      <c r="P580" s="438">
        <v>6579000</v>
      </c>
      <c r="Q580" s="545">
        <v>20250646</v>
      </c>
      <c r="R580" s="516">
        <v>32895000</v>
      </c>
      <c r="S580" s="134">
        <v>45859</v>
      </c>
      <c r="T580" s="175">
        <v>45867</v>
      </c>
      <c r="U580" s="175">
        <v>46019</v>
      </c>
      <c r="V580" s="222">
        <v>20250904</v>
      </c>
      <c r="W580" s="517">
        <v>32895000</v>
      </c>
      <c r="X580" s="426">
        <v>45863</v>
      </c>
      <c r="Y580" s="205" t="s">
        <v>51</v>
      </c>
      <c r="Z580" s="150" t="s">
        <v>2702</v>
      </c>
      <c r="AA580" s="146" t="s">
        <v>53</v>
      </c>
      <c r="AB580" s="146" t="s">
        <v>5662</v>
      </c>
      <c r="AC580" s="146" t="s">
        <v>4750</v>
      </c>
      <c r="AD580" s="233">
        <v>45867</v>
      </c>
      <c r="AE580" s="83" t="s">
        <v>5663</v>
      </c>
      <c r="AF580" s="155" t="e">
        <f>#REF!</f>
        <v>#REF!</v>
      </c>
      <c r="AG580" s="169"/>
      <c r="AH580" s="150">
        <v>45602</v>
      </c>
      <c r="AI580" s="150">
        <f t="shared" ref="AI580:AI643" si="30">+AH580+4*30</f>
        <v>45722</v>
      </c>
      <c r="AJ580" s="156">
        <f t="shared" ref="AJ580:AJ643" si="31">+AI580+(2*365)</f>
        <v>46452</v>
      </c>
    </row>
    <row r="581" spans="1:36" ht="18" customHeight="1">
      <c r="B581" s="502" t="b">
        <v>1</v>
      </c>
      <c r="C581" s="322" t="s">
        <v>5664</v>
      </c>
      <c r="D581" s="146" t="s">
        <v>3891</v>
      </c>
      <c r="E581" s="327" t="s">
        <v>24</v>
      </c>
      <c r="F581" s="146" t="s">
        <v>18</v>
      </c>
      <c r="G581" s="559">
        <v>45863</v>
      </c>
      <c r="H581" s="146" t="s">
        <v>567</v>
      </c>
      <c r="I581" s="150" t="str">
        <f t="shared" ca="1" si="29"/>
        <v>EJECUTADO</v>
      </c>
      <c r="J581" s="146" t="s">
        <v>4738</v>
      </c>
      <c r="K581" s="507" t="s">
        <v>54</v>
      </c>
      <c r="L581" s="180" t="s">
        <v>5665</v>
      </c>
      <c r="M581" s="514">
        <v>52219528</v>
      </c>
      <c r="N581" s="229"/>
      <c r="O581" s="438">
        <v>24000000</v>
      </c>
      <c r="P581" s="438">
        <v>5800000</v>
      </c>
      <c r="Q581" s="545">
        <v>20250550</v>
      </c>
      <c r="R581" s="516">
        <v>200000000</v>
      </c>
      <c r="S581" s="134">
        <v>45825</v>
      </c>
      <c r="T581" s="175">
        <v>45867</v>
      </c>
      <c r="U581" s="175">
        <v>45991</v>
      </c>
      <c r="V581" s="222">
        <v>20250905</v>
      </c>
      <c r="W581" s="517">
        <v>24000000</v>
      </c>
      <c r="X581" s="426">
        <v>45863</v>
      </c>
      <c r="Y581" s="205" t="s">
        <v>51</v>
      </c>
      <c r="Z581" s="150" t="s">
        <v>2702</v>
      </c>
      <c r="AA581" s="146" t="s">
        <v>53</v>
      </c>
      <c r="AB581" s="146" t="s">
        <v>5666</v>
      </c>
      <c r="AC581" s="146" t="s">
        <v>4750</v>
      </c>
      <c r="AD581" s="233">
        <v>45867</v>
      </c>
      <c r="AE581" s="83" t="s">
        <v>5667</v>
      </c>
      <c r="AF581" s="155" t="e">
        <f>#REF!</f>
        <v>#REF!</v>
      </c>
      <c r="AG581" s="169"/>
      <c r="AH581" s="150">
        <v>45602</v>
      </c>
      <c r="AI581" s="150">
        <f t="shared" si="30"/>
        <v>45722</v>
      </c>
      <c r="AJ581" s="156">
        <f t="shared" si="31"/>
        <v>46452</v>
      </c>
    </row>
    <row r="582" spans="1:36" ht="18" customHeight="1">
      <c r="A582" s="354" t="s">
        <v>5668</v>
      </c>
      <c r="B582" s="502" t="b">
        <v>0</v>
      </c>
      <c r="C582" s="322" t="s">
        <v>5669</v>
      </c>
      <c r="D582" s="146" t="s">
        <v>2869</v>
      </c>
      <c r="E582" s="327" t="s">
        <v>24</v>
      </c>
      <c r="F582" s="146" t="s">
        <v>3</v>
      </c>
      <c r="G582" s="559">
        <v>45866</v>
      </c>
      <c r="H582" s="146" t="s">
        <v>567</v>
      </c>
      <c r="I582" s="150" t="str">
        <f t="shared" ca="1" si="29"/>
        <v>EJECUTADO</v>
      </c>
      <c r="J582" s="146" t="s">
        <v>4364</v>
      </c>
      <c r="K582" s="507" t="s">
        <v>54</v>
      </c>
      <c r="L582" s="180" t="s">
        <v>2809</v>
      </c>
      <c r="M582" s="514">
        <v>1110448527</v>
      </c>
      <c r="N582" s="216" t="s">
        <v>1686</v>
      </c>
      <c r="O582" s="438">
        <v>10146000</v>
      </c>
      <c r="P582" s="438">
        <v>3382000</v>
      </c>
      <c r="Q582" s="545">
        <v>20250645</v>
      </c>
      <c r="R582" s="516">
        <v>10146000</v>
      </c>
      <c r="S582" s="134">
        <v>45859</v>
      </c>
      <c r="T582" s="175">
        <v>45867</v>
      </c>
      <c r="U582" s="175">
        <v>45958</v>
      </c>
      <c r="V582" s="222">
        <v>20250908</v>
      </c>
      <c r="W582" s="517">
        <v>10146000</v>
      </c>
      <c r="X582" s="426">
        <v>45866</v>
      </c>
      <c r="Y582" s="205" t="s">
        <v>51</v>
      </c>
      <c r="Z582" s="150" t="s">
        <v>2702</v>
      </c>
      <c r="AA582" s="146" t="s">
        <v>53</v>
      </c>
      <c r="AB582" s="146" t="s">
        <v>5670</v>
      </c>
      <c r="AC582" s="150" t="s">
        <v>2969</v>
      </c>
      <c r="AD582" s="233">
        <v>45866</v>
      </c>
      <c r="AE582" s="83" t="s">
        <v>5671</v>
      </c>
      <c r="AF582" s="155" t="e">
        <f>#REF!</f>
        <v>#REF!</v>
      </c>
      <c r="AG582" s="169"/>
      <c r="AH582" s="150">
        <v>45602</v>
      </c>
      <c r="AI582" s="150">
        <f t="shared" si="30"/>
        <v>45722</v>
      </c>
      <c r="AJ582" s="156">
        <f t="shared" si="31"/>
        <v>46452</v>
      </c>
    </row>
    <row r="583" spans="1:36" ht="18" customHeight="1">
      <c r="B583" s="502" t="b">
        <v>1</v>
      </c>
      <c r="C583" s="322" t="s">
        <v>5672</v>
      </c>
      <c r="D583" s="146" t="s">
        <v>3348</v>
      </c>
      <c r="E583" s="327" t="s">
        <v>24</v>
      </c>
      <c r="F583" s="146" t="s">
        <v>19</v>
      </c>
      <c r="G583" s="559">
        <v>45866</v>
      </c>
      <c r="H583" s="146" t="s">
        <v>567</v>
      </c>
      <c r="I583" s="150" t="str">
        <f t="shared" ca="1" si="29"/>
        <v>EJECUTADO</v>
      </c>
      <c r="J583" s="146" t="s">
        <v>2873</v>
      </c>
      <c r="K583" s="507" t="s">
        <v>50</v>
      </c>
      <c r="L583" s="180" t="s">
        <v>2777</v>
      </c>
      <c r="M583" s="514" t="s">
        <v>2778</v>
      </c>
      <c r="N583" s="216" t="s">
        <v>1686</v>
      </c>
      <c r="O583" s="438">
        <v>100000000</v>
      </c>
      <c r="P583" s="438">
        <v>100000000</v>
      </c>
      <c r="Q583" s="545">
        <v>20250610</v>
      </c>
      <c r="R583" s="516">
        <v>400000000</v>
      </c>
      <c r="S583" s="134">
        <v>45846</v>
      </c>
      <c r="T583" s="175">
        <v>45866</v>
      </c>
      <c r="U583" s="175">
        <v>45930</v>
      </c>
      <c r="V583" s="222">
        <v>20250910</v>
      </c>
      <c r="W583" s="517">
        <v>100000000</v>
      </c>
      <c r="X583" s="426">
        <v>45866</v>
      </c>
      <c r="Y583" s="205" t="s">
        <v>51</v>
      </c>
      <c r="Z583" s="150" t="s">
        <v>2702</v>
      </c>
      <c r="AA583" s="146" t="s">
        <v>59</v>
      </c>
      <c r="AB583" s="146" t="s">
        <v>218</v>
      </c>
      <c r="AC583" s="146" t="s">
        <v>2927</v>
      </c>
      <c r="AD583" s="146" t="s">
        <v>218</v>
      </c>
      <c r="AE583" s="83" t="s">
        <v>5673</v>
      </c>
      <c r="AF583" s="155" t="e">
        <f>#REF!</f>
        <v>#REF!</v>
      </c>
      <c r="AG583" s="169"/>
      <c r="AH583" s="150">
        <v>45602</v>
      </c>
      <c r="AI583" s="150">
        <f t="shared" si="30"/>
        <v>45722</v>
      </c>
      <c r="AJ583" s="156">
        <f t="shared" si="31"/>
        <v>46452</v>
      </c>
    </row>
    <row r="584" spans="1:36" ht="18" customHeight="1">
      <c r="B584" s="502" t="b">
        <v>1</v>
      </c>
      <c r="C584" s="322" t="s">
        <v>5674</v>
      </c>
      <c r="D584" s="146" t="s">
        <v>74</v>
      </c>
      <c r="E584" s="327" t="s">
        <v>24</v>
      </c>
      <c r="F584" s="146" t="s">
        <v>18</v>
      </c>
      <c r="G584" s="559">
        <v>45867</v>
      </c>
      <c r="H584" s="146" t="s">
        <v>567</v>
      </c>
      <c r="I584" s="150" t="str">
        <f t="shared" ca="1" si="29"/>
        <v>EJECUTADO</v>
      </c>
      <c r="J584" s="146" t="s">
        <v>2779</v>
      </c>
      <c r="K584" s="507" t="s">
        <v>54</v>
      </c>
      <c r="L584" s="180" t="s">
        <v>5675</v>
      </c>
      <c r="M584" s="514">
        <v>80087121</v>
      </c>
      <c r="N584" s="229" t="s">
        <v>2780</v>
      </c>
      <c r="O584" s="438">
        <v>33000000</v>
      </c>
      <c r="P584" s="438">
        <v>11000000</v>
      </c>
      <c r="Q584" s="545">
        <v>20250639</v>
      </c>
      <c r="R584" s="516">
        <v>33000000</v>
      </c>
      <c r="S584" s="134">
        <v>45859</v>
      </c>
      <c r="T584" s="175">
        <v>45867</v>
      </c>
      <c r="U584" s="175">
        <v>45958</v>
      </c>
      <c r="V584" s="222">
        <v>20250914</v>
      </c>
      <c r="W584" s="517">
        <v>33000000</v>
      </c>
      <c r="X584" s="426">
        <v>45867</v>
      </c>
      <c r="Y584" s="205" t="s">
        <v>51</v>
      </c>
      <c r="Z584" s="150" t="s">
        <v>634</v>
      </c>
      <c r="AA584" s="146" t="s">
        <v>53</v>
      </c>
      <c r="AB584" s="146" t="s">
        <v>5676</v>
      </c>
      <c r="AC584" s="146" t="s">
        <v>3507</v>
      </c>
      <c r="AD584" s="233">
        <v>45867</v>
      </c>
      <c r="AE584" s="83" t="s">
        <v>5677</v>
      </c>
      <c r="AF584" s="155" t="e">
        <f>#REF!</f>
        <v>#REF!</v>
      </c>
      <c r="AG584" s="169"/>
      <c r="AH584" s="150">
        <v>45602</v>
      </c>
      <c r="AI584" s="150">
        <f t="shared" si="30"/>
        <v>45722</v>
      </c>
      <c r="AJ584" s="156">
        <f t="shared" si="31"/>
        <v>46452</v>
      </c>
    </row>
    <row r="585" spans="1:36" ht="18" customHeight="1">
      <c r="B585" s="502" t="b">
        <v>1</v>
      </c>
      <c r="C585" s="322" t="s">
        <v>5678</v>
      </c>
      <c r="D585" s="146" t="s">
        <v>5478</v>
      </c>
      <c r="E585" s="327" t="s">
        <v>24</v>
      </c>
      <c r="F585" s="146" t="s">
        <v>13</v>
      </c>
      <c r="G585" s="559">
        <v>45867</v>
      </c>
      <c r="H585" s="146" t="s">
        <v>567</v>
      </c>
      <c r="I585" s="150" t="str">
        <f t="shared" ca="1" si="29"/>
        <v>EJECUTADO</v>
      </c>
      <c r="J585" s="146" t="s">
        <v>5679</v>
      </c>
      <c r="K585" s="507" t="s">
        <v>50</v>
      </c>
      <c r="L585" s="180" t="s">
        <v>5680</v>
      </c>
      <c r="M585" s="514" t="s">
        <v>5681</v>
      </c>
      <c r="N585" s="216" t="s">
        <v>1686</v>
      </c>
      <c r="O585" s="438">
        <v>178517000</v>
      </c>
      <c r="P585" s="438">
        <v>178517000</v>
      </c>
      <c r="Q585" s="545">
        <v>20250664</v>
      </c>
      <c r="R585" s="516">
        <v>178517000</v>
      </c>
      <c r="S585" s="134">
        <v>45861</v>
      </c>
      <c r="T585" s="175">
        <v>45881</v>
      </c>
      <c r="U585" s="175">
        <v>46017</v>
      </c>
      <c r="V585" s="222">
        <v>20250923</v>
      </c>
      <c r="W585" s="517">
        <v>178517000</v>
      </c>
      <c r="X585" s="426">
        <v>45869</v>
      </c>
      <c r="Y585" s="205" t="s">
        <v>51</v>
      </c>
      <c r="Z585" s="150" t="s">
        <v>2702</v>
      </c>
      <c r="AA585" s="146" t="s">
        <v>53</v>
      </c>
      <c r="AB585" s="146" t="s">
        <v>5682</v>
      </c>
      <c r="AC585" s="146" t="s">
        <v>2964</v>
      </c>
      <c r="AD585" s="233">
        <v>45881</v>
      </c>
      <c r="AE585" s="83" t="s">
        <v>5683</v>
      </c>
      <c r="AF585" s="155" t="e">
        <f>#REF!</f>
        <v>#REF!</v>
      </c>
      <c r="AG585" s="169"/>
      <c r="AH585" s="150">
        <v>45602</v>
      </c>
      <c r="AI585" s="150">
        <f t="shared" si="30"/>
        <v>45722</v>
      </c>
      <c r="AJ585" s="156">
        <f t="shared" si="31"/>
        <v>46452</v>
      </c>
    </row>
    <row r="586" spans="1:36" ht="18" customHeight="1">
      <c r="B586" s="502" t="b">
        <v>1</v>
      </c>
      <c r="C586" s="322" t="s">
        <v>5684</v>
      </c>
      <c r="D586" s="146" t="s">
        <v>2741</v>
      </c>
      <c r="E586" s="327" t="s">
        <v>24</v>
      </c>
      <c r="F586" s="146" t="s">
        <v>19</v>
      </c>
      <c r="G586" s="559">
        <v>45868</v>
      </c>
      <c r="H586" s="146" t="s">
        <v>567</v>
      </c>
      <c r="I586" s="150" t="str">
        <f t="shared" ca="1" si="29"/>
        <v>EJECUTADO</v>
      </c>
      <c r="J586" s="146" t="s">
        <v>2866</v>
      </c>
      <c r="K586" s="507" t="s">
        <v>50</v>
      </c>
      <c r="L586" s="180" t="s">
        <v>2862</v>
      </c>
      <c r="M586" s="514" t="s">
        <v>2863</v>
      </c>
      <c r="N586" s="216" t="s">
        <v>1686</v>
      </c>
      <c r="O586" s="438">
        <v>100000000</v>
      </c>
      <c r="P586" s="438">
        <v>100000000</v>
      </c>
      <c r="Q586" s="545">
        <v>20250553</v>
      </c>
      <c r="R586" s="516">
        <v>800000000</v>
      </c>
      <c r="S586" s="134">
        <v>45825</v>
      </c>
      <c r="T586" s="175">
        <v>45868</v>
      </c>
      <c r="U586" s="175">
        <v>45991</v>
      </c>
      <c r="V586" s="222">
        <v>20250915</v>
      </c>
      <c r="W586" s="517">
        <v>100000000</v>
      </c>
      <c r="X586" s="426">
        <v>45868</v>
      </c>
      <c r="Y586" s="205" t="s">
        <v>51</v>
      </c>
      <c r="Z586" s="150" t="s">
        <v>2702</v>
      </c>
      <c r="AA586" s="146" t="s">
        <v>59</v>
      </c>
      <c r="AB586" s="146" t="s">
        <v>218</v>
      </c>
      <c r="AC586" s="146" t="s">
        <v>3496</v>
      </c>
      <c r="AD586" s="146" t="s">
        <v>218</v>
      </c>
      <c r="AE586" s="83" t="s">
        <v>5685</v>
      </c>
      <c r="AF586" s="155" t="e">
        <f>#REF!</f>
        <v>#REF!</v>
      </c>
      <c r="AG586" s="169"/>
      <c r="AH586" s="150">
        <v>45602</v>
      </c>
      <c r="AI586" s="150">
        <f t="shared" si="30"/>
        <v>45722</v>
      </c>
      <c r="AJ586" s="156">
        <f t="shared" si="31"/>
        <v>46452</v>
      </c>
    </row>
    <row r="587" spans="1:36" ht="18" customHeight="1">
      <c r="B587" s="502" t="b">
        <v>1</v>
      </c>
      <c r="C587" s="322" t="s">
        <v>5686</v>
      </c>
      <c r="D587" s="146" t="s">
        <v>2741</v>
      </c>
      <c r="E587" s="327" t="s">
        <v>24</v>
      </c>
      <c r="F587" s="146" t="s">
        <v>19</v>
      </c>
      <c r="G587" s="559">
        <v>45868</v>
      </c>
      <c r="H587" s="146" t="s">
        <v>567</v>
      </c>
      <c r="I587" s="150" t="str">
        <f t="shared" ca="1" si="29"/>
        <v>EJECUTADO</v>
      </c>
      <c r="J587" s="146" t="s">
        <v>2866</v>
      </c>
      <c r="K587" s="507" t="s">
        <v>50</v>
      </c>
      <c r="L587" s="158" t="s">
        <v>5687</v>
      </c>
      <c r="M587" s="514" t="s">
        <v>5688</v>
      </c>
      <c r="N587" s="216" t="s">
        <v>1686</v>
      </c>
      <c r="O587" s="438">
        <v>100000000</v>
      </c>
      <c r="P587" s="438">
        <v>100000000</v>
      </c>
      <c r="Q587" s="545">
        <v>20250553</v>
      </c>
      <c r="R587" s="516">
        <v>800000000</v>
      </c>
      <c r="S587" s="134">
        <v>45825</v>
      </c>
      <c r="T587" s="175">
        <v>45868</v>
      </c>
      <c r="U587" s="175">
        <v>45991</v>
      </c>
      <c r="V587" s="222">
        <v>20250916</v>
      </c>
      <c r="W587" s="517">
        <v>100000000</v>
      </c>
      <c r="X587" s="426">
        <v>45868</v>
      </c>
      <c r="Y587" s="205" t="s">
        <v>51</v>
      </c>
      <c r="Z587" s="150" t="s">
        <v>2702</v>
      </c>
      <c r="AA587" s="146" t="s">
        <v>59</v>
      </c>
      <c r="AB587" s="146" t="s">
        <v>218</v>
      </c>
      <c r="AC587" s="146" t="s">
        <v>3496</v>
      </c>
      <c r="AD587" s="146" t="s">
        <v>218</v>
      </c>
      <c r="AE587" s="83" t="s">
        <v>5689</v>
      </c>
      <c r="AF587" s="155" t="e">
        <f>#REF!</f>
        <v>#REF!</v>
      </c>
      <c r="AG587" s="169"/>
      <c r="AH587" s="150">
        <v>45602</v>
      </c>
      <c r="AI587" s="150">
        <f t="shared" si="30"/>
        <v>45722</v>
      </c>
      <c r="AJ587" s="156">
        <f t="shared" si="31"/>
        <v>46452</v>
      </c>
    </row>
    <row r="588" spans="1:36" ht="18" customHeight="1">
      <c r="B588" s="502" t="b">
        <v>1</v>
      </c>
      <c r="C588" s="322" t="s">
        <v>5690</v>
      </c>
      <c r="D588" s="146" t="s">
        <v>74</v>
      </c>
      <c r="E588" s="327" t="s">
        <v>24</v>
      </c>
      <c r="F588" s="146" t="s">
        <v>18</v>
      </c>
      <c r="G588" s="559">
        <v>45869</v>
      </c>
      <c r="H588" s="146" t="s">
        <v>567</v>
      </c>
      <c r="I588" s="150" t="str">
        <f t="shared" ca="1" si="29"/>
        <v>EJECUTADO</v>
      </c>
      <c r="J588" s="146" t="s">
        <v>5691</v>
      </c>
      <c r="K588" s="507" t="s">
        <v>54</v>
      </c>
      <c r="L588" s="180" t="s">
        <v>2243</v>
      </c>
      <c r="M588" s="514">
        <v>74244833</v>
      </c>
      <c r="N588" s="229" t="s">
        <v>2775</v>
      </c>
      <c r="O588" s="438">
        <v>64000000</v>
      </c>
      <c r="P588" s="438">
        <v>16000000</v>
      </c>
      <c r="Q588" s="545">
        <v>20250686</v>
      </c>
      <c r="R588" s="516">
        <v>64000000</v>
      </c>
      <c r="S588" s="134">
        <v>45867</v>
      </c>
      <c r="T588" s="175">
        <v>45870</v>
      </c>
      <c r="U588" s="175">
        <v>45991</v>
      </c>
      <c r="V588" s="222">
        <v>20250918</v>
      </c>
      <c r="W588" s="517">
        <v>64000000</v>
      </c>
      <c r="X588" s="426">
        <v>45869</v>
      </c>
      <c r="Y588" s="146" t="s">
        <v>2776</v>
      </c>
      <c r="Z588" s="146" t="s">
        <v>2776</v>
      </c>
      <c r="AA588" s="146" t="s">
        <v>53</v>
      </c>
      <c r="AB588" s="146" t="s">
        <v>5692</v>
      </c>
      <c r="AC588" s="146" t="s">
        <v>3547</v>
      </c>
      <c r="AD588" s="233">
        <v>45869</v>
      </c>
      <c r="AE588" s="83" t="s">
        <v>5693</v>
      </c>
      <c r="AF588" s="155" t="e">
        <f>#REF!</f>
        <v>#REF!</v>
      </c>
      <c r="AG588" s="169"/>
      <c r="AH588" s="150">
        <v>45602</v>
      </c>
      <c r="AI588" s="150">
        <f t="shared" si="30"/>
        <v>45722</v>
      </c>
      <c r="AJ588" s="156">
        <f t="shared" si="31"/>
        <v>46452</v>
      </c>
    </row>
    <row r="589" spans="1:36" ht="18" customHeight="1">
      <c r="B589" s="502" t="b">
        <v>1</v>
      </c>
      <c r="C589" s="322" t="s">
        <v>5694</v>
      </c>
      <c r="D589" s="146" t="s">
        <v>842</v>
      </c>
      <c r="E589" s="327" t="s">
        <v>24</v>
      </c>
      <c r="F589" s="146" t="s">
        <v>19</v>
      </c>
      <c r="G589" s="559">
        <v>45869</v>
      </c>
      <c r="H589" s="146" t="s">
        <v>567</v>
      </c>
      <c r="I589" s="150" t="str">
        <f t="shared" ca="1" si="29"/>
        <v>EJECUTADO</v>
      </c>
      <c r="J589" s="146" t="s">
        <v>3983</v>
      </c>
      <c r="K589" s="507" t="s">
        <v>50</v>
      </c>
      <c r="L589" s="180" t="s">
        <v>5695</v>
      </c>
      <c r="M589" s="514" t="s">
        <v>5696</v>
      </c>
      <c r="N589" s="216" t="s">
        <v>1686</v>
      </c>
      <c r="O589" s="438">
        <v>100000000</v>
      </c>
      <c r="P589" s="438">
        <v>100000000</v>
      </c>
      <c r="Q589" s="545">
        <v>20250610</v>
      </c>
      <c r="R589" s="516">
        <v>400000000</v>
      </c>
      <c r="S589" s="134">
        <v>45846</v>
      </c>
      <c r="T589" s="175">
        <v>45869</v>
      </c>
      <c r="U589" s="175">
        <v>45930</v>
      </c>
      <c r="V589" s="222">
        <v>20250919</v>
      </c>
      <c r="W589" s="517">
        <v>100000000</v>
      </c>
      <c r="X589" s="426">
        <v>45869</v>
      </c>
      <c r="Y589" s="205" t="s">
        <v>51</v>
      </c>
      <c r="Z589" s="150" t="s">
        <v>2702</v>
      </c>
      <c r="AA589" s="146" t="s">
        <v>59</v>
      </c>
      <c r="AB589" s="146" t="s">
        <v>218</v>
      </c>
      <c r="AC589" s="146" t="s">
        <v>2927</v>
      </c>
      <c r="AD589" s="146" t="s">
        <v>218</v>
      </c>
      <c r="AE589" s="83" t="s">
        <v>5697</v>
      </c>
      <c r="AF589" s="155" t="e">
        <f>#REF!</f>
        <v>#REF!</v>
      </c>
      <c r="AG589" s="169"/>
      <c r="AH589" s="150">
        <v>45602</v>
      </c>
      <c r="AI589" s="150">
        <f t="shared" si="30"/>
        <v>45722</v>
      </c>
      <c r="AJ589" s="156">
        <f t="shared" si="31"/>
        <v>46452</v>
      </c>
    </row>
    <row r="590" spans="1:36" ht="18" customHeight="1">
      <c r="B590" s="502" t="b">
        <v>1</v>
      </c>
      <c r="C590" s="322" t="s">
        <v>5698</v>
      </c>
      <c r="D590" s="146" t="s">
        <v>4259</v>
      </c>
      <c r="E590" s="327" t="s">
        <v>24</v>
      </c>
      <c r="F590" s="146" t="s">
        <v>19</v>
      </c>
      <c r="G590" s="559">
        <v>45869</v>
      </c>
      <c r="H590" s="146" t="s">
        <v>567</v>
      </c>
      <c r="I590" s="150" t="str">
        <f t="shared" ca="1" si="29"/>
        <v>EJECUTADO</v>
      </c>
      <c r="J590" s="146" t="s">
        <v>5699</v>
      </c>
      <c r="K590" s="507" t="s">
        <v>50</v>
      </c>
      <c r="L590" s="180" t="s">
        <v>5700</v>
      </c>
      <c r="M590" s="514" t="s">
        <v>5701</v>
      </c>
      <c r="N590" s="216" t="s">
        <v>1686</v>
      </c>
      <c r="O590" s="438">
        <v>125870000</v>
      </c>
      <c r="P590" s="438">
        <v>125870000</v>
      </c>
      <c r="Q590" s="545">
        <v>20250661</v>
      </c>
      <c r="R590" s="516">
        <v>125870000</v>
      </c>
      <c r="S590" s="134">
        <v>45860</v>
      </c>
      <c r="T590" s="175">
        <v>45870</v>
      </c>
      <c r="U590" s="175">
        <v>45945</v>
      </c>
      <c r="V590" s="222">
        <v>20250922</v>
      </c>
      <c r="W590" s="517">
        <v>125870000</v>
      </c>
      <c r="X590" s="426">
        <v>45869</v>
      </c>
      <c r="Y590" s="205" t="s">
        <v>51</v>
      </c>
      <c r="Z590" s="150" t="s">
        <v>2702</v>
      </c>
      <c r="AA590" s="146" t="s">
        <v>53</v>
      </c>
      <c r="AB590" s="146" t="s">
        <v>5702</v>
      </c>
      <c r="AC590" s="146" t="s">
        <v>2964</v>
      </c>
      <c r="AD590" s="233">
        <v>45870</v>
      </c>
      <c r="AE590" s="83" t="s">
        <v>5703</v>
      </c>
      <c r="AF590" s="155" t="e">
        <f>#REF!</f>
        <v>#REF!</v>
      </c>
      <c r="AG590" s="169"/>
      <c r="AH590" s="150">
        <v>45602</v>
      </c>
      <c r="AI590" s="150">
        <f t="shared" si="30"/>
        <v>45722</v>
      </c>
      <c r="AJ590" s="156">
        <f t="shared" si="31"/>
        <v>46452</v>
      </c>
    </row>
    <row r="591" spans="1:36" ht="18" customHeight="1">
      <c r="B591" s="502" t="b">
        <v>1</v>
      </c>
      <c r="C591" s="322" t="s">
        <v>5704</v>
      </c>
      <c r="D591" s="146" t="s">
        <v>2871</v>
      </c>
      <c r="E591" s="327" t="s">
        <v>24</v>
      </c>
      <c r="F591" s="146" t="s">
        <v>81</v>
      </c>
      <c r="G591" s="559">
        <v>45869</v>
      </c>
      <c r="H591" s="146" t="s">
        <v>567</v>
      </c>
      <c r="I591" s="150" t="str">
        <f t="shared" ca="1" si="29"/>
        <v>EJECUTADO</v>
      </c>
      <c r="J591" s="146" t="s">
        <v>5705</v>
      </c>
      <c r="K591" s="507" t="s">
        <v>50</v>
      </c>
      <c r="L591" s="180" t="s">
        <v>5706</v>
      </c>
      <c r="M591" s="514" t="s">
        <v>5707</v>
      </c>
      <c r="N591" s="216" t="s">
        <v>1686</v>
      </c>
      <c r="O591" s="438">
        <v>727754000</v>
      </c>
      <c r="P591" s="438">
        <v>727754000</v>
      </c>
      <c r="Q591" s="545">
        <v>20250637</v>
      </c>
      <c r="R591" s="516">
        <v>727754000</v>
      </c>
      <c r="S591" s="134">
        <v>45859</v>
      </c>
      <c r="T591" s="175">
        <v>45874</v>
      </c>
      <c r="U591" s="175">
        <v>45926</v>
      </c>
      <c r="V591" s="222">
        <v>20250924</v>
      </c>
      <c r="W591" s="517">
        <v>727754000</v>
      </c>
      <c r="X591" s="426">
        <v>45869</v>
      </c>
      <c r="Y591" s="205" t="s">
        <v>51</v>
      </c>
      <c r="Z591" s="150" t="s">
        <v>2702</v>
      </c>
      <c r="AA591" s="146" t="s">
        <v>53</v>
      </c>
      <c r="AB591" s="146" t="s">
        <v>5708</v>
      </c>
      <c r="AC591" s="146" t="s">
        <v>2964</v>
      </c>
      <c r="AD591" s="233">
        <v>45874</v>
      </c>
      <c r="AE591" s="83" t="s">
        <v>5709</v>
      </c>
      <c r="AF591" s="155" t="e">
        <f>#REF!</f>
        <v>#REF!</v>
      </c>
      <c r="AG591" s="169"/>
      <c r="AH591" s="150">
        <v>45602</v>
      </c>
      <c r="AI591" s="150">
        <f t="shared" si="30"/>
        <v>45722</v>
      </c>
      <c r="AJ591" s="156">
        <f t="shared" si="31"/>
        <v>46452</v>
      </c>
    </row>
    <row r="592" spans="1:36" ht="18" customHeight="1">
      <c r="B592" s="502" t="b">
        <v>1</v>
      </c>
      <c r="C592" s="322" t="s">
        <v>5710</v>
      </c>
      <c r="D592" s="146" t="s">
        <v>74</v>
      </c>
      <c r="E592" s="327" t="s">
        <v>24</v>
      </c>
      <c r="F592" s="146" t="s">
        <v>18</v>
      </c>
      <c r="G592" s="559">
        <v>45870</v>
      </c>
      <c r="H592" s="146" t="s">
        <v>621</v>
      </c>
      <c r="I592" s="150" t="str">
        <f t="shared" ca="1" si="29"/>
        <v>EJECUTADO</v>
      </c>
      <c r="J592" s="146" t="s">
        <v>3145</v>
      </c>
      <c r="K592" s="507" t="s">
        <v>54</v>
      </c>
      <c r="L592" s="180" t="s">
        <v>2206</v>
      </c>
      <c r="M592" s="514">
        <v>11377219</v>
      </c>
      <c r="N592" s="229" t="s">
        <v>2821</v>
      </c>
      <c r="O592" s="438">
        <v>56865000</v>
      </c>
      <c r="P592" s="438">
        <v>11605000</v>
      </c>
      <c r="Q592" s="545">
        <v>20250667</v>
      </c>
      <c r="R592" s="516">
        <v>56865000</v>
      </c>
      <c r="S592" s="134">
        <v>45862</v>
      </c>
      <c r="T592" s="175">
        <v>45873</v>
      </c>
      <c r="U592" s="175">
        <v>46022</v>
      </c>
      <c r="V592" s="222">
        <v>20250930</v>
      </c>
      <c r="W592" s="517">
        <v>56865000</v>
      </c>
      <c r="X592" s="426">
        <v>45870</v>
      </c>
      <c r="Y592" s="168" t="s">
        <v>106</v>
      </c>
      <c r="Z592" s="150" t="s">
        <v>283</v>
      </c>
      <c r="AA592" s="146" t="s">
        <v>53</v>
      </c>
      <c r="AB592" s="146" t="s">
        <v>5711</v>
      </c>
      <c r="AC592" s="146" t="s">
        <v>2794</v>
      </c>
      <c r="AD592" s="233">
        <v>45870</v>
      </c>
      <c r="AE592" s="83" t="s">
        <v>5712</v>
      </c>
      <c r="AF592" s="155" t="e">
        <f>#REF!</f>
        <v>#REF!</v>
      </c>
      <c r="AG592" s="169"/>
      <c r="AH592" s="150">
        <v>45602</v>
      </c>
      <c r="AI592" s="150">
        <f t="shared" si="30"/>
        <v>45722</v>
      </c>
      <c r="AJ592" s="156">
        <f t="shared" si="31"/>
        <v>46452</v>
      </c>
    </row>
    <row r="593" spans="1:36" ht="18" customHeight="1">
      <c r="B593" s="502" t="b">
        <v>1</v>
      </c>
      <c r="C593" s="322" t="s">
        <v>5713</v>
      </c>
      <c r="D593" s="146" t="s">
        <v>74</v>
      </c>
      <c r="E593" s="327" t="s">
        <v>24</v>
      </c>
      <c r="F593" s="146" t="s">
        <v>18</v>
      </c>
      <c r="G593" s="559">
        <v>45870</v>
      </c>
      <c r="H593" s="146" t="s">
        <v>621</v>
      </c>
      <c r="I593" s="150" t="str">
        <f t="shared" ca="1" si="29"/>
        <v>EN EJECUCIÓN</v>
      </c>
      <c r="J593" s="146" t="s">
        <v>5714</v>
      </c>
      <c r="K593" s="507" t="s">
        <v>50</v>
      </c>
      <c r="L593" s="180" t="s">
        <v>5715</v>
      </c>
      <c r="M593" s="514" t="s">
        <v>5716</v>
      </c>
      <c r="N593" s="229" t="s">
        <v>1686</v>
      </c>
      <c r="O593" s="438">
        <v>58277256</v>
      </c>
      <c r="P593" s="438">
        <v>58277256</v>
      </c>
      <c r="Q593" s="545">
        <v>20250665</v>
      </c>
      <c r="R593" s="516">
        <v>58277256</v>
      </c>
      <c r="S593" s="134">
        <v>45861</v>
      </c>
      <c r="T593" s="175">
        <v>45870</v>
      </c>
      <c r="U593" s="175">
        <v>46234</v>
      </c>
      <c r="V593" s="222">
        <v>20250931</v>
      </c>
      <c r="W593" s="517">
        <v>58277256</v>
      </c>
      <c r="X593" s="426">
        <v>45870</v>
      </c>
      <c r="Y593" s="168" t="s">
        <v>106</v>
      </c>
      <c r="Z593" s="150" t="s">
        <v>283</v>
      </c>
      <c r="AA593" s="146" t="s">
        <v>53</v>
      </c>
      <c r="AB593" s="146" t="s">
        <v>5717</v>
      </c>
      <c r="AC593" s="146" t="s">
        <v>5718</v>
      </c>
      <c r="AD593" s="233">
        <v>45870</v>
      </c>
      <c r="AE593" s="83" t="s">
        <v>5719</v>
      </c>
      <c r="AF593" s="155" t="e">
        <f>#REF!</f>
        <v>#REF!</v>
      </c>
      <c r="AG593" s="169"/>
      <c r="AH593" s="150">
        <v>46234</v>
      </c>
      <c r="AI593" s="150">
        <f t="shared" si="30"/>
        <v>46354</v>
      </c>
      <c r="AJ593" s="156">
        <f t="shared" si="31"/>
        <v>47084</v>
      </c>
    </row>
    <row r="594" spans="1:36" ht="18" customHeight="1">
      <c r="B594" s="502" t="b">
        <v>1</v>
      </c>
      <c r="C594" s="322" t="s">
        <v>5720</v>
      </c>
      <c r="D594" s="146" t="s">
        <v>5349</v>
      </c>
      <c r="E594" s="327" t="s">
        <v>24</v>
      </c>
      <c r="F594" s="146" t="s">
        <v>4</v>
      </c>
      <c r="G594" s="559">
        <v>45665</v>
      </c>
      <c r="H594" s="146" t="s">
        <v>621</v>
      </c>
      <c r="I594" s="150" t="str">
        <f t="shared" ca="1" si="29"/>
        <v>EJECUTADO</v>
      </c>
      <c r="J594" s="146" t="s">
        <v>5721</v>
      </c>
      <c r="K594" s="507" t="s">
        <v>50</v>
      </c>
      <c r="L594" s="180" t="s">
        <v>2328</v>
      </c>
      <c r="M594" s="514" t="s">
        <v>5722</v>
      </c>
      <c r="N594" s="229" t="s">
        <v>1686</v>
      </c>
      <c r="O594" s="438">
        <v>49280000</v>
      </c>
      <c r="P594" s="438">
        <v>49280000</v>
      </c>
      <c r="Q594" s="222">
        <v>20250633</v>
      </c>
      <c r="R594" s="517">
        <v>50400000</v>
      </c>
      <c r="S594" s="134">
        <v>45855</v>
      </c>
      <c r="T594" s="175">
        <v>45873</v>
      </c>
      <c r="U594" s="175">
        <v>45949</v>
      </c>
      <c r="V594" s="222">
        <v>20250933</v>
      </c>
      <c r="W594" s="517">
        <v>49280000</v>
      </c>
      <c r="X594" s="426">
        <v>45870</v>
      </c>
      <c r="Y594" s="205" t="s">
        <v>51</v>
      </c>
      <c r="Z594" s="150" t="s">
        <v>2702</v>
      </c>
      <c r="AA594" s="146" t="s">
        <v>53</v>
      </c>
      <c r="AB594" s="146" t="s">
        <v>5723</v>
      </c>
      <c r="AC594" s="146" t="s">
        <v>3547</v>
      </c>
      <c r="AD594" s="233">
        <v>45873</v>
      </c>
      <c r="AE594" s="83" t="s">
        <v>5724</v>
      </c>
      <c r="AF594" s="155" t="e">
        <f>#REF!</f>
        <v>#REF!</v>
      </c>
      <c r="AG594" s="169"/>
      <c r="AH594" s="150">
        <v>45602</v>
      </c>
      <c r="AI594" s="150">
        <f t="shared" si="30"/>
        <v>45722</v>
      </c>
      <c r="AJ594" s="156">
        <f t="shared" si="31"/>
        <v>46452</v>
      </c>
    </row>
    <row r="595" spans="1:36" ht="18" customHeight="1">
      <c r="A595" s="354" t="s">
        <v>5725</v>
      </c>
      <c r="B595" s="502" t="b">
        <v>0</v>
      </c>
      <c r="C595" s="322" t="s">
        <v>5726</v>
      </c>
      <c r="D595" s="146" t="s">
        <v>842</v>
      </c>
      <c r="E595" s="327" t="s">
        <v>24</v>
      </c>
      <c r="F595" s="146" t="s">
        <v>18</v>
      </c>
      <c r="G595" s="559">
        <v>45870</v>
      </c>
      <c r="H595" s="146" t="s">
        <v>621</v>
      </c>
      <c r="I595" s="150" t="str">
        <f t="shared" ca="1" si="29"/>
        <v>EJECUTADO</v>
      </c>
      <c r="J595" s="228" t="s">
        <v>5727</v>
      </c>
      <c r="K595" s="507" t="s">
        <v>54</v>
      </c>
      <c r="L595" s="180" t="s">
        <v>4501</v>
      </c>
      <c r="M595" s="514">
        <v>52915932</v>
      </c>
      <c r="N595" s="229" t="s">
        <v>1686</v>
      </c>
      <c r="O595" s="438">
        <v>13038000</v>
      </c>
      <c r="P595" s="438">
        <v>5357747</v>
      </c>
      <c r="Q595" s="545">
        <v>20250690</v>
      </c>
      <c r="R595" s="516">
        <v>15354000</v>
      </c>
      <c r="S595" s="134">
        <v>45869</v>
      </c>
      <c r="T595" s="175"/>
      <c r="U595" s="146"/>
      <c r="V595" s="222"/>
      <c r="W595" s="517"/>
      <c r="X595" s="426"/>
      <c r="Y595" s="205" t="s">
        <v>51</v>
      </c>
      <c r="Z595" s="150" t="s">
        <v>2702</v>
      </c>
      <c r="AA595" s="146" t="s">
        <v>53</v>
      </c>
      <c r="AB595" s="146" t="s">
        <v>5728</v>
      </c>
      <c r="AC595" s="146" t="s">
        <v>2927</v>
      </c>
      <c r="AD595" s="233">
        <v>45873</v>
      </c>
      <c r="AE595" s="83" t="s">
        <v>5729</v>
      </c>
      <c r="AF595" s="155" t="e">
        <f>#REF!</f>
        <v>#REF!</v>
      </c>
      <c r="AG595" s="169"/>
      <c r="AH595" s="150">
        <v>45602</v>
      </c>
      <c r="AI595" s="150">
        <f t="shared" si="30"/>
        <v>45722</v>
      </c>
      <c r="AJ595" s="156">
        <f t="shared" si="31"/>
        <v>46452</v>
      </c>
    </row>
    <row r="596" spans="1:36" ht="18" customHeight="1">
      <c r="B596" s="502" t="b">
        <v>1</v>
      </c>
      <c r="C596" s="322" t="s">
        <v>5730</v>
      </c>
      <c r="D596" s="146" t="s">
        <v>74</v>
      </c>
      <c r="E596" s="327" t="s">
        <v>24</v>
      </c>
      <c r="F596" s="146" t="s">
        <v>18</v>
      </c>
      <c r="G596" s="559">
        <v>45873</v>
      </c>
      <c r="H596" s="146" t="s">
        <v>621</v>
      </c>
      <c r="I596" s="150" t="str">
        <f t="shared" ca="1" si="29"/>
        <v>EJECUTADO</v>
      </c>
      <c r="J596" s="146" t="s">
        <v>2718</v>
      </c>
      <c r="K596" s="507" t="s">
        <v>54</v>
      </c>
      <c r="L596" s="180" t="s">
        <v>2719</v>
      </c>
      <c r="M596" s="514">
        <v>1020767347</v>
      </c>
      <c r="N596" s="229" t="s">
        <v>2720</v>
      </c>
      <c r="O596" s="438">
        <v>48667000</v>
      </c>
      <c r="P596" s="438">
        <v>10000000</v>
      </c>
      <c r="Q596" s="545">
        <v>20250693</v>
      </c>
      <c r="R596" s="516">
        <v>146001000</v>
      </c>
      <c r="S596" s="134">
        <v>45869</v>
      </c>
      <c r="T596" s="175">
        <v>45874</v>
      </c>
      <c r="U596" s="175">
        <v>46022</v>
      </c>
      <c r="V596" s="222">
        <v>20250936</v>
      </c>
      <c r="W596" s="517">
        <v>48667000</v>
      </c>
      <c r="X596" s="426">
        <v>45873</v>
      </c>
      <c r="Y596" s="168" t="s">
        <v>75</v>
      </c>
      <c r="Z596" s="150" t="s">
        <v>714</v>
      </c>
      <c r="AA596" s="146" t="s">
        <v>53</v>
      </c>
      <c r="AB596" s="146" t="s">
        <v>5731</v>
      </c>
      <c r="AC596" s="146" t="s">
        <v>3547</v>
      </c>
      <c r="AD596" s="233">
        <v>45873</v>
      </c>
      <c r="AE596" s="83" t="s">
        <v>5732</v>
      </c>
      <c r="AF596" s="155" t="e">
        <f>#REF!</f>
        <v>#REF!</v>
      </c>
      <c r="AG596" s="169"/>
      <c r="AH596" s="150">
        <v>45602</v>
      </c>
      <c r="AI596" s="150">
        <f t="shared" si="30"/>
        <v>45722</v>
      </c>
      <c r="AJ596" s="156">
        <f t="shared" si="31"/>
        <v>46452</v>
      </c>
    </row>
    <row r="597" spans="1:36" ht="18" customHeight="1">
      <c r="B597" s="502" t="b">
        <v>1</v>
      </c>
      <c r="C597" s="322" t="s">
        <v>5733</v>
      </c>
      <c r="D597" s="146" t="s">
        <v>3891</v>
      </c>
      <c r="E597" s="327" t="s">
        <v>24</v>
      </c>
      <c r="F597" s="146" t="s">
        <v>18</v>
      </c>
      <c r="G597" s="559">
        <v>45873</v>
      </c>
      <c r="H597" s="146" t="s">
        <v>621</v>
      </c>
      <c r="I597" s="150" t="str">
        <f t="shared" ca="1" si="29"/>
        <v>EJECUTADO</v>
      </c>
      <c r="J597" s="146" t="s">
        <v>4738</v>
      </c>
      <c r="K597" s="507" t="s">
        <v>54</v>
      </c>
      <c r="L597" s="180" t="s">
        <v>5734</v>
      </c>
      <c r="M597" s="514">
        <v>1072426461</v>
      </c>
      <c r="N597" s="229" t="s">
        <v>1686</v>
      </c>
      <c r="O597" s="438">
        <v>23200000</v>
      </c>
      <c r="P597" s="438">
        <v>5800000</v>
      </c>
      <c r="Q597" s="545">
        <v>20250550</v>
      </c>
      <c r="R597" s="516">
        <v>200000000</v>
      </c>
      <c r="S597" s="134">
        <v>45825</v>
      </c>
      <c r="T597" s="175">
        <v>45877</v>
      </c>
      <c r="U597" s="175">
        <v>45991</v>
      </c>
      <c r="V597" s="222">
        <v>20250940</v>
      </c>
      <c r="W597" s="517">
        <v>23200000</v>
      </c>
      <c r="X597" s="426">
        <v>45874</v>
      </c>
      <c r="Y597" s="205" t="s">
        <v>51</v>
      </c>
      <c r="Z597" s="150" t="s">
        <v>2702</v>
      </c>
      <c r="AA597" s="146" t="s">
        <v>53</v>
      </c>
      <c r="AB597" s="146" t="s">
        <v>5735</v>
      </c>
      <c r="AC597" s="146" t="s">
        <v>4750</v>
      </c>
      <c r="AD597" s="233">
        <v>45876</v>
      </c>
      <c r="AE597" s="83" t="s">
        <v>5736</v>
      </c>
      <c r="AF597" s="155" t="e">
        <f>#REF!</f>
        <v>#REF!</v>
      </c>
      <c r="AG597" s="169"/>
      <c r="AH597" s="150">
        <v>45602</v>
      </c>
      <c r="AI597" s="150">
        <f t="shared" si="30"/>
        <v>45722</v>
      </c>
      <c r="AJ597" s="156">
        <f t="shared" si="31"/>
        <v>46452</v>
      </c>
    </row>
    <row r="598" spans="1:36" ht="18" customHeight="1">
      <c r="B598" s="502" t="b">
        <v>1</v>
      </c>
      <c r="C598" s="322" t="s">
        <v>5737</v>
      </c>
      <c r="D598" s="146" t="s">
        <v>74</v>
      </c>
      <c r="E598" s="327" t="s">
        <v>24</v>
      </c>
      <c r="F598" s="146" t="s">
        <v>18</v>
      </c>
      <c r="G598" s="559">
        <v>45873</v>
      </c>
      <c r="H598" s="146" t="s">
        <v>621</v>
      </c>
      <c r="I598" s="150" t="str">
        <f t="shared" ca="1" si="29"/>
        <v>EJECUTADO</v>
      </c>
      <c r="J598" s="146" t="s">
        <v>2769</v>
      </c>
      <c r="K598" s="507" t="s">
        <v>54</v>
      </c>
      <c r="L598" s="180" t="s">
        <v>5738</v>
      </c>
      <c r="M598" s="514">
        <v>52586913</v>
      </c>
      <c r="N598" s="229" t="s">
        <v>2766</v>
      </c>
      <c r="O598" s="438">
        <v>48667000</v>
      </c>
      <c r="P598" s="438">
        <v>10000000</v>
      </c>
      <c r="Q598" s="545">
        <v>20250693</v>
      </c>
      <c r="R598" s="516">
        <v>20250693</v>
      </c>
      <c r="S598" s="134">
        <v>45869</v>
      </c>
      <c r="T598" s="175">
        <v>45874</v>
      </c>
      <c r="U598" s="175">
        <v>46022</v>
      </c>
      <c r="V598" s="222">
        <v>20250939</v>
      </c>
      <c r="W598" s="517">
        <v>48667000</v>
      </c>
      <c r="X598" s="426">
        <v>45873</v>
      </c>
      <c r="Y598" s="168" t="s">
        <v>75</v>
      </c>
      <c r="Z598" s="150" t="s">
        <v>714</v>
      </c>
      <c r="AA598" s="146" t="s">
        <v>53</v>
      </c>
      <c r="AB598" s="146" t="s">
        <v>5739</v>
      </c>
      <c r="AC598" s="146" t="s">
        <v>2992</v>
      </c>
      <c r="AD598" s="233">
        <v>45874</v>
      </c>
      <c r="AE598" s="83" t="s">
        <v>5740</v>
      </c>
      <c r="AF598" s="155" t="e">
        <f>#REF!</f>
        <v>#REF!</v>
      </c>
      <c r="AG598" s="169"/>
      <c r="AH598" s="150">
        <v>45602</v>
      </c>
      <c r="AI598" s="150">
        <f t="shared" si="30"/>
        <v>45722</v>
      </c>
      <c r="AJ598" s="156">
        <f t="shared" si="31"/>
        <v>46452</v>
      </c>
    </row>
    <row r="599" spans="1:36" ht="18" customHeight="1">
      <c r="B599" s="502" t="b">
        <v>1</v>
      </c>
      <c r="C599" s="322" t="s">
        <v>5741</v>
      </c>
      <c r="D599" s="146" t="s">
        <v>74</v>
      </c>
      <c r="E599" s="327" t="s">
        <v>24</v>
      </c>
      <c r="F599" s="146" t="s">
        <v>3</v>
      </c>
      <c r="G599" s="559">
        <v>45873</v>
      </c>
      <c r="H599" s="146" t="s">
        <v>621</v>
      </c>
      <c r="I599" s="150" t="str">
        <f t="shared" ca="1" si="29"/>
        <v>EJECUTADO</v>
      </c>
      <c r="J599" s="146" t="s">
        <v>3945</v>
      </c>
      <c r="K599" s="507" t="s">
        <v>54</v>
      </c>
      <c r="L599" s="180" t="s">
        <v>1094</v>
      </c>
      <c r="M599" s="514">
        <v>1014184767</v>
      </c>
      <c r="N599" s="229" t="s">
        <v>2812</v>
      </c>
      <c r="O599" s="438">
        <v>5212000</v>
      </c>
      <c r="P599" s="438">
        <v>4114500</v>
      </c>
      <c r="Q599" s="545">
        <v>20250681</v>
      </c>
      <c r="R599" s="516">
        <v>9111000</v>
      </c>
      <c r="S599" s="134">
        <v>45867</v>
      </c>
      <c r="T599" s="175">
        <v>45874</v>
      </c>
      <c r="U599" s="175">
        <v>45912</v>
      </c>
      <c r="V599" s="222">
        <v>20250941</v>
      </c>
      <c r="W599" s="517">
        <v>5212000</v>
      </c>
      <c r="X599" s="426">
        <v>45874</v>
      </c>
      <c r="Y599" s="205" t="s">
        <v>51</v>
      </c>
      <c r="Z599" s="150" t="s">
        <v>634</v>
      </c>
      <c r="AA599" s="146" t="s">
        <v>53</v>
      </c>
      <c r="AB599" s="146" t="s">
        <v>5742</v>
      </c>
      <c r="AC599" s="146" t="s">
        <v>5576</v>
      </c>
      <c r="AD599" s="233">
        <v>45874</v>
      </c>
      <c r="AE599" s="83" t="s">
        <v>5743</v>
      </c>
      <c r="AF599" s="155" t="e">
        <f>#REF!</f>
        <v>#REF!</v>
      </c>
      <c r="AG599" s="169"/>
      <c r="AH599" s="150">
        <v>45602</v>
      </c>
      <c r="AI599" s="150">
        <f t="shared" si="30"/>
        <v>45722</v>
      </c>
      <c r="AJ599" s="156">
        <f t="shared" si="31"/>
        <v>46452</v>
      </c>
    </row>
    <row r="600" spans="1:36" ht="18" customHeight="1">
      <c r="A600" s="354" t="s">
        <v>5744</v>
      </c>
      <c r="B600" s="502" t="b">
        <v>0</v>
      </c>
      <c r="C600" s="322" t="s">
        <v>5745</v>
      </c>
      <c r="D600" s="146" t="s">
        <v>74</v>
      </c>
      <c r="E600" s="327" t="s">
        <v>24</v>
      </c>
      <c r="F600" s="146" t="s">
        <v>13</v>
      </c>
      <c r="G600" s="559">
        <v>45874</v>
      </c>
      <c r="H600" s="146" t="s">
        <v>621</v>
      </c>
      <c r="I600" s="150" t="str">
        <f t="shared" ca="1" si="29"/>
        <v>EJECUTADO</v>
      </c>
      <c r="J600" s="146" t="s">
        <v>4015</v>
      </c>
      <c r="K600" s="507" t="s">
        <v>54</v>
      </c>
      <c r="L600" s="180" t="s">
        <v>1114</v>
      </c>
      <c r="M600" s="514">
        <v>1018448076</v>
      </c>
      <c r="N600" s="229" t="s">
        <v>2722</v>
      </c>
      <c r="O600" s="438">
        <v>6573000</v>
      </c>
      <c r="P600" s="438">
        <v>5188490</v>
      </c>
      <c r="Q600" s="222">
        <v>20250680</v>
      </c>
      <c r="R600" s="517">
        <v>7437000</v>
      </c>
      <c r="S600" s="134">
        <v>45867</v>
      </c>
      <c r="T600" s="175"/>
      <c r="U600" s="175">
        <v>45912</v>
      </c>
      <c r="V600" s="222">
        <v>20250942</v>
      </c>
      <c r="W600" s="517">
        <v>6573000</v>
      </c>
      <c r="X600" s="426">
        <v>45874</v>
      </c>
      <c r="Y600" s="205" t="s">
        <v>51</v>
      </c>
      <c r="Z600" s="150" t="s">
        <v>634</v>
      </c>
      <c r="AA600" s="146" t="s">
        <v>53</v>
      </c>
      <c r="AB600" s="146" t="s">
        <v>5746</v>
      </c>
      <c r="AC600" s="146" t="s">
        <v>2927</v>
      </c>
      <c r="AD600" s="233">
        <v>45875</v>
      </c>
      <c r="AE600" s="227" t="s">
        <v>5747</v>
      </c>
      <c r="AF600" s="155" t="e">
        <f>#REF!</f>
        <v>#REF!</v>
      </c>
      <c r="AG600" s="169"/>
      <c r="AH600" s="150">
        <v>45602</v>
      </c>
      <c r="AI600" s="150">
        <f t="shared" si="30"/>
        <v>45722</v>
      </c>
      <c r="AJ600" s="156">
        <f t="shared" si="31"/>
        <v>46452</v>
      </c>
    </row>
    <row r="601" spans="1:36" ht="18" customHeight="1">
      <c r="B601" s="502" t="b">
        <v>1</v>
      </c>
      <c r="C601" s="322" t="s">
        <v>5748</v>
      </c>
      <c r="D601" s="146" t="s">
        <v>74</v>
      </c>
      <c r="E601" s="327" t="s">
        <v>24</v>
      </c>
      <c r="F601" s="146" t="s">
        <v>18</v>
      </c>
      <c r="G601" s="559">
        <v>45785</v>
      </c>
      <c r="H601" s="146" t="s">
        <v>621</v>
      </c>
      <c r="I601" s="150" t="str">
        <f t="shared" ca="1" si="29"/>
        <v>EJECUTADO</v>
      </c>
      <c r="J601" s="146" t="s">
        <v>2578</v>
      </c>
      <c r="K601" s="507" t="s">
        <v>54</v>
      </c>
      <c r="L601" s="180" t="s">
        <v>3305</v>
      </c>
      <c r="M601" s="514">
        <v>1016032454</v>
      </c>
      <c r="N601" s="229" t="s">
        <v>2717</v>
      </c>
      <c r="O601" s="438">
        <v>40114000</v>
      </c>
      <c r="P601" s="438">
        <v>8242500</v>
      </c>
      <c r="Q601" s="545">
        <v>20250684</v>
      </c>
      <c r="R601" s="516">
        <v>40114000</v>
      </c>
      <c r="S601" s="134">
        <v>45867</v>
      </c>
      <c r="T601" s="175">
        <v>45874</v>
      </c>
      <c r="U601" s="175">
        <v>46022</v>
      </c>
      <c r="V601" s="222">
        <v>20250943</v>
      </c>
      <c r="W601" s="517">
        <v>40114000</v>
      </c>
      <c r="X601" s="426">
        <v>45874</v>
      </c>
      <c r="Y601" s="168" t="s">
        <v>75</v>
      </c>
      <c r="Z601" s="150" t="s">
        <v>714</v>
      </c>
      <c r="AA601" s="146" t="s">
        <v>53</v>
      </c>
      <c r="AB601" s="146" t="s">
        <v>5749</v>
      </c>
      <c r="AC601" s="150" t="s">
        <v>2969</v>
      </c>
      <c r="AD601" s="233">
        <v>45874</v>
      </c>
      <c r="AE601" s="83" t="s">
        <v>5750</v>
      </c>
      <c r="AF601" s="155" t="e">
        <f>#REF!</f>
        <v>#REF!</v>
      </c>
      <c r="AG601" s="169"/>
      <c r="AH601" s="150">
        <v>45602</v>
      </c>
      <c r="AI601" s="150">
        <f t="shared" si="30"/>
        <v>45722</v>
      </c>
      <c r="AJ601" s="156">
        <f t="shared" si="31"/>
        <v>46452</v>
      </c>
    </row>
    <row r="602" spans="1:36" ht="18" customHeight="1">
      <c r="A602" s="224" t="s">
        <v>3786</v>
      </c>
      <c r="B602" s="502" t="b">
        <v>0</v>
      </c>
      <c r="C602" s="334"/>
      <c r="D602" s="146" t="s">
        <v>987</v>
      </c>
      <c r="E602" s="327" t="s">
        <v>24</v>
      </c>
      <c r="F602" s="146" t="s">
        <v>18</v>
      </c>
      <c r="G602" s="559">
        <v>45874</v>
      </c>
      <c r="H602" s="146" t="s">
        <v>621</v>
      </c>
      <c r="I602" s="150" t="str">
        <f t="shared" ca="1" si="29"/>
        <v>EJECUTADO</v>
      </c>
      <c r="J602" s="146" t="s">
        <v>5751</v>
      </c>
      <c r="K602" s="507" t="s">
        <v>54</v>
      </c>
      <c r="L602" s="180" t="s">
        <v>5752</v>
      </c>
      <c r="M602" s="514">
        <v>19385240</v>
      </c>
      <c r="N602" s="229" t="s">
        <v>1686</v>
      </c>
      <c r="O602" s="438">
        <v>82790000</v>
      </c>
      <c r="P602" s="438">
        <v>17000000</v>
      </c>
      <c r="Q602" s="545">
        <v>20250701</v>
      </c>
      <c r="R602" s="516">
        <v>85000000</v>
      </c>
      <c r="S602" s="134">
        <v>45873</v>
      </c>
      <c r="T602" s="175"/>
      <c r="U602" s="146"/>
      <c r="V602" s="222"/>
      <c r="W602" s="517"/>
      <c r="X602" s="426"/>
      <c r="Y602" s="205" t="s">
        <v>51</v>
      </c>
      <c r="Z602" s="150" t="s">
        <v>2702</v>
      </c>
      <c r="AA602" s="146"/>
      <c r="AB602" s="146"/>
      <c r="AC602" s="146" t="s">
        <v>2964</v>
      </c>
      <c r="AD602" s="233"/>
      <c r="AE602" s="83" t="s">
        <v>5753</v>
      </c>
      <c r="AF602" s="155" t="e">
        <f>#REF!</f>
        <v>#REF!</v>
      </c>
      <c r="AG602" s="169"/>
      <c r="AH602" s="150">
        <v>45602</v>
      </c>
      <c r="AI602" s="150">
        <f t="shared" si="30"/>
        <v>45722</v>
      </c>
      <c r="AJ602" s="156">
        <f t="shared" si="31"/>
        <v>46452</v>
      </c>
    </row>
    <row r="603" spans="1:36" ht="18" customHeight="1">
      <c r="B603" s="502" t="b">
        <v>1</v>
      </c>
      <c r="C603" s="322" t="s">
        <v>5754</v>
      </c>
      <c r="D603" s="146" t="s">
        <v>5755</v>
      </c>
      <c r="E603" s="327" t="s">
        <v>24</v>
      </c>
      <c r="F603" s="146" t="s">
        <v>18</v>
      </c>
      <c r="G603" s="559">
        <v>45874</v>
      </c>
      <c r="H603" s="146" t="s">
        <v>621</v>
      </c>
      <c r="I603" s="150" t="str">
        <f t="shared" ca="1" si="29"/>
        <v>EJECUTADO</v>
      </c>
      <c r="J603" s="146" t="s">
        <v>5756</v>
      </c>
      <c r="K603" s="507" t="s">
        <v>54</v>
      </c>
      <c r="L603" s="180" t="s">
        <v>5757</v>
      </c>
      <c r="M603" s="514">
        <v>52705572</v>
      </c>
      <c r="N603" s="229" t="s">
        <v>1686</v>
      </c>
      <c r="O603" s="438">
        <v>58400000</v>
      </c>
      <c r="P603" s="438">
        <v>12000000</v>
      </c>
      <c r="Q603" s="545">
        <v>20250704</v>
      </c>
      <c r="R603" s="516">
        <v>60000000</v>
      </c>
      <c r="S603" s="134">
        <v>45873</v>
      </c>
      <c r="T603" s="175">
        <v>45877</v>
      </c>
      <c r="U603" s="175">
        <v>46021</v>
      </c>
      <c r="V603" s="222">
        <v>20250953</v>
      </c>
      <c r="W603" s="517">
        <v>58400000</v>
      </c>
      <c r="X603" s="426">
        <v>45877</v>
      </c>
      <c r="Y603" s="205" t="s">
        <v>51</v>
      </c>
      <c r="Z603" s="150" t="s">
        <v>2702</v>
      </c>
      <c r="AA603" s="146" t="s">
        <v>53</v>
      </c>
      <c r="AB603" s="146" t="s">
        <v>5758</v>
      </c>
      <c r="AC603" s="146" t="s">
        <v>2964</v>
      </c>
      <c r="AD603" s="233">
        <v>45877</v>
      </c>
      <c r="AE603" s="56" t="s">
        <v>5759</v>
      </c>
      <c r="AF603" s="155" t="e">
        <f>#REF!</f>
        <v>#REF!</v>
      </c>
      <c r="AG603" s="169"/>
      <c r="AH603" s="150">
        <v>45602</v>
      </c>
      <c r="AI603" s="150">
        <f t="shared" si="30"/>
        <v>45722</v>
      </c>
      <c r="AJ603" s="156">
        <f t="shared" si="31"/>
        <v>46452</v>
      </c>
    </row>
    <row r="604" spans="1:36" ht="18" customHeight="1">
      <c r="B604" s="502" t="b">
        <v>1</v>
      </c>
      <c r="C604" s="322" t="s">
        <v>5760</v>
      </c>
      <c r="D604" s="146" t="s">
        <v>5761</v>
      </c>
      <c r="E604" s="327" t="s">
        <v>24</v>
      </c>
      <c r="F604" s="146" t="s">
        <v>10</v>
      </c>
      <c r="G604" s="559">
        <v>45873</v>
      </c>
      <c r="H604" s="146" t="s">
        <v>621</v>
      </c>
      <c r="I604" s="150" t="str">
        <f t="shared" ca="1" si="29"/>
        <v>EJECUTADO</v>
      </c>
      <c r="J604" s="146" t="s">
        <v>5762</v>
      </c>
      <c r="K604" s="507" t="s">
        <v>50</v>
      </c>
      <c r="L604" s="180" t="s">
        <v>5763</v>
      </c>
      <c r="M604" s="514" t="s">
        <v>5764</v>
      </c>
      <c r="N604" s="229" t="s">
        <v>1686</v>
      </c>
      <c r="O604" s="438">
        <v>1613166000</v>
      </c>
      <c r="P604" s="438">
        <v>1613166000</v>
      </c>
      <c r="Q604" s="545">
        <v>20250673</v>
      </c>
      <c r="R604" s="516">
        <v>1613166000</v>
      </c>
      <c r="S604" s="134">
        <v>45863</v>
      </c>
      <c r="T604" s="175">
        <v>45875</v>
      </c>
      <c r="U604" s="175">
        <v>46022</v>
      </c>
      <c r="V604" s="222">
        <v>20250947</v>
      </c>
      <c r="W604" s="517">
        <v>1613166000</v>
      </c>
      <c r="X604" s="426">
        <v>45875</v>
      </c>
      <c r="Y604" s="205" t="s">
        <v>51</v>
      </c>
      <c r="Z604" s="150" t="s">
        <v>2702</v>
      </c>
      <c r="AA604" s="146" t="s">
        <v>53</v>
      </c>
      <c r="AB604" s="146" t="s">
        <v>5765</v>
      </c>
      <c r="AC604" s="146" t="s">
        <v>3547</v>
      </c>
      <c r="AD604" s="233">
        <v>45875</v>
      </c>
      <c r="AE604" s="56" t="s">
        <v>5766</v>
      </c>
      <c r="AF604" s="155" t="e">
        <f>#REF!</f>
        <v>#REF!</v>
      </c>
      <c r="AG604" s="169"/>
      <c r="AH604" s="150">
        <v>45602</v>
      </c>
      <c r="AI604" s="150">
        <f t="shared" si="30"/>
        <v>45722</v>
      </c>
      <c r="AJ604" s="156">
        <f t="shared" si="31"/>
        <v>46452</v>
      </c>
    </row>
    <row r="605" spans="1:36" ht="18" customHeight="1">
      <c r="B605" s="502" t="b">
        <v>1</v>
      </c>
      <c r="C605" s="322" t="s">
        <v>5767</v>
      </c>
      <c r="D605" s="146" t="s">
        <v>74</v>
      </c>
      <c r="E605" s="327" t="s">
        <v>24</v>
      </c>
      <c r="F605" s="146" t="s">
        <v>18</v>
      </c>
      <c r="G605" s="559">
        <v>45874</v>
      </c>
      <c r="H605" s="146" t="s">
        <v>621</v>
      </c>
      <c r="I605" s="150" t="str">
        <f t="shared" ca="1" si="29"/>
        <v>EJECUTADO</v>
      </c>
      <c r="J605" s="146" t="s">
        <v>2769</v>
      </c>
      <c r="K605" s="507" t="s">
        <v>54</v>
      </c>
      <c r="L605" s="180" t="s">
        <v>1178</v>
      </c>
      <c r="M605" s="514">
        <v>1019073350</v>
      </c>
      <c r="N605" s="229" t="s">
        <v>2755</v>
      </c>
      <c r="O605" s="438">
        <v>48667000</v>
      </c>
      <c r="P605" s="438">
        <v>10000000</v>
      </c>
      <c r="Q605" s="545">
        <v>20250693</v>
      </c>
      <c r="R605" s="516">
        <v>146001000</v>
      </c>
      <c r="S605" s="134">
        <v>45869</v>
      </c>
      <c r="T605" s="175">
        <v>45875</v>
      </c>
      <c r="U605" s="175">
        <v>46022</v>
      </c>
      <c r="V605" s="222">
        <v>20250944</v>
      </c>
      <c r="W605" s="517">
        <v>48667000</v>
      </c>
      <c r="X605" s="426">
        <v>45874</v>
      </c>
      <c r="Y605" s="168" t="s">
        <v>75</v>
      </c>
      <c r="Z605" s="150" t="s">
        <v>714</v>
      </c>
      <c r="AA605" s="146" t="s">
        <v>53</v>
      </c>
      <c r="AB605" s="146" t="s">
        <v>5768</v>
      </c>
      <c r="AC605" s="146" t="s">
        <v>2940</v>
      </c>
      <c r="AD605" s="233">
        <v>45875</v>
      </c>
      <c r="AE605" s="56" t="s">
        <v>5769</v>
      </c>
      <c r="AF605" s="155" t="e">
        <f>#REF!</f>
        <v>#REF!</v>
      </c>
      <c r="AG605" s="169"/>
      <c r="AH605" s="150">
        <v>45602</v>
      </c>
      <c r="AI605" s="150">
        <f t="shared" si="30"/>
        <v>45722</v>
      </c>
      <c r="AJ605" s="156">
        <f t="shared" si="31"/>
        <v>46452</v>
      </c>
    </row>
    <row r="606" spans="1:36" ht="18" customHeight="1">
      <c r="B606" s="502" t="b">
        <v>1</v>
      </c>
      <c r="C606" s="322" t="s">
        <v>5770</v>
      </c>
      <c r="D606" s="232" t="s">
        <v>2741</v>
      </c>
      <c r="E606" s="327" t="s">
        <v>24</v>
      </c>
      <c r="F606" s="146" t="s">
        <v>19</v>
      </c>
      <c r="G606" s="559">
        <v>45875</v>
      </c>
      <c r="H606" s="146" t="s">
        <v>621</v>
      </c>
      <c r="I606" s="150" t="str">
        <f t="shared" ca="1" si="29"/>
        <v>EJECUTADO</v>
      </c>
      <c r="J606" s="146" t="s">
        <v>2866</v>
      </c>
      <c r="K606" s="507" t="s">
        <v>50</v>
      </c>
      <c r="L606" s="245" t="s">
        <v>5771</v>
      </c>
      <c r="M606" s="514" t="s">
        <v>5696</v>
      </c>
      <c r="N606" s="229" t="s">
        <v>1686</v>
      </c>
      <c r="O606" s="438">
        <v>100000000</v>
      </c>
      <c r="P606" s="438">
        <v>100000000</v>
      </c>
      <c r="Q606" s="545">
        <v>20250553</v>
      </c>
      <c r="R606" s="516">
        <v>800000000</v>
      </c>
      <c r="S606" s="134">
        <v>45855</v>
      </c>
      <c r="T606" s="175">
        <v>45875</v>
      </c>
      <c r="U606" s="175">
        <v>45991</v>
      </c>
      <c r="V606" s="222">
        <v>20250948</v>
      </c>
      <c r="W606" s="517">
        <v>100000000</v>
      </c>
      <c r="X606" s="426">
        <v>45875</v>
      </c>
      <c r="Y606" s="205" t="s">
        <v>51</v>
      </c>
      <c r="Z606" s="150" t="s">
        <v>2702</v>
      </c>
      <c r="AA606" s="146" t="s">
        <v>59</v>
      </c>
      <c r="AB606" s="146" t="s">
        <v>218</v>
      </c>
      <c r="AC606" s="146" t="s">
        <v>3496</v>
      </c>
      <c r="AD606" s="146" t="s">
        <v>218</v>
      </c>
      <c r="AE606" s="83" t="s">
        <v>5772</v>
      </c>
      <c r="AF606" s="155" t="e">
        <f>#REF!</f>
        <v>#REF!</v>
      </c>
      <c r="AG606" s="169"/>
      <c r="AH606" s="150">
        <v>45602</v>
      </c>
      <c r="AI606" s="150">
        <f t="shared" si="30"/>
        <v>45722</v>
      </c>
      <c r="AJ606" s="156">
        <f t="shared" si="31"/>
        <v>46452</v>
      </c>
    </row>
    <row r="607" spans="1:36" ht="18" customHeight="1">
      <c r="B607" s="502" t="b">
        <v>1</v>
      </c>
      <c r="C607" s="322" t="s">
        <v>5773</v>
      </c>
      <c r="D607" s="232" t="s">
        <v>74</v>
      </c>
      <c r="E607" s="327" t="s">
        <v>24</v>
      </c>
      <c r="F607" s="146" t="s">
        <v>18</v>
      </c>
      <c r="G607" s="559">
        <v>45877</v>
      </c>
      <c r="H607" s="146" t="s">
        <v>621</v>
      </c>
      <c r="I607" s="150" t="str">
        <f t="shared" ca="1" si="29"/>
        <v>EJECUTADO</v>
      </c>
      <c r="J607" s="146" t="s">
        <v>3280</v>
      </c>
      <c r="K607" s="507" t="s">
        <v>54</v>
      </c>
      <c r="L607" s="245" t="s">
        <v>5774</v>
      </c>
      <c r="M607" s="514">
        <v>1110491363</v>
      </c>
      <c r="N607" s="229" t="s">
        <v>5775</v>
      </c>
      <c r="O607" s="438">
        <v>9067000</v>
      </c>
      <c r="P607" s="438">
        <v>8500000</v>
      </c>
      <c r="Q607" s="545">
        <v>20250679</v>
      </c>
      <c r="R607" s="516">
        <v>10484000</v>
      </c>
      <c r="S607" s="134">
        <v>45867</v>
      </c>
      <c r="T607" s="175">
        <v>45880</v>
      </c>
      <c r="U607" s="175">
        <v>45912</v>
      </c>
      <c r="V607" s="222">
        <v>20250961</v>
      </c>
      <c r="W607" s="517">
        <v>9067000</v>
      </c>
      <c r="X607" s="426">
        <v>45880</v>
      </c>
      <c r="Y607" s="205" t="s">
        <v>51</v>
      </c>
      <c r="Z607" s="150" t="s">
        <v>634</v>
      </c>
      <c r="AA607" s="146" t="s">
        <v>53</v>
      </c>
      <c r="AB607" s="146">
        <v>4331160</v>
      </c>
      <c r="AC607" s="146" t="s">
        <v>5576</v>
      </c>
      <c r="AD607" s="233">
        <v>45880</v>
      </c>
      <c r="AE607" s="56" t="s">
        <v>5776</v>
      </c>
      <c r="AF607" s="155" t="e">
        <f>#REF!</f>
        <v>#REF!</v>
      </c>
      <c r="AG607" s="169"/>
      <c r="AH607" s="150">
        <v>45602</v>
      </c>
      <c r="AI607" s="150">
        <f t="shared" si="30"/>
        <v>45722</v>
      </c>
      <c r="AJ607" s="156">
        <f t="shared" si="31"/>
        <v>46452</v>
      </c>
    </row>
    <row r="608" spans="1:36" ht="18" customHeight="1">
      <c r="B608" s="502" t="b">
        <v>1</v>
      </c>
      <c r="C608" s="322" t="s">
        <v>5777</v>
      </c>
      <c r="D608" s="232" t="s">
        <v>74</v>
      </c>
      <c r="E608" s="327" t="s">
        <v>24</v>
      </c>
      <c r="F608" s="146" t="s">
        <v>18</v>
      </c>
      <c r="G608" s="559">
        <v>45875</v>
      </c>
      <c r="H608" s="146" t="s">
        <v>621</v>
      </c>
      <c r="I608" s="150" t="str">
        <f t="shared" ca="1" si="29"/>
        <v>EJECUTADO</v>
      </c>
      <c r="J608" s="146" t="s">
        <v>5778</v>
      </c>
      <c r="K608" s="507" t="s">
        <v>54</v>
      </c>
      <c r="L608" s="180" t="s">
        <v>4521</v>
      </c>
      <c r="M608" s="514">
        <v>3836672</v>
      </c>
      <c r="N608" s="229" t="s">
        <v>3276</v>
      </c>
      <c r="O608" s="438">
        <v>24000000</v>
      </c>
      <c r="P608" s="438">
        <v>12000000</v>
      </c>
      <c r="Q608" s="545">
        <v>20250697</v>
      </c>
      <c r="R608" s="516">
        <v>36000000</v>
      </c>
      <c r="S608" s="134">
        <v>45869</v>
      </c>
      <c r="T608" s="175">
        <v>45880</v>
      </c>
      <c r="U608" s="175">
        <v>45940</v>
      </c>
      <c r="V608" s="222">
        <v>20250946</v>
      </c>
      <c r="W608" s="517">
        <v>24000000</v>
      </c>
      <c r="X608" s="426">
        <v>45875</v>
      </c>
      <c r="Y608" s="205" t="s">
        <v>51</v>
      </c>
      <c r="Z608" s="150" t="s">
        <v>634</v>
      </c>
      <c r="AA608" s="146" t="s">
        <v>53</v>
      </c>
      <c r="AB608" s="146" t="s">
        <v>5779</v>
      </c>
      <c r="AC608" s="146" t="s">
        <v>3507</v>
      </c>
      <c r="AD608" s="233">
        <v>45877</v>
      </c>
      <c r="AE608" s="56" t="s">
        <v>5780</v>
      </c>
      <c r="AF608" s="155" t="e">
        <f>#REF!</f>
        <v>#REF!</v>
      </c>
      <c r="AG608" s="169"/>
      <c r="AH608" s="150">
        <v>45602</v>
      </c>
      <c r="AI608" s="150">
        <f t="shared" si="30"/>
        <v>45722</v>
      </c>
      <c r="AJ608" s="156">
        <f t="shared" si="31"/>
        <v>46452</v>
      </c>
    </row>
    <row r="609" spans="1:36" ht="18" customHeight="1">
      <c r="B609" s="502" t="b">
        <v>1</v>
      </c>
      <c r="C609" s="322" t="s">
        <v>5781</v>
      </c>
      <c r="D609" s="232" t="s">
        <v>74</v>
      </c>
      <c r="E609" s="327" t="s">
        <v>24</v>
      </c>
      <c r="F609" s="146" t="s">
        <v>18</v>
      </c>
      <c r="G609" s="559">
        <v>45877</v>
      </c>
      <c r="H609" s="146" t="s">
        <v>621</v>
      </c>
      <c r="I609" s="150" t="str">
        <f t="shared" ca="1" si="29"/>
        <v>EJECUTADO</v>
      </c>
      <c r="J609" s="146" t="s">
        <v>2967</v>
      </c>
      <c r="K609" s="507" t="s">
        <v>54</v>
      </c>
      <c r="L609" s="180" t="s">
        <v>2807</v>
      </c>
      <c r="M609" s="514">
        <v>1075680549</v>
      </c>
      <c r="N609" s="229" t="s">
        <v>2808</v>
      </c>
      <c r="O609" s="438">
        <v>19600000</v>
      </c>
      <c r="P609" s="438">
        <v>4200000</v>
      </c>
      <c r="Q609" s="545">
        <v>20250672</v>
      </c>
      <c r="R609" s="516">
        <v>19600000</v>
      </c>
      <c r="S609" s="134">
        <v>45863</v>
      </c>
      <c r="T609" s="175">
        <v>45880</v>
      </c>
      <c r="U609" s="175">
        <v>46022</v>
      </c>
      <c r="V609" s="222">
        <v>20250950</v>
      </c>
      <c r="W609" s="517">
        <v>19600000</v>
      </c>
      <c r="X609" s="426">
        <v>45877</v>
      </c>
      <c r="Y609" s="168" t="s">
        <v>106</v>
      </c>
      <c r="Z609" s="150" t="s">
        <v>283</v>
      </c>
      <c r="AA609" s="146" t="s">
        <v>53</v>
      </c>
      <c r="AB609" s="146" t="s">
        <v>5782</v>
      </c>
      <c r="AC609" s="146" t="s">
        <v>2940</v>
      </c>
      <c r="AD609" s="233">
        <v>45880</v>
      </c>
      <c r="AE609" s="56" t="s">
        <v>5783</v>
      </c>
      <c r="AF609" s="155" t="e">
        <f>#REF!</f>
        <v>#REF!</v>
      </c>
      <c r="AG609" s="169"/>
      <c r="AH609" s="150">
        <v>45602</v>
      </c>
      <c r="AI609" s="150">
        <f t="shared" si="30"/>
        <v>45722</v>
      </c>
      <c r="AJ609" s="156">
        <f t="shared" si="31"/>
        <v>46452</v>
      </c>
    </row>
    <row r="610" spans="1:36" ht="18" customHeight="1">
      <c r="A610" s="354" t="s">
        <v>5784</v>
      </c>
      <c r="B610" s="502" t="b">
        <v>0</v>
      </c>
      <c r="C610" s="322" t="s">
        <v>5785</v>
      </c>
      <c r="D610" s="146" t="s">
        <v>3891</v>
      </c>
      <c r="E610" s="327" t="s">
        <v>24</v>
      </c>
      <c r="F610" s="146" t="s">
        <v>18</v>
      </c>
      <c r="G610" s="559">
        <v>45877</v>
      </c>
      <c r="H610" s="146" t="s">
        <v>621</v>
      </c>
      <c r="I610" s="150" t="str">
        <f t="shared" ca="1" si="29"/>
        <v>EJECUTADO</v>
      </c>
      <c r="J610" s="146" t="s">
        <v>4738</v>
      </c>
      <c r="K610" s="507" t="s">
        <v>54</v>
      </c>
      <c r="L610" s="146" t="s">
        <v>5786</v>
      </c>
      <c r="M610" s="514">
        <v>1000792319</v>
      </c>
      <c r="N610" s="229" t="s">
        <v>1686</v>
      </c>
      <c r="O610" s="438">
        <v>23200000</v>
      </c>
      <c r="P610" s="438">
        <v>5800000</v>
      </c>
      <c r="Q610" s="545">
        <v>20250696</v>
      </c>
      <c r="R610" s="516">
        <v>23200000</v>
      </c>
      <c r="S610" s="134">
        <v>45869</v>
      </c>
      <c r="T610" s="175"/>
      <c r="U610" s="146"/>
      <c r="V610" s="222"/>
      <c r="W610" s="517"/>
      <c r="X610" s="426"/>
      <c r="Y610" s="205" t="s">
        <v>51</v>
      </c>
      <c r="Z610" s="150" t="s">
        <v>2702</v>
      </c>
      <c r="AA610" s="146" t="s">
        <v>53</v>
      </c>
      <c r="AB610" s="146" t="s">
        <v>5787</v>
      </c>
      <c r="AC610" s="146" t="s">
        <v>4750</v>
      </c>
      <c r="AD610" s="233">
        <v>45883</v>
      </c>
      <c r="AE610" s="83" t="s">
        <v>5788</v>
      </c>
      <c r="AF610" s="155" t="e">
        <f>#REF!</f>
        <v>#REF!</v>
      </c>
      <c r="AG610" s="169"/>
      <c r="AH610" s="150">
        <v>45602</v>
      </c>
      <c r="AI610" s="150">
        <f t="shared" si="30"/>
        <v>45722</v>
      </c>
      <c r="AJ610" s="156">
        <f t="shared" si="31"/>
        <v>46452</v>
      </c>
    </row>
    <row r="611" spans="1:36" ht="18" customHeight="1">
      <c r="A611" s="354" t="s">
        <v>5784</v>
      </c>
      <c r="B611" s="502" t="b">
        <v>0</v>
      </c>
      <c r="C611" s="322" t="s">
        <v>5789</v>
      </c>
      <c r="D611" s="146" t="s">
        <v>74</v>
      </c>
      <c r="E611" s="327" t="s">
        <v>24</v>
      </c>
      <c r="F611" s="146" t="s">
        <v>18</v>
      </c>
      <c r="G611" s="559">
        <v>45877</v>
      </c>
      <c r="H611" s="146" t="s">
        <v>621</v>
      </c>
      <c r="I611" s="150" t="str">
        <f t="shared" ca="1" si="29"/>
        <v>EJECUTADO</v>
      </c>
      <c r="J611" s="146" t="s">
        <v>3251</v>
      </c>
      <c r="K611" s="507" t="s">
        <v>54</v>
      </c>
      <c r="L611" s="180" t="s">
        <v>2723</v>
      </c>
      <c r="M611" s="563">
        <v>1073605816</v>
      </c>
      <c r="N611" s="229" t="s">
        <v>2724</v>
      </c>
      <c r="O611" s="438">
        <v>26899000</v>
      </c>
      <c r="P611" s="438">
        <v>5764000</v>
      </c>
      <c r="Q611" s="545">
        <v>20250668</v>
      </c>
      <c r="R611" s="516">
        <v>26899000</v>
      </c>
      <c r="S611" s="134">
        <v>45862</v>
      </c>
      <c r="T611" s="175"/>
      <c r="U611" s="146"/>
      <c r="V611" s="222"/>
      <c r="W611" s="517"/>
      <c r="X611" s="426"/>
      <c r="Y611" s="168" t="s">
        <v>106</v>
      </c>
      <c r="Z611" s="150" t="s">
        <v>283</v>
      </c>
      <c r="AA611" s="146" t="s">
        <v>53</v>
      </c>
      <c r="AB611" s="146" t="s">
        <v>5790</v>
      </c>
      <c r="AC611" s="146" t="s">
        <v>1089</v>
      </c>
      <c r="AD611" s="233">
        <v>45880</v>
      </c>
      <c r="AE611" s="56" t="s">
        <v>5791</v>
      </c>
      <c r="AF611" s="155" t="e">
        <f>#REF!</f>
        <v>#REF!</v>
      </c>
      <c r="AG611" s="169"/>
      <c r="AH611" s="150">
        <v>45602</v>
      </c>
      <c r="AI611" s="150">
        <f t="shared" si="30"/>
        <v>45722</v>
      </c>
      <c r="AJ611" s="156">
        <f t="shared" si="31"/>
        <v>46452</v>
      </c>
    </row>
    <row r="612" spans="1:36" ht="18" customHeight="1">
      <c r="B612" s="502" t="b">
        <v>1</v>
      </c>
      <c r="C612" s="322" t="s">
        <v>5792</v>
      </c>
      <c r="D612" s="146" t="s">
        <v>74</v>
      </c>
      <c r="E612" s="327" t="s">
        <v>24</v>
      </c>
      <c r="F612" s="146" t="s">
        <v>18</v>
      </c>
      <c r="G612" s="559">
        <v>45880</v>
      </c>
      <c r="H612" s="146" t="s">
        <v>621</v>
      </c>
      <c r="I612" s="150" t="str">
        <f t="shared" ca="1" si="29"/>
        <v>EJECUTADO</v>
      </c>
      <c r="J612" s="146" t="s">
        <v>5793</v>
      </c>
      <c r="K612" s="507" t="s">
        <v>54</v>
      </c>
      <c r="L612" s="180" t="s">
        <v>1201</v>
      </c>
      <c r="M612" s="514">
        <v>80024648</v>
      </c>
      <c r="N612" s="229" t="s">
        <v>3727</v>
      </c>
      <c r="O612" s="438">
        <v>7577000</v>
      </c>
      <c r="P612" s="438">
        <v>7103000</v>
      </c>
      <c r="Q612" s="545">
        <v>20250682</v>
      </c>
      <c r="R612" s="516">
        <v>18232000</v>
      </c>
      <c r="S612" s="134">
        <v>45867</v>
      </c>
      <c r="T612" s="175">
        <v>45880</v>
      </c>
      <c r="U612" s="175">
        <v>45912</v>
      </c>
      <c r="V612" s="222">
        <v>20250962</v>
      </c>
      <c r="W612" s="517">
        <v>7577000</v>
      </c>
      <c r="X612" s="426">
        <v>45880</v>
      </c>
      <c r="Y612" s="146" t="s">
        <v>51</v>
      </c>
      <c r="Z612" s="146" t="s">
        <v>130</v>
      </c>
      <c r="AA612" s="146" t="s">
        <v>53</v>
      </c>
      <c r="AB612" s="146" t="s">
        <v>5794</v>
      </c>
      <c r="AC612" s="146" t="s">
        <v>5576</v>
      </c>
      <c r="AD612" s="233">
        <v>45880</v>
      </c>
      <c r="AE612" s="56" t="s">
        <v>5795</v>
      </c>
      <c r="AF612" s="155" t="e">
        <f>#REF!</f>
        <v>#REF!</v>
      </c>
      <c r="AG612" s="169"/>
      <c r="AH612" s="150">
        <v>45602</v>
      </c>
      <c r="AI612" s="150">
        <f t="shared" si="30"/>
        <v>45722</v>
      </c>
      <c r="AJ612" s="156">
        <f t="shared" si="31"/>
        <v>46452</v>
      </c>
    </row>
    <row r="613" spans="1:36" ht="18" customHeight="1">
      <c r="B613" s="502" t="b">
        <v>1</v>
      </c>
      <c r="C613" s="322" t="s">
        <v>5796</v>
      </c>
      <c r="D613" s="146" t="s">
        <v>74</v>
      </c>
      <c r="E613" s="327" t="s">
        <v>24</v>
      </c>
      <c r="F613" s="146" t="s">
        <v>18</v>
      </c>
      <c r="G613" s="559">
        <v>45880</v>
      </c>
      <c r="H613" s="146" t="s">
        <v>621</v>
      </c>
      <c r="I613" s="150" t="str">
        <f t="shared" ca="1" si="29"/>
        <v>EJECUTADO</v>
      </c>
      <c r="J613" s="146" t="s">
        <v>5797</v>
      </c>
      <c r="K613" s="507" t="s">
        <v>54</v>
      </c>
      <c r="L613" s="180" t="s">
        <v>4132</v>
      </c>
      <c r="M613" s="514">
        <v>52528418</v>
      </c>
      <c r="N613" s="229" t="s">
        <v>4133</v>
      </c>
      <c r="O613" s="438">
        <v>2706000</v>
      </c>
      <c r="P613" s="438">
        <v>2536220</v>
      </c>
      <c r="Q613" s="545">
        <v>20250681</v>
      </c>
      <c r="R613" s="576">
        <v>9111000</v>
      </c>
      <c r="S613" s="134">
        <v>45867</v>
      </c>
      <c r="T613" s="175">
        <v>45880</v>
      </c>
      <c r="U613" s="175">
        <v>45912</v>
      </c>
      <c r="V613" s="222">
        <v>20250955</v>
      </c>
      <c r="W613" s="517">
        <v>2706000</v>
      </c>
      <c r="X613" s="426">
        <v>45880</v>
      </c>
      <c r="Y613" s="146" t="s">
        <v>51</v>
      </c>
      <c r="Z613" s="146" t="s">
        <v>130</v>
      </c>
      <c r="AA613" s="146" t="s">
        <v>53</v>
      </c>
      <c r="AB613" s="146" t="s">
        <v>5798</v>
      </c>
      <c r="AC613" s="146" t="s">
        <v>5576</v>
      </c>
      <c r="AD613" s="233">
        <v>45880</v>
      </c>
      <c r="AE613" s="56" t="s">
        <v>5799</v>
      </c>
      <c r="AF613" s="155" t="e">
        <f>#REF!</f>
        <v>#REF!</v>
      </c>
      <c r="AG613" s="169"/>
      <c r="AH613" s="150">
        <v>45602</v>
      </c>
      <c r="AI613" s="150">
        <f t="shared" si="30"/>
        <v>45722</v>
      </c>
      <c r="AJ613" s="156">
        <f t="shared" si="31"/>
        <v>46452</v>
      </c>
    </row>
    <row r="614" spans="1:36" ht="18" customHeight="1">
      <c r="B614" s="502" t="b">
        <v>1</v>
      </c>
      <c r="C614" s="322" t="s">
        <v>5800</v>
      </c>
      <c r="D614" s="146" t="s">
        <v>74</v>
      </c>
      <c r="E614" s="327" t="s">
        <v>24</v>
      </c>
      <c r="F614" s="146" t="s">
        <v>18</v>
      </c>
      <c r="G614" s="559">
        <v>45880</v>
      </c>
      <c r="H614" s="146" t="s">
        <v>621</v>
      </c>
      <c r="I614" s="150" t="str">
        <f t="shared" ca="1" si="29"/>
        <v>EJECUTADO</v>
      </c>
      <c r="J614" s="146" t="s">
        <v>5793</v>
      </c>
      <c r="K614" s="507" t="s">
        <v>54</v>
      </c>
      <c r="L614" s="180" t="s">
        <v>1312</v>
      </c>
      <c r="M614" s="514">
        <v>82392560</v>
      </c>
      <c r="N614" s="229" t="s">
        <v>2813</v>
      </c>
      <c r="O614" s="438">
        <v>7577000</v>
      </c>
      <c r="P614" s="438">
        <v>7103000</v>
      </c>
      <c r="Q614" s="545">
        <v>20250682</v>
      </c>
      <c r="R614" s="516" t="s">
        <v>5801</v>
      </c>
      <c r="S614" s="134">
        <v>45867</v>
      </c>
      <c r="T614" s="175">
        <v>45880</v>
      </c>
      <c r="U614" s="175">
        <v>45912</v>
      </c>
      <c r="V614" s="222">
        <v>20250956</v>
      </c>
      <c r="W614" s="517">
        <v>7577000</v>
      </c>
      <c r="X614" s="426">
        <v>45880</v>
      </c>
      <c r="Y614" s="146" t="s">
        <v>51</v>
      </c>
      <c r="Z614" s="146" t="s">
        <v>634</v>
      </c>
      <c r="AA614" s="146" t="s">
        <v>53</v>
      </c>
      <c r="AB614" s="146" t="s">
        <v>5802</v>
      </c>
      <c r="AC614" s="146" t="s">
        <v>5576</v>
      </c>
      <c r="AD614" s="233">
        <v>45880</v>
      </c>
      <c r="AE614" s="56" t="s">
        <v>5803</v>
      </c>
      <c r="AF614" s="155" t="e">
        <f>#REF!</f>
        <v>#REF!</v>
      </c>
      <c r="AG614" s="169"/>
      <c r="AH614" s="150">
        <v>45602</v>
      </c>
      <c r="AI614" s="150">
        <f t="shared" si="30"/>
        <v>45722</v>
      </c>
      <c r="AJ614" s="156">
        <f t="shared" si="31"/>
        <v>46452</v>
      </c>
    </row>
    <row r="615" spans="1:36" ht="18" customHeight="1">
      <c r="B615" s="502" t="b">
        <v>1</v>
      </c>
      <c r="C615" s="322" t="s">
        <v>5804</v>
      </c>
      <c r="D615" s="146" t="s">
        <v>74</v>
      </c>
      <c r="E615" s="327" t="s">
        <v>24</v>
      </c>
      <c r="F615" s="146" t="s">
        <v>18</v>
      </c>
      <c r="G615" s="559">
        <v>45880</v>
      </c>
      <c r="H615" s="146" t="s">
        <v>621</v>
      </c>
      <c r="I615" s="150" t="str">
        <f t="shared" ca="1" si="29"/>
        <v>EJECUTADO</v>
      </c>
      <c r="J615" s="146" t="s">
        <v>3223</v>
      </c>
      <c r="K615" s="507" t="s">
        <v>54</v>
      </c>
      <c r="L615" s="180" t="s">
        <v>951</v>
      </c>
      <c r="M615" s="514">
        <v>1030596080</v>
      </c>
      <c r="N615" s="229"/>
      <c r="O615" s="438">
        <v>19672000</v>
      </c>
      <c r="P615" s="438">
        <v>4918000</v>
      </c>
      <c r="Q615" s="545" t="s">
        <v>5805</v>
      </c>
      <c r="R615" s="516">
        <v>55344000</v>
      </c>
      <c r="S615" s="134">
        <v>45877</v>
      </c>
      <c r="T615" s="175">
        <v>45880</v>
      </c>
      <c r="U615" s="175">
        <v>46001</v>
      </c>
      <c r="V615" s="222">
        <v>20250958</v>
      </c>
      <c r="W615" s="517">
        <v>19672000</v>
      </c>
      <c r="X615" s="426">
        <v>45881</v>
      </c>
      <c r="Y615" s="146" t="s">
        <v>51</v>
      </c>
      <c r="Z615" s="146" t="s">
        <v>634</v>
      </c>
      <c r="AA615" s="146" t="s">
        <v>53</v>
      </c>
      <c r="AB615" s="146" t="s">
        <v>5806</v>
      </c>
      <c r="AC615" s="146" t="s">
        <v>922</v>
      </c>
      <c r="AD615" s="233">
        <v>45880</v>
      </c>
      <c r="AE615" s="56" t="s">
        <v>5807</v>
      </c>
      <c r="AF615" s="155" t="e">
        <f>#REF!</f>
        <v>#REF!</v>
      </c>
      <c r="AG615" s="169"/>
      <c r="AH615" s="150">
        <v>45602</v>
      </c>
      <c r="AI615" s="150">
        <f t="shared" si="30"/>
        <v>45722</v>
      </c>
      <c r="AJ615" s="156">
        <f t="shared" si="31"/>
        <v>46452</v>
      </c>
    </row>
    <row r="616" spans="1:36" ht="18" customHeight="1">
      <c r="B616" s="502" t="b">
        <v>1</v>
      </c>
      <c r="C616" s="322" t="s">
        <v>5808</v>
      </c>
      <c r="D616" s="146" t="s">
        <v>5478</v>
      </c>
      <c r="E616" s="327" t="s">
        <v>24</v>
      </c>
      <c r="F616" s="146" t="s">
        <v>18</v>
      </c>
      <c r="G616" s="559">
        <v>45880</v>
      </c>
      <c r="H616" s="146" t="s">
        <v>621</v>
      </c>
      <c r="I616" s="150" t="str">
        <f t="shared" ca="1" si="29"/>
        <v>EJECUTADO</v>
      </c>
      <c r="J616" s="146" t="s">
        <v>5809</v>
      </c>
      <c r="K616" s="507" t="s">
        <v>54</v>
      </c>
      <c r="L616" s="180" t="s">
        <v>5810</v>
      </c>
      <c r="M616" s="514">
        <v>52169807</v>
      </c>
      <c r="N616" s="229" t="s">
        <v>1686</v>
      </c>
      <c r="O616" s="438">
        <v>18920000</v>
      </c>
      <c r="P616" s="438">
        <v>4200000</v>
      </c>
      <c r="Q616" s="545">
        <v>20250691</v>
      </c>
      <c r="R616" s="516">
        <v>20020000</v>
      </c>
      <c r="S616" s="134">
        <v>45869</v>
      </c>
      <c r="T616" s="175">
        <v>45882</v>
      </c>
      <c r="U616" s="175">
        <v>46017</v>
      </c>
      <c r="V616" s="222">
        <v>20250963</v>
      </c>
      <c r="W616" s="517">
        <v>18920000</v>
      </c>
      <c r="X616" s="426">
        <v>45881</v>
      </c>
      <c r="Y616" s="146" t="s">
        <v>51</v>
      </c>
      <c r="Z616" s="146" t="s">
        <v>130</v>
      </c>
      <c r="AA616" s="146" t="s">
        <v>53</v>
      </c>
      <c r="AB616" s="146">
        <v>4332552</v>
      </c>
      <c r="AC616" s="146" t="s">
        <v>2964</v>
      </c>
      <c r="AD616" s="233">
        <v>45882</v>
      </c>
      <c r="AE616" s="56" t="s">
        <v>5811</v>
      </c>
      <c r="AF616" s="155" t="e">
        <f>#REF!</f>
        <v>#REF!</v>
      </c>
      <c r="AG616" s="169"/>
      <c r="AH616" s="150">
        <v>45602</v>
      </c>
      <c r="AI616" s="150">
        <f t="shared" si="30"/>
        <v>45722</v>
      </c>
      <c r="AJ616" s="156">
        <f t="shared" si="31"/>
        <v>46452</v>
      </c>
    </row>
    <row r="617" spans="1:36" ht="18" customHeight="1">
      <c r="B617" s="502" t="b">
        <v>1</v>
      </c>
      <c r="C617" s="322" t="s">
        <v>5812</v>
      </c>
      <c r="D617" s="146" t="s">
        <v>2741</v>
      </c>
      <c r="E617" s="327" t="s">
        <v>24</v>
      </c>
      <c r="F617" s="146" t="s">
        <v>18</v>
      </c>
      <c r="G617" s="559">
        <v>45880</v>
      </c>
      <c r="H617" s="146" t="s">
        <v>621</v>
      </c>
      <c r="I617" s="150" t="str">
        <f t="shared" ca="1" si="29"/>
        <v>EJECUTADO</v>
      </c>
      <c r="J617" s="146" t="s">
        <v>5813</v>
      </c>
      <c r="K617" s="507" t="s">
        <v>54</v>
      </c>
      <c r="L617" s="180" t="s">
        <v>4496</v>
      </c>
      <c r="M617" s="514">
        <v>1026267776</v>
      </c>
      <c r="N617" s="229" t="s">
        <v>1686</v>
      </c>
      <c r="O617" s="438">
        <v>29025000</v>
      </c>
      <c r="P617" s="438">
        <v>5805000</v>
      </c>
      <c r="Q617" s="545">
        <v>20250676</v>
      </c>
      <c r="R617" s="516">
        <v>29025000</v>
      </c>
      <c r="S617" s="134">
        <v>45867</v>
      </c>
      <c r="T617" s="175">
        <v>45880</v>
      </c>
      <c r="U617" s="175">
        <v>46017</v>
      </c>
      <c r="V617" s="222">
        <v>20250959</v>
      </c>
      <c r="W617" s="517">
        <v>29025000</v>
      </c>
      <c r="X617" s="426">
        <v>45880</v>
      </c>
      <c r="Y617" s="146" t="s">
        <v>51</v>
      </c>
      <c r="Z617" s="146" t="s">
        <v>130</v>
      </c>
      <c r="AA617" s="146" t="s">
        <v>53</v>
      </c>
      <c r="AB617" s="146" t="s">
        <v>5814</v>
      </c>
      <c r="AC617" s="146" t="s">
        <v>3496</v>
      </c>
      <c r="AD617" s="233">
        <v>45880</v>
      </c>
      <c r="AE617" s="56" t="s">
        <v>5815</v>
      </c>
      <c r="AF617" s="155" t="e">
        <f>#REF!</f>
        <v>#REF!</v>
      </c>
      <c r="AG617" s="169"/>
      <c r="AH617" s="150">
        <v>45602</v>
      </c>
      <c r="AI617" s="150">
        <f t="shared" si="30"/>
        <v>45722</v>
      </c>
      <c r="AJ617" s="156">
        <f t="shared" si="31"/>
        <v>46452</v>
      </c>
    </row>
    <row r="618" spans="1:36" ht="18" customHeight="1">
      <c r="A618" s="354" t="s">
        <v>5816</v>
      </c>
      <c r="B618" s="502" t="b">
        <v>0</v>
      </c>
      <c r="C618" s="322" t="s">
        <v>5817</v>
      </c>
      <c r="D618" s="146" t="s">
        <v>74</v>
      </c>
      <c r="E618" s="327" t="s">
        <v>24</v>
      </c>
      <c r="F618" s="146" t="s">
        <v>13</v>
      </c>
      <c r="G618" s="559">
        <v>45880</v>
      </c>
      <c r="H618" s="146" t="s">
        <v>621</v>
      </c>
      <c r="I618" s="150" t="str">
        <f t="shared" ca="1" si="29"/>
        <v>EJECUTADO</v>
      </c>
      <c r="J618" s="146" t="s">
        <v>2877</v>
      </c>
      <c r="K618" s="507" t="s">
        <v>54</v>
      </c>
      <c r="L618" s="180" t="s">
        <v>5818</v>
      </c>
      <c r="M618" s="514">
        <v>1007435261</v>
      </c>
      <c r="N618" s="229" t="s">
        <v>2768</v>
      </c>
      <c r="O618" s="438">
        <v>9134000</v>
      </c>
      <c r="P618" s="438">
        <v>4567000</v>
      </c>
      <c r="Q618" s="545">
        <v>20250706</v>
      </c>
      <c r="R618" s="516">
        <v>9135000</v>
      </c>
      <c r="S618" s="134">
        <v>45874</v>
      </c>
      <c r="T618" s="175">
        <v>45883</v>
      </c>
      <c r="U618" s="175">
        <v>45944</v>
      </c>
      <c r="V618" s="222">
        <v>20250960</v>
      </c>
      <c r="W618" s="517">
        <v>9134000</v>
      </c>
      <c r="X618" s="426">
        <v>45880</v>
      </c>
      <c r="Y618" s="146" t="s">
        <v>51</v>
      </c>
      <c r="Z618" s="146" t="s">
        <v>634</v>
      </c>
      <c r="AA618" s="146" t="s">
        <v>53</v>
      </c>
      <c r="AB618" s="146" t="s">
        <v>5819</v>
      </c>
      <c r="AC618" s="146" t="s">
        <v>3547</v>
      </c>
      <c r="AD618" s="233">
        <v>45883</v>
      </c>
      <c r="AE618" s="56" t="s">
        <v>5820</v>
      </c>
      <c r="AF618" s="155" t="e">
        <f>#REF!</f>
        <v>#REF!</v>
      </c>
      <c r="AG618" s="169"/>
      <c r="AH618" s="150">
        <v>45602</v>
      </c>
      <c r="AI618" s="150">
        <f t="shared" si="30"/>
        <v>45722</v>
      </c>
      <c r="AJ618" s="156">
        <f t="shared" si="31"/>
        <v>46452</v>
      </c>
    </row>
    <row r="619" spans="1:36" ht="18" customHeight="1">
      <c r="B619" s="502" t="b">
        <v>1</v>
      </c>
      <c r="C619" s="322" t="s">
        <v>5821</v>
      </c>
      <c r="D619" s="146" t="s">
        <v>74</v>
      </c>
      <c r="E619" s="327" t="s">
        <v>24</v>
      </c>
      <c r="F619" s="146" t="s">
        <v>18</v>
      </c>
      <c r="G619" s="559">
        <v>45881</v>
      </c>
      <c r="H619" s="146" t="s">
        <v>621</v>
      </c>
      <c r="I619" s="150" t="str">
        <f t="shared" ca="1" si="29"/>
        <v>EJECUTADO</v>
      </c>
      <c r="J619" s="146" t="s">
        <v>5822</v>
      </c>
      <c r="K619" s="507" t="s">
        <v>54</v>
      </c>
      <c r="L619" s="180" t="s">
        <v>990</v>
      </c>
      <c r="M619" s="514" t="s">
        <v>5823</v>
      </c>
      <c r="N619" s="229" t="s">
        <v>2830</v>
      </c>
      <c r="O619" s="438">
        <v>28000000</v>
      </c>
      <c r="P619" s="438">
        <v>7000000</v>
      </c>
      <c r="Q619" s="545">
        <v>20250687</v>
      </c>
      <c r="R619" s="516">
        <v>28000000</v>
      </c>
      <c r="S619" s="134">
        <v>45867</v>
      </c>
      <c r="T619" s="175">
        <v>45883</v>
      </c>
      <c r="U619" s="175">
        <v>46004</v>
      </c>
      <c r="V619" s="222">
        <v>20250968</v>
      </c>
      <c r="W619" s="517">
        <v>28000000</v>
      </c>
      <c r="X619" s="426">
        <v>45881</v>
      </c>
      <c r="Y619" s="146" t="s">
        <v>106</v>
      </c>
      <c r="Z619" s="146" t="s">
        <v>283</v>
      </c>
      <c r="AA619" s="146" t="s">
        <v>53</v>
      </c>
      <c r="AB619" s="146" t="s">
        <v>5824</v>
      </c>
      <c r="AC619" s="146" t="s">
        <v>2940</v>
      </c>
      <c r="AD619" s="233">
        <v>45881</v>
      </c>
      <c r="AE619" s="56" t="s">
        <v>5825</v>
      </c>
      <c r="AF619" s="155" t="e">
        <f>#REF!</f>
        <v>#REF!</v>
      </c>
      <c r="AG619" s="169"/>
      <c r="AH619" s="150">
        <v>45602</v>
      </c>
      <c r="AI619" s="150">
        <f t="shared" si="30"/>
        <v>45722</v>
      </c>
      <c r="AJ619" s="156">
        <f t="shared" si="31"/>
        <v>46452</v>
      </c>
    </row>
    <row r="620" spans="1:36" ht="18" customHeight="1">
      <c r="B620" s="502" t="b">
        <v>1</v>
      </c>
      <c r="C620" s="322" t="s">
        <v>5826</v>
      </c>
      <c r="D620" s="146" t="s">
        <v>74</v>
      </c>
      <c r="E620" s="327" t="s">
        <v>24</v>
      </c>
      <c r="F620" s="146" t="s">
        <v>18</v>
      </c>
      <c r="G620" s="559">
        <v>45881</v>
      </c>
      <c r="H620" s="146" t="s">
        <v>621</v>
      </c>
      <c r="I620" s="150" t="str">
        <f t="shared" ca="1" si="29"/>
        <v>EJECUTADO</v>
      </c>
      <c r="J620" s="146" t="s">
        <v>5827</v>
      </c>
      <c r="K620" s="507" t="s">
        <v>54</v>
      </c>
      <c r="L620" s="180" t="s">
        <v>5828</v>
      </c>
      <c r="M620" s="514">
        <v>1026599557</v>
      </c>
      <c r="N620" s="229" t="s">
        <v>2845</v>
      </c>
      <c r="O620" s="438">
        <v>14000000</v>
      </c>
      <c r="P620" s="438" t="s">
        <v>5829</v>
      </c>
      <c r="Q620" s="545" t="s">
        <v>5830</v>
      </c>
      <c r="R620" s="516">
        <v>30000000</v>
      </c>
      <c r="S620" s="134">
        <v>45874</v>
      </c>
      <c r="T620" s="175">
        <v>45882</v>
      </c>
      <c r="U620" s="175">
        <v>46003</v>
      </c>
      <c r="V620" s="222">
        <v>20250969</v>
      </c>
      <c r="W620" s="517">
        <v>14000000</v>
      </c>
      <c r="X620" s="426">
        <v>45881</v>
      </c>
      <c r="Y620" s="146" t="s">
        <v>106</v>
      </c>
      <c r="Z620" s="146" t="s">
        <v>283</v>
      </c>
      <c r="AA620" s="146" t="s">
        <v>53</v>
      </c>
      <c r="AB620" s="146" t="s">
        <v>5831</v>
      </c>
      <c r="AC620" s="146" t="s">
        <v>2992</v>
      </c>
      <c r="AD620" s="233">
        <v>45882</v>
      </c>
      <c r="AE620" s="56" t="s">
        <v>5832</v>
      </c>
      <c r="AF620" s="155" t="e">
        <f>#REF!</f>
        <v>#REF!</v>
      </c>
      <c r="AG620" s="169"/>
      <c r="AH620" s="150">
        <v>45602</v>
      </c>
      <c r="AI620" s="150">
        <f t="shared" si="30"/>
        <v>45722</v>
      </c>
      <c r="AJ620" s="156">
        <f t="shared" si="31"/>
        <v>46452</v>
      </c>
    </row>
    <row r="621" spans="1:36" ht="18" customHeight="1">
      <c r="B621" s="502" t="b">
        <v>1</v>
      </c>
      <c r="C621" s="322" t="s">
        <v>5833</v>
      </c>
      <c r="D621" s="146" t="s">
        <v>74</v>
      </c>
      <c r="E621" s="327" t="s">
        <v>24</v>
      </c>
      <c r="F621" s="146" t="s">
        <v>18</v>
      </c>
      <c r="G621" s="559">
        <v>45881</v>
      </c>
      <c r="H621" s="146" t="s">
        <v>621</v>
      </c>
      <c r="I621" s="150" t="str">
        <f t="shared" ca="1" si="29"/>
        <v>EJECUTADO</v>
      </c>
      <c r="J621" s="146" t="s">
        <v>5269</v>
      </c>
      <c r="K621" s="507" t="s">
        <v>54</v>
      </c>
      <c r="L621" s="180" t="s">
        <v>216</v>
      </c>
      <c r="M621" s="514">
        <v>79963600</v>
      </c>
      <c r="N621" s="229" t="s">
        <v>3141</v>
      </c>
      <c r="O621" s="438">
        <v>48000000</v>
      </c>
      <c r="P621" s="438">
        <v>12000000</v>
      </c>
      <c r="Q621" s="545" t="s">
        <v>5834</v>
      </c>
      <c r="R621" s="516">
        <v>48000000</v>
      </c>
      <c r="S621" s="134">
        <v>45867</v>
      </c>
      <c r="T621" s="175">
        <v>45882</v>
      </c>
      <c r="U621" s="175">
        <v>46003</v>
      </c>
      <c r="V621" s="222">
        <v>20250970</v>
      </c>
      <c r="W621" s="517">
        <v>48000000</v>
      </c>
      <c r="X621" s="426">
        <v>45881</v>
      </c>
      <c r="Y621" s="146" t="s">
        <v>51</v>
      </c>
      <c r="Z621" s="146" t="s">
        <v>634</v>
      </c>
      <c r="AA621" s="146" t="s">
        <v>53</v>
      </c>
      <c r="AB621" s="146" t="s">
        <v>5835</v>
      </c>
      <c r="AC621" s="146" t="s">
        <v>3547</v>
      </c>
      <c r="AD621" s="233">
        <v>45882</v>
      </c>
      <c r="AE621" s="56" t="s">
        <v>5836</v>
      </c>
      <c r="AF621" s="155" t="e">
        <f>#REF!</f>
        <v>#REF!</v>
      </c>
      <c r="AG621" s="169"/>
      <c r="AH621" s="150">
        <v>45602</v>
      </c>
      <c r="AI621" s="150">
        <f t="shared" si="30"/>
        <v>45722</v>
      </c>
      <c r="AJ621" s="156">
        <f t="shared" si="31"/>
        <v>46452</v>
      </c>
    </row>
    <row r="622" spans="1:36" ht="18" customHeight="1">
      <c r="A622" s="354" t="s">
        <v>5784</v>
      </c>
      <c r="B622" s="502" t="b">
        <v>0</v>
      </c>
      <c r="C622" s="322" t="s">
        <v>5837</v>
      </c>
      <c r="D622" s="232" t="s">
        <v>2741</v>
      </c>
      <c r="E622" s="327" t="s">
        <v>24</v>
      </c>
      <c r="F622" s="146" t="s">
        <v>18</v>
      </c>
      <c r="G622" s="559">
        <v>45881</v>
      </c>
      <c r="H622" s="146" t="s">
        <v>621</v>
      </c>
      <c r="I622" s="150" t="str">
        <f t="shared" ca="1" si="29"/>
        <v>EJECUTADO</v>
      </c>
      <c r="J622" s="146" t="s">
        <v>5838</v>
      </c>
      <c r="K622" s="507" t="s">
        <v>54</v>
      </c>
      <c r="L622" s="180" t="s">
        <v>5839</v>
      </c>
      <c r="M622" s="514">
        <v>1144108119</v>
      </c>
      <c r="N622" s="229" t="s">
        <v>1686</v>
      </c>
      <c r="O622" s="438">
        <v>16830000</v>
      </c>
      <c r="P622" s="438" t="s">
        <v>5840</v>
      </c>
      <c r="Q622" s="545">
        <v>20250723</v>
      </c>
      <c r="R622" s="516">
        <v>17017000</v>
      </c>
      <c r="S622" s="134">
        <v>45881</v>
      </c>
      <c r="T622" s="175"/>
      <c r="U622" s="175"/>
      <c r="V622" s="222"/>
      <c r="W622" s="517"/>
      <c r="X622" s="426"/>
      <c r="Y622" s="146" t="s">
        <v>51</v>
      </c>
      <c r="Z622" s="146" t="s">
        <v>130</v>
      </c>
      <c r="AA622" s="146" t="s">
        <v>53</v>
      </c>
      <c r="AB622" s="146" t="s">
        <v>5841</v>
      </c>
      <c r="AC622" s="146" t="s">
        <v>2927</v>
      </c>
      <c r="AD622" s="233">
        <v>45881</v>
      </c>
      <c r="AE622" s="56" t="s">
        <v>5842</v>
      </c>
      <c r="AF622" s="155" t="e">
        <f>#REF!</f>
        <v>#REF!</v>
      </c>
      <c r="AG622" s="169"/>
      <c r="AH622" s="150">
        <v>45602</v>
      </c>
      <c r="AI622" s="150">
        <f t="shared" si="30"/>
        <v>45722</v>
      </c>
      <c r="AJ622" s="156">
        <f t="shared" si="31"/>
        <v>46452</v>
      </c>
    </row>
    <row r="623" spans="1:36" ht="18" customHeight="1">
      <c r="B623" s="502" t="b">
        <v>1</v>
      </c>
      <c r="C623" s="322" t="s">
        <v>5843</v>
      </c>
      <c r="D623" s="232" t="s">
        <v>5516</v>
      </c>
      <c r="E623" s="327" t="s">
        <v>24</v>
      </c>
      <c r="F623" s="146" t="s">
        <v>13</v>
      </c>
      <c r="G623" s="559">
        <v>45881</v>
      </c>
      <c r="H623" s="146" t="s">
        <v>621</v>
      </c>
      <c r="I623" s="150" t="str">
        <f t="shared" ca="1" si="29"/>
        <v>EJECUTADO</v>
      </c>
      <c r="J623" s="146" t="s">
        <v>5844</v>
      </c>
      <c r="K623" s="507" t="s">
        <v>50</v>
      </c>
      <c r="L623" s="246" t="s">
        <v>5845</v>
      </c>
      <c r="M623" s="514" t="s">
        <v>5846</v>
      </c>
      <c r="N623" s="229" t="s">
        <v>1686</v>
      </c>
      <c r="O623" s="438">
        <v>375335000</v>
      </c>
      <c r="P623" s="438" t="s">
        <v>218</v>
      </c>
      <c r="Q623" s="545" t="s">
        <v>5847</v>
      </c>
      <c r="R623" s="516">
        <v>375350000</v>
      </c>
      <c r="S623" s="134">
        <v>45856</v>
      </c>
      <c r="T623" s="175">
        <v>45883</v>
      </c>
      <c r="U623" s="175">
        <v>46016</v>
      </c>
      <c r="V623" s="222">
        <v>20250972</v>
      </c>
      <c r="W623" s="517">
        <v>375335000</v>
      </c>
      <c r="X623" s="426">
        <v>45881</v>
      </c>
      <c r="Y623" s="146" t="s">
        <v>51</v>
      </c>
      <c r="Z623" s="146" t="s">
        <v>130</v>
      </c>
      <c r="AA623" s="146" t="s">
        <v>53</v>
      </c>
      <c r="AB623" s="146" t="s">
        <v>5848</v>
      </c>
      <c r="AC623" s="146" t="s">
        <v>2964</v>
      </c>
      <c r="AD623" s="233">
        <v>45883</v>
      </c>
      <c r="AE623" s="56" t="s">
        <v>5849</v>
      </c>
      <c r="AF623" s="155" t="e">
        <f>#REF!</f>
        <v>#REF!</v>
      </c>
      <c r="AG623" s="169"/>
      <c r="AH623" s="150">
        <v>45602</v>
      </c>
      <c r="AI623" s="150">
        <f t="shared" si="30"/>
        <v>45722</v>
      </c>
      <c r="AJ623" s="156">
        <f t="shared" si="31"/>
        <v>46452</v>
      </c>
    </row>
    <row r="624" spans="1:36" ht="18" customHeight="1">
      <c r="B624" s="502" t="b">
        <v>1</v>
      </c>
      <c r="C624" s="322" t="s">
        <v>5850</v>
      </c>
      <c r="D624" s="146" t="s">
        <v>5755</v>
      </c>
      <c r="E624" s="327" t="s">
        <v>24</v>
      </c>
      <c r="F624" s="146" t="s">
        <v>18</v>
      </c>
      <c r="G624" s="559">
        <v>45882</v>
      </c>
      <c r="H624" s="146" t="s">
        <v>621</v>
      </c>
      <c r="I624" s="150" t="str">
        <f t="shared" ca="1" si="29"/>
        <v>EJECUTADO</v>
      </c>
      <c r="J624" s="146" t="s">
        <v>5851</v>
      </c>
      <c r="K624" s="507" t="s">
        <v>54</v>
      </c>
      <c r="L624" s="180" t="s">
        <v>5752</v>
      </c>
      <c r="M624" s="514">
        <v>19385240</v>
      </c>
      <c r="N624" s="229" t="s">
        <v>1686</v>
      </c>
      <c r="O624" s="438">
        <v>95081000</v>
      </c>
      <c r="P624" s="438">
        <v>20230000</v>
      </c>
      <c r="Q624" s="545">
        <v>20250717</v>
      </c>
      <c r="R624" s="539">
        <v>95081000</v>
      </c>
      <c r="S624" s="134">
        <v>45880</v>
      </c>
      <c r="T624" s="175">
        <v>45883</v>
      </c>
      <c r="U624" s="175">
        <v>46021</v>
      </c>
      <c r="V624" s="222">
        <v>20250974</v>
      </c>
      <c r="W624" s="517">
        <v>95081000</v>
      </c>
      <c r="X624" s="426">
        <v>45882</v>
      </c>
      <c r="Y624" s="146" t="s">
        <v>51</v>
      </c>
      <c r="Z624" s="146" t="s">
        <v>130</v>
      </c>
      <c r="AA624" s="146" t="s">
        <v>53</v>
      </c>
      <c r="AB624" s="146" t="s">
        <v>5852</v>
      </c>
      <c r="AC624" s="146" t="s">
        <v>2964</v>
      </c>
      <c r="AD624" s="233">
        <v>45890</v>
      </c>
      <c r="AE624" s="56" t="s">
        <v>5853</v>
      </c>
      <c r="AF624" s="155" t="e">
        <f>#REF!</f>
        <v>#REF!</v>
      </c>
      <c r="AG624" s="169"/>
      <c r="AH624" s="150">
        <v>45602</v>
      </c>
      <c r="AI624" s="150">
        <f t="shared" si="30"/>
        <v>45722</v>
      </c>
      <c r="AJ624" s="156">
        <f t="shared" si="31"/>
        <v>46452</v>
      </c>
    </row>
    <row r="625" spans="1:36" ht="18" customHeight="1">
      <c r="B625" s="502" t="b">
        <v>1</v>
      </c>
      <c r="C625" s="322" t="s">
        <v>5854</v>
      </c>
      <c r="D625" s="146" t="s">
        <v>74</v>
      </c>
      <c r="E625" s="327" t="s">
        <v>24</v>
      </c>
      <c r="F625" s="146" t="s">
        <v>18</v>
      </c>
      <c r="G625" s="559">
        <v>45881</v>
      </c>
      <c r="H625" s="146" t="s">
        <v>621</v>
      </c>
      <c r="I625" s="150" t="str">
        <f t="shared" ca="1" si="29"/>
        <v>EJECUTADO</v>
      </c>
      <c r="J625" s="146" t="s">
        <v>1410</v>
      </c>
      <c r="K625" s="507" t="s">
        <v>54</v>
      </c>
      <c r="L625" s="180" t="s">
        <v>2882</v>
      </c>
      <c r="M625" s="514">
        <v>1069740690</v>
      </c>
      <c r="N625" s="229" t="s">
        <v>2747</v>
      </c>
      <c r="O625" s="438">
        <v>17292000</v>
      </c>
      <c r="P625" s="438">
        <v>5764000</v>
      </c>
      <c r="Q625" s="545">
        <v>20250713</v>
      </c>
      <c r="R625" s="516">
        <v>18000000</v>
      </c>
      <c r="S625" s="134">
        <v>45875</v>
      </c>
      <c r="T625" s="175">
        <v>45882</v>
      </c>
      <c r="U625" s="175">
        <v>45973</v>
      </c>
      <c r="V625" s="222">
        <v>20250973</v>
      </c>
      <c r="W625" s="517">
        <v>17292000</v>
      </c>
      <c r="X625" s="426">
        <v>45881</v>
      </c>
      <c r="Y625" s="146" t="s">
        <v>51</v>
      </c>
      <c r="Z625" s="146" t="s">
        <v>634</v>
      </c>
      <c r="AA625" s="146" t="s">
        <v>53</v>
      </c>
      <c r="AB625" s="146" t="s">
        <v>5855</v>
      </c>
      <c r="AC625" s="146" t="s">
        <v>3507</v>
      </c>
      <c r="AD625" s="233">
        <v>45882</v>
      </c>
      <c r="AE625" s="56" t="s">
        <v>5856</v>
      </c>
      <c r="AF625" s="155" t="e">
        <f>#REF!</f>
        <v>#REF!</v>
      </c>
      <c r="AG625" s="169"/>
      <c r="AH625" s="150">
        <v>45602</v>
      </c>
      <c r="AI625" s="150">
        <f t="shared" si="30"/>
        <v>45722</v>
      </c>
      <c r="AJ625" s="156">
        <f t="shared" si="31"/>
        <v>46452</v>
      </c>
    </row>
    <row r="626" spans="1:36" ht="18" customHeight="1">
      <c r="A626" s="354" t="s">
        <v>5784</v>
      </c>
      <c r="B626" s="502" t="b">
        <v>0</v>
      </c>
      <c r="C626" s="322" t="s">
        <v>5857</v>
      </c>
      <c r="D626" s="146" t="s">
        <v>74</v>
      </c>
      <c r="E626" s="327" t="s">
        <v>24</v>
      </c>
      <c r="F626" s="146" t="s">
        <v>18</v>
      </c>
      <c r="G626" s="559">
        <v>45882</v>
      </c>
      <c r="H626" s="146" t="s">
        <v>621</v>
      </c>
      <c r="I626" s="150" t="str">
        <f t="shared" ca="1" si="29"/>
        <v>EJECUTADO</v>
      </c>
      <c r="J626" s="146" t="s">
        <v>3126</v>
      </c>
      <c r="K626" s="507" t="s">
        <v>54</v>
      </c>
      <c r="L626" s="180" t="s">
        <v>1273</v>
      </c>
      <c r="M626" s="514">
        <v>80898102</v>
      </c>
      <c r="N626" s="229"/>
      <c r="O626" s="438">
        <v>24588000</v>
      </c>
      <c r="P626" s="438">
        <v>8196000</v>
      </c>
      <c r="Q626" s="545">
        <v>20250700</v>
      </c>
      <c r="R626" s="516">
        <v>24588000</v>
      </c>
      <c r="S626" s="134">
        <v>45869</v>
      </c>
      <c r="T626" s="175"/>
      <c r="U626" s="175"/>
      <c r="V626" s="222"/>
      <c r="W626" s="517"/>
      <c r="X626" s="426"/>
      <c r="Y626" s="146" t="s">
        <v>51</v>
      </c>
      <c r="Z626" s="146" t="s">
        <v>634</v>
      </c>
      <c r="AA626" s="146" t="s">
        <v>53</v>
      </c>
      <c r="AB626" s="146" t="s">
        <v>5858</v>
      </c>
      <c r="AC626" s="150" t="s">
        <v>2969</v>
      </c>
      <c r="AD626" s="233">
        <v>45882</v>
      </c>
      <c r="AE626" s="56" t="s">
        <v>5859</v>
      </c>
      <c r="AF626" s="155" t="e">
        <f>#REF!</f>
        <v>#REF!</v>
      </c>
      <c r="AG626" s="169"/>
      <c r="AH626" s="150">
        <v>45602</v>
      </c>
      <c r="AI626" s="150">
        <f t="shared" si="30"/>
        <v>45722</v>
      </c>
      <c r="AJ626" s="156">
        <f t="shared" si="31"/>
        <v>46452</v>
      </c>
    </row>
    <row r="627" spans="1:36" ht="18" customHeight="1">
      <c r="B627" s="502" t="b">
        <v>1</v>
      </c>
      <c r="C627" s="322" t="s">
        <v>5860</v>
      </c>
      <c r="D627" s="140" t="s">
        <v>5755</v>
      </c>
      <c r="E627" s="327" t="s">
        <v>24</v>
      </c>
      <c r="F627" s="146" t="s">
        <v>18</v>
      </c>
      <c r="G627" s="559">
        <v>45882</v>
      </c>
      <c r="H627" s="146" t="s">
        <v>621</v>
      </c>
      <c r="I627" s="150" t="str">
        <f t="shared" ca="1" si="29"/>
        <v>EJECUTADO</v>
      </c>
      <c r="J627" s="146" t="s">
        <v>5861</v>
      </c>
      <c r="K627" s="507" t="s">
        <v>54</v>
      </c>
      <c r="L627" s="158" t="s">
        <v>5862</v>
      </c>
      <c r="M627" s="514">
        <v>32227294</v>
      </c>
      <c r="N627" s="229" t="s">
        <v>1686</v>
      </c>
      <c r="O627" s="438">
        <v>41500000</v>
      </c>
      <c r="P627" s="438">
        <v>9000000</v>
      </c>
      <c r="Q627" s="545">
        <v>20250711</v>
      </c>
      <c r="R627" s="516">
        <v>43500000</v>
      </c>
      <c r="S627" s="134">
        <v>45874</v>
      </c>
      <c r="T627" s="175">
        <v>45883</v>
      </c>
      <c r="U627" s="175">
        <v>46021</v>
      </c>
      <c r="V627" s="222">
        <v>20250979</v>
      </c>
      <c r="W627" s="517">
        <v>41500000</v>
      </c>
      <c r="X627" s="426">
        <v>45883</v>
      </c>
      <c r="Y627" s="146" t="s">
        <v>51</v>
      </c>
      <c r="Z627" s="146" t="s">
        <v>130</v>
      </c>
      <c r="AA627" s="146" t="s">
        <v>53</v>
      </c>
      <c r="AB627" s="146" t="s">
        <v>5863</v>
      </c>
      <c r="AC627" s="146" t="s">
        <v>2964</v>
      </c>
      <c r="AD627" s="233">
        <v>45888</v>
      </c>
      <c r="AE627" s="83" t="s">
        <v>5864</v>
      </c>
      <c r="AF627" s="155" t="e">
        <f>#REF!</f>
        <v>#REF!</v>
      </c>
      <c r="AG627" s="169"/>
      <c r="AH627" s="150">
        <v>45602</v>
      </c>
      <c r="AI627" s="150">
        <f t="shared" si="30"/>
        <v>45722</v>
      </c>
      <c r="AJ627" s="156">
        <f t="shared" si="31"/>
        <v>46452</v>
      </c>
    </row>
    <row r="628" spans="1:36" ht="18" customHeight="1">
      <c r="B628" s="502" t="b">
        <v>1</v>
      </c>
      <c r="C628" s="322" t="s">
        <v>5865</v>
      </c>
      <c r="D628" s="146" t="s">
        <v>74</v>
      </c>
      <c r="E628" s="327" t="s">
        <v>24</v>
      </c>
      <c r="F628" s="146" t="s">
        <v>3</v>
      </c>
      <c r="G628" s="559">
        <v>45882</v>
      </c>
      <c r="H628" s="146" t="s">
        <v>621</v>
      </c>
      <c r="I628" s="150" t="str">
        <f t="shared" ca="1" si="29"/>
        <v>EJECUTADO</v>
      </c>
      <c r="J628" s="146" t="s">
        <v>5866</v>
      </c>
      <c r="K628" s="507" t="s">
        <v>54</v>
      </c>
      <c r="L628" s="180" t="s">
        <v>2199</v>
      </c>
      <c r="M628" s="514">
        <v>1010175673</v>
      </c>
      <c r="N628" s="229" t="s">
        <v>5867</v>
      </c>
      <c r="O628" s="438">
        <v>12912000</v>
      </c>
      <c r="P628" s="438">
        <v>3228000</v>
      </c>
      <c r="Q628" s="545">
        <v>20250545</v>
      </c>
      <c r="R628" s="516">
        <v>20000000</v>
      </c>
      <c r="S628" s="134">
        <v>45824</v>
      </c>
      <c r="T628" s="175">
        <v>45883</v>
      </c>
      <c r="U628" s="175">
        <v>46004</v>
      </c>
      <c r="V628" s="222">
        <v>20250976</v>
      </c>
      <c r="W628" s="517">
        <v>12912000</v>
      </c>
      <c r="X628" s="426">
        <v>45882</v>
      </c>
      <c r="Y628" s="146" t="s">
        <v>51</v>
      </c>
      <c r="Z628" s="146" t="s">
        <v>634</v>
      </c>
      <c r="AA628" s="146" t="s">
        <v>53</v>
      </c>
      <c r="AB628" s="146" t="s">
        <v>5868</v>
      </c>
      <c r="AC628" s="146" t="s">
        <v>2964</v>
      </c>
      <c r="AD628" s="233">
        <v>45883</v>
      </c>
      <c r="AE628" s="83" t="s">
        <v>5869</v>
      </c>
      <c r="AF628" s="155" t="e">
        <f>#REF!</f>
        <v>#REF!</v>
      </c>
      <c r="AG628" s="169"/>
      <c r="AH628" s="150">
        <v>45602</v>
      </c>
      <c r="AI628" s="150">
        <f t="shared" si="30"/>
        <v>45722</v>
      </c>
      <c r="AJ628" s="156">
        <f t="shared" si="31"/>
        <v>46452</v>
      </c>
    </row>
    <row r="629" spans="1:36" ht="18" customHeight="1">
      <c r="B629" s="502" t="b">
        <v>1</v>
      </c>
      <c r="C629" s="322" t="s">
        <v>5870</v>
      </c>
      <c r="D629" s="146" t="s">
        <v>74</v>
      </c>
      <c r="E629" s="327" t="s">
        <v>24</v>
      </c>
      <c r="F629" s="146" t="s">
        <v>3</v>
      </c>
      <c r="G629" s="559">
        <v>45882</v>
      </c>
      <c r="H629" s="146" t="s">
        <v>621</v>
      </c>
      <c r="I629" s="150" t="str">
        <f t="shared" ca="1" si="29"/>
        <v>EJECUTADO</v>
      </c>
      <c r="J629" s="146" t="s">
        <v>2750</v>
      </c>
      <c r="K629" s="507" t="s">
        <v>54</v>
      </c>
      <c r="L629" s="180" t="s">
        <v>5871</v>
      </c>
      <c r="M629" s="514">
        <v>1001942269</v>
      </c>
      <c r="N629" s="229" t="s">
        <v>5872</v>
      </c>
      <c r="O629" s="438">
        <v>12000000</v>
      </c>
      <c r="P629" s="438">
        <v>3000000</v>
      </c>
      <c r="Q629" s="545">
        <v>20250710</v>
      </c>
      <c r="R629" s="516">
        <v>24000000</v>
      </c>
      <c r="S629" s="134">
        <v>45874</v>
      </c>
      <c r="T629" s="175">
        <v>45883</v>
      </c>
      <c r="U629" s="175">
        <v>46004</v>
      </c>
      <c r="V629" s="222">
        <v>20250980</v>
      </c>
      <c r="W629" s="517">
        <v>12000000</v>
      </c>
      <c r="X629" s="426">
        <v>45883</v>
      </c>
      <c r="Y629" s="146" t="s">
        <v>51</v>
      </c>
      <c r="Z629" s="146" t="s">
        <v>634</v>
      </c>
      <c r="AA629" s="146" t="s">
        <v>53</v>
      </c>
      <c r="AB629" s="146" t="s">
        <v>5873</v>
      </c>
      <c r="AC629" s="146" t="s">
        <v>2964</v>
      </c>
      <c r="AD629" s="233">
        <v>45883</v>
      </c>
      <c r="AE629" s="83" t="s">
        <v>5874</v>
      </c>
      <c r="AF629" s="155" t="e">
        <f>#REF!</f>
        <v>#REF!</v>
      </c>
      <c r="AG629" s="169"/>
      <c r="AH629" s="150">
        <v>45602</v>
      </c>
      <c r="AI629" s="150">
        <f t="shared" si="30"/>
        <v>45722</v>
      </c>
      <c r="AJ629" s="156">
        <f t="shared" si="31"/>
        <v>46452</v>
      </c>
    </row>
    <row r="630" spans="1:36" ht="18" customHeight="1">
      <c r="B630" s="502" t="b">
        <v>1</v>
      </c>
      <c r="C630" s="322" t="s">
        <v>5875</v>
      </c>
      <c r="D630" s="146" t="s">
        <v>74</v>
      </c>
      <c r="E630" s="327" t="s">
        <v>24</v>
      </c>
      <c r="F630" s="146" t="s">
        <v>18</v>
      </c>
      <c r="G630" s="559">
        <v>45883</v>
      </c>
      <c r="H630" s="146" t="s">
        <v>621</v>
      </c>
      <c r="I630" s="150" t="str">
        <f t="shared" ca="1" si="29"/>
        <v>EJECUTADO</v>
      </c>
      <c r="J630" s="146" t="s">
        <v>2709</v>
      </c>
      <c r="K630" s="507" t="s">
        <v>50</v>
      </c>
      <c r="L630" s="146" t="s">
        <v>2710</v>
      </c>
      <c r="M630" s="514" t="s">
        <v>2711</v>
      </c>
      <c r="N630" s="229" t="s">
        <v>1686</v>
      </c>
      <c r="O630" s="438">
        <v>54800000</v>
      </c>
      <c r="P630" s="438">
        <v>12000000</v>
      </c>
      <c r="Q630" s="545">
        <v>20250694</v>
      </c>
      <c r="R630" s="516">
        <v>54800000</v>
      </c>
      <c r="S630" s="134">
        <v>45869</v>
      </c>
      <c r="T630" s="175">
        <v>45883</v>
      </c>
      <c r="U630" s="175">
        <v>46022</v>
      </c>
      <c r="V630" s="222">
        <v>20250981</v>
      </c>
      <c r="W630" s="517">
        <v>54800000</v>
      </c>
      <c r="X630" s="426">
        <v>45883</v>
      </c>
      <c r="Y630" s="168" t="s">
        <v>75</v>
      </c>
      <c r="Z630" s="150" t="s">
        <v>714</v>
      </c>
      <c r="AA630" s="146" t="s">
        <v>53</v>
      </c>
      <c r="AB630" s="146" t="s">
        <v>5876</v>
      </c>
      <c r="AC630" s="150" t="s">
        <v>2969</v>
      </c>
      <c r="AD630" s="233">
        <v>45883</v>
      </c>
      <c r="AE630" s="83" t="s">
        <v>5877</v>
      </c>
      <c r="AF630" s="155" t="e">
        <f>#REF!</f>
        <v>#REF!</v>
      </c>
      <c r="AG630" s="169"/>
      <c r="AH630" s="150">
        <v>45602</v>
      </c>
      <c r="AI630" s="150">
        <f t="shared" si="30"/>
        <v>45722</v>
      </c>
      <c r="AJ630" s="156">
        <f t="shared" si="31"/>
        <v>46452</v>
      </c>
    </row>
    <row r="631" spans="1:36" ht="18" customHeight="1">
      <c r="B631" s="502" t="b">
        <v>1</v>
      </c>
      <c r="C631" s="322" t="s">
        <v>5878</v>
      </c>
      <c r="D631" s="146" t="s">
        <v>74</v>
      </c>
      <c r="E631" s="327" t="s">
        <v>24</v>
      </c>
      <c r="F631" s="146" t="s">
        <v>18</v>
      </c>
      <c r="G631" s="559">
        <v>45883</v>
      </c>
      <c r="H631" s="146" t="s">
        <v>621</v>
      </c>
      <c r="I631" s="150" t="str">
        <f t="shared" ca="1" si="29"/>
        <v>EJECUTADO</v>
      </c>
      <c r="J631" s="146" t="s">
        <v>5879</v>
      </c>
      <c r="K631" s="507" t="s">
        <v>54</v>
      </c>
      <c r="L631" s="146" t="s">
        <v>3457</v>
      </c>
      <c r="M631" s="514">
        <v>73136714</v>
      </c>
      <c r="N631" s="229" t="s">
        <v>3458</v>
      </c>
      <c r="O631" s="438">
        <v>16000000</v>
      </c>
      <c r="P631" s="438">
        <v>4000000</v>
      </c>
      <c r="Q631" s="545">
        <v>20250708</v>
      </c>
      <c r="R631" s="516">
        <v>30000000</v>
      </c>
      <c r="S631" s="134">
        <v>45874</v>
      </c>
      <c r="T631" s="175">
        <v>45883</v>
      </c>
      <c r="U631" s="175">
        <v>46004</v>
      </c>
      <c r="V631" s="222">
        <v>20250982</v>
      </c>
      <c r="W631" s="517">
        <v>16000000</v>
      </c>
      <c r="X631" s="426">
        <v>45883</v>
      </c>
      <c r="Y631" s="146" t="s">
        <v>51</v>
      </c>
      <c r="Z631" s="146" t="s">
        <v>634</v>
      </c>
      <c r="AA631" s="146" t="s">
        <v>53</v>
      </c>
      <c r="AB631" s="146" t="s">
        <v>5880</v>
      </c>
      <c r="AC631" s="146" t="s">
        <v>3547</v>
      </c>
      <c r="AD631" s="233">
        <v>45883</v>
      </c>
      <c r="AE631" s="83" t="s">
        <v>5881</v>
      </c>
      <c r="AF631" s="155" t="e">
        <f>#REF!</f>
        <v>#REF!</v>
      </c>
      <c r="AG631" s="169"/>
      <c r="AH631" s="150">
        <v>45602</v>
      </c>
      <c r="AI631" s="150">
        <f t="shared" si="30"/>
        <v>45722</v>
      </c>
      <c r="AJ631" s="156">
        <f t="shared" si="31"/>
        <v>46452</v>
      </c>
    </row>
    <row r="632" spans="1:36" ht="18" customHeight="1">
      <c r="B632" s="502" t="b">
        <v>1</v>
      </c>
      <c r="C632" s="322" t="s">
        <v>5882</v>
      </c>
      <c r="D632" s="146" t="s">
        <v>74</v>
      </c>
      <c r="E632" s="327" t="s">
        <v>24</v>
      </c>
      <c r="F632" s="146" t="s">
        <v>18</v>
      </c>
      <c r="G632" s="559">
        <v>45883</v>
      </c>
      <c r="H632" s="146" t="s">
        <v>621</v>
      </c>
      <c r="I632" s="150" t="str">
        <f t="shared" ca="1" si="29"/>
        <v>EJECUTADO</v>
      </c>
      <c r="J632" s="146" t="s">
        <v>5883</v>
      </c>
      <c r="K632" s="507" t="s">
        <v>54</v>
      </c>
      <c r="L632" s="146" t="s">
        <v>963</v>
      </c>
      <c r="M632" s="514">
        <v>1072395700</v>
      </c>
      <c r="N632" s="229" t="s">
        <v>2803</v>
      </c>
      <c r="O632" s="438">
        <v>16000000</v>
      </c>
      <c r="P632" s="438">
        <v>4000000</v>
      </c>
      <c r="Q632" s="545">
        <v>20250716</v>
      </c>
      <c r="R632" s="516">
        <v>55344000</v>
      </c>
      <c r="S632" s="134">
        <v>45877</v>
      </c>
      <c r="T632" s="175">
        <v>45883</v>
      </c>
      <c r="U632" s="175">
        <v>46004</v>
      </c>
      <c r="V632" s="222">
        <v>20250983</v>
      </c>
      <c r="W632" s="517">
        <v>16000000</v>
      </c>
      <c r="X632" s="426">
        <v>45883</v>
      </c>
      <c r="Y632" s="146" t="s">
        <v>51</v>
      </c>
      <c r="Z632" s="146" t="s">
        <v>634</v>
      </c>
      <c r="AA632" s="146" t="s">
        <v>53</v>
      </c>
      <c r="AB632" s="146" t="s">
        <v>5884</v>
      </c>
      <c r="AC632" s="146" t="s">
        <v>3507</v>
      </c>
      <c r="AD632" s="233">
        <v>45883</v>
      </c>
      <c r="AE632" s="83" t="s">
        <v>5885</v>
      </c>
      <c r="AF632" s="155" t="e">
        <f>#REF!</f>
        <v>#REF!</v>
      </c>
      <c r="AG632" s="169"/>
      <c r="AH632" s="150">
        <v>45602</v>
      </c>
      <c r="AI632" s="150">
        <f t="shared" si="30"/>
        <v>45722</v>
      </c>
      <c r="AJ632" s="156">
        <f t="shared" si="31"/>
        <v>46452</v>
      </c>
    </row>
    <row r="633" spans="1:36" ht="18" customHeight="1">
      <c r="B633" s="502" t="b">
        <v>1</v>
      </c>
      <c r="C633" s="322" t="s">
        <v>5886</v>
      </c>
      <c r="D633" s="146" t="s">
        <v>74</v>
      </c>
      <c r="E633" s="327" t="s">
        <v>24</v>
      </c>
      <c r="F633" s="146" t="s">
        <v>18</v>
      </c>
      <c r="G633" s="559">
        <v>45890</v>
      </c>
      <c r="H633" s="146" t="s">
        <v>621</v>
      </c>
      <c r="I633" s="150" t="str">
        <f t="shared" ca="1" si="29"/>
        <v>EJECUTADO</v>
      </c>
      <c r="J633" s="146" t="s">
        <v>5269</v>
      </c>
      <c r="K633" s="507" t="s">
        <v>54</v>
      </c>
      <c r="L633" s="146" t="s">
        <v>2846</v>
      </c>
      <c r="M633" s="514">
        <v>1018447576</v>
      </c>
      <c r="N633" s="229" t="s">
        <v>2847</v>
      </c>
      <c r="O633" s="438">
        <v>34000000</v>
      </c>
      <c r="P633" s="438">
        <v>8500000</v>
      </c>
      <c r="Q633" s="545">
        <v>20250739</v>
      </c>
      <c r="R633" s="516">
        <v>34000000</v>
      </c>
      <c r="S633" s="134">
        <v>45884</v>
      </c>
      <c r="T633" s="175">
        <v>45890</v>
      </c>
      <c r="U633" s="175">
        <v>46011</v>
      </c>
      <c r="V633" s="222">
        <v>20250992</v>
      </c>
      <c r="W633" s="517">
        <v>34000000</v>
      </c>
      <c r="X633" s="426">
        <v>45890</v>
      </c>
      <c r="Y633" s="146" t="s">
        <v>51</v>
      </c>
      <c r="Z633" s="146" t="s">
        <v>634</v>
      </c>
      <c r="AA633" s="146" t="s">
        <v>53</v>
      </c>
      <c r="AB633" s="146" t="s">
        <v>5887</v>
      </c>
      <c r="AC633" s="146" t="s">
        <v>2964</v>
      </c>
      <c r="AD633" s="233">
        <v>45890</v>
      </c>
      <c r="AE633" s="83" t="s">
        <v>5888</v>
      </c>
      <c r="AF633" s="155" t="e">
        <f>#REF!</f>
        <v>#REF!</v>
      </c>
      <c r="AG633" s="169"/>
      <c r="AH633" s="150">
        <v>45602</v>
      </c>
      <c r="AI633" s="150">
        <f t="shared" si="30"/>
        <v>45722</v>
      </c>
      <c r="AJ633" s="156">
        <f t="shared" si="31"/>
        <v>46452</v>
      </c>
    </row>
    <row r="634" spans="1:36" ht="18" customHeight="1">
      <c r="A634" s="270" t="s">
        <v>5889</v>
      </c>
      <c r="B634" s="502" t="b">
        <v>1</v>
      </c>
      <c r="C634" s="322" t="s">
        <v>5890</v>
      </c>
      <c r="D634" s="146" t="s">
        <v>5101</v>
      </c>
      <c r="E634" s="327" t="s">
        <v>24</v>
      </c>
      <c r="F634" s="146" t="s">
        <v>8</v>
      </c>
      <c r="G634" s="559">
        <v>45860</v>
      </c>
      <c r="H634" s="146" t="s">
        <v>621</v>
      </c>
      <c r="I634" s="150" t="str">
        <f t="shared" ca="1" si="29"/>
        <v>EJECUTADO</v>
      </c>
      <c r="J634" s="146" t="s">
        <v>5891</v>
      </c>
      <c r="K634" s="507" t="s">
        <v>50</v>
      </c>
      <c r="L634" s="146" t="s">
        <v>5892</v>
      </c>
      <c r="M634" s="514" t="s">
        <v>5893</v>
      </c>
      <c r="N634" s="229" t="s">
        <v>1686</v>
      </c>
      <c r="O634" s="516">
        <v>250000000</v>
      </c>
      <c r="P634" s="516">
        <v>250000000</v>
      </c>
      <c r="Q634" s="545">
        <v>20250527</v>
      </c>
      <c r="R634" s="516">
        <v>250000000</v>
      </c>
      <c r="S634" s="134">
        <v>45819</v>
      </c>
      <c r="T634" s="175">
        <v>45902</v>
      </c>
      <c r="U634" s="175">
        <v>46111</v>
      </c>
      <c r="V634" s="222">
        <v>20250996</v>
      </c>
      <c r="W634" s="517">
        <v>250000000</v>
      </c>
      <c r="X634" s="426">
        <v>45890</v>
      </c>
      <c r="Y634" s="146" t="s">
        <v>51</v>
      </c>
      <c r="Z634" s="146" t="s">
        <v>130</v>
      </c>
      <c r="AA634" s="146" t="s">
        <v>53</v>
      </c>
      <c r="AB634" s="146" t="s">
        <v>5894</v>
      </c>
      <c r="AC634" s="146" t="s">
        <v>3507</v>
      </c>
      <c r="AD634" s="233">
        <v>45897</v>
      </c>
      <c r="AE634" s="83" t="s">
        <v>5895</v>
      </c>
      <c r="AF634" s="155" t="e">
        <f>#REF!</f>
        <v>#REF!</v>
      </c>
      <c r="AG634" s="169"/>
      <c r="AH634" s="150">
        <v>45602</v>
      </c>
      <c r="AI634" s="150">
        <f t="shared" si="30"/>
        <v>45722</v>
      </c>
      <c r="AJ634" s="156">
        <f t="shared" si="31"/>
        <v>46452</v>
      </c>
    </row>
    <row r="635" spans="1:36" ht="18" customHeight="1">
      <c r="B635" s="502" t="b">
        <v>1</v>
      </c>
      <c r="C635" s="322" t="s">
        <v>5896</v>
      </c>
      <c r="D635" s="146" t="s">
        <v>74</v>
      </c>
      <c r="E635" s="327" t="s">
        <v>24</v>
      </c>
      <c r="F635" s="146" t="s">
        <v>18</v>
      </c>
      <c r="G635" s="559">
        <v>45889</v>
      </c>
      <c r="H635" s="146" t="s">
        <v>621</v>
      </c>
      <c r="I635" s="150" t="str">
        <f t="shared" ca="1" si="29"/>
        <v>EJECUTADO</v>
      </c>
      <c r="J635" s="146" t="s">
        <v>5897</v>
      </c>
      <c r="K635" s="507" t="s">
        <v>54</v>
      </c>
      <c r="L635" s="146" t="s">
        <v>2876</v>
      </c>
      <c r="M635" s="514">
        <v>79421962</v>
      </c>
      <c r="N635" s="229" t="s">
        <v>2755</v>
      </c>
      <c r="O635" s="438">
        <v>30000000</v>
      </c>
      <c r="P635" s="438">
        <v>10000000</v>
      </c>
      <c r="Q635" s="545">
        <v>20250712</v>
      </c>
      <c r="R635" s="516">
        <v>30000000</v>
      </c>
      <c r="S635" s="134">
        <v>45875</v>
      </c>
      <c r="T635" s="175">
        <v>45890</v>
      </c>
      <c r="U635" s="175">
        <v>45981</v>
      </c>
      <c r="V635" s="222">
        <v>20250991</v>
      </c>
      <c r="W635" s="517">
        <v>30000000</v>
      </c>
      <c r="X635" s="426">
        <v>45889</v>
      </c>
      <c r="Y635" s="146" t="s">
        <v>51</v>
      </c>
      <c r="Z635" s="146" t="s">
        <v>634</v>
      </c>
      <c r="AA635" s="146" t="s">
        <v>53</v>
      </c>
      <c r="AB635" s="146" t="s">
        <v>5898</v>
      </c>
      <c r="AC635" s="146" t="s">
        <v>3507</v>
      </c>
      <c r="AD635" s="233">
        <v>45890</v>
      </c>
      <c r="AE635" s="83" t="s">
        <v>5899</v>
      </c>
      <c r="AF635" s="155" t="e">
        <f>#REF!</f>
        <v>#REF!</v>
      </c>
      <c r="AG635" s="169"/>
      <c r="AH635" s="150">
        <v>45602</v>
      </c>
      <c r="AI635" s="150">
        <f t="shared" si="30"/>
        <v>45722</v>
      </c>
      <c r="AJ635" s="156">
        <f t="shared" si="31"/>
        <v>46452</v>
      </c>
    </row>
    <row r="636" spans="1:36" ht="18" customHeight="1">
      <c r="B636" s="502" t="b">
        <v>1</v>
      </c>
      <c r="C636" s="322" t="s">
        <v>5900</v>
      </c>
      <c r="D636" s="146" t="s">
        <v>74</v>
      </c>
      <c r="E636" s="327" t="s">
        <v>24</v>
      </c>
      <c r="F636" s="146" t="s">
        <v>18</v>
      </c>
      <c r="G636" s="559">
        <v>45890</v>
      </c>
      <c r="H636" s="146" t="s">
        <v>621</v>
      </c>
      <c r="I636" s="150" t="str">
        <f t="shared" ca="1" si="29"/>
        <v>EJECUTADO</v>
      </c>
      <c r="J636" s="146" t="s">
        <v>2362</v>
      </c>
      <c r="K636" s="507" t="s">
        <v>54</v>
      </c>
      <c r="L636" s="146" t="s">
        <v>3331</v>
      </c>
      <c r="M636" s="514">
        <v>1012368161</v>
      </c>
      <c r="N636" s="229"/>
      <c r="O636" s="438">
        <v>20000000</v>
      </c>
      <c r="P636" s="438">
        <v>5000000</v>
      </c>
      <c r="Q636" s="545">
        <v>20250705</v>
      </c>
      <c r="R636" s="516">
        <v>2000000</v>
      </c>
      <c r="S636" s="134">
        <v>45874</v>
      </c>
      <c r="T636" s="175">
        <v>45890</v>
      </c>
      <c r="U636" s="175">
        <v>46011</v>
      </c>
      <c r="V636" s="222">
        <v>20250994</v>
      </c>
      <c r="W636" s="517">
        <v>20000000</v>
      </c>
      <c r="X636" s="426">
        <v>45890</v>
      </c>
      <c r="Y636" s="146" t="s">
        <v>51</v>
      </c>
      <c r="Z636" s="146" t="s">
        <v>634</v>
      </c>
      <c r="AA636" s="146" t="s">
        <v>53</v>
      </c>
      <c r="AB636" s="146" t="s">
        <v>5901</v>
      </c>
      <c r="AC636" s="146" t="s">
        <v>2992</v>
      </c>
      <c r="AD636" s="233">
        <v>45890</v>
      </c>
      <c r="AE636" s="83" t="s">
        <v>5902</v>
      </c>
      <c r="AF636" s="155" t="e">
        <f>#REF!</f>
        <v>#REF!</v>
      </c>
      <c r="AG636" s="169"/>
      <c r="AH636" s="150">
        <v>45602</v>
      </c>
      <c r="AI636" s="150">
        <f t="shared" si="30"/>
        <v>45722</v>
      </c>
      <c r="AJ636" s="156">
        <f t="shared" si="31"/>
        <v>46452</v>
      </c>
    </row>
    <row r="637" spans="1:36" ht="18" customHeight="1">
      <c r="A637" s="354" t="s">
        <v>5784</v>
      </c>
      <c r="B637" s="502" t="b">
        <v>0</v>
      </c>
      <c r="C637" s="322" t="s">
        <v>5903</v>
      </c>
      <c r="D637" s="146" t="s">
        <v>2741</v>
      </c>
      <c r="E637" s="327" t="s">
        <v>24</v>
      </c>
      <c r="F637" s="146" t="s">
        <v>3</v>
      </c>
      <c r="G637" s="559">
        <v>45890</v>
      </c>
      <c r="H637" s="146" t="s">
        <v>621</v>
      </c>
      <c r="I637" s="150" t="str">
        <f t="shared" ca="1" si="29"/>
        <v>EJECUTADO</v>
      </c>
      <c r="J637" s="146" t="s">
        <v>4771</v>
      </c>
      <c r="K637" s="507" t="s">
        <v>54</v>
      </c>
      <c r="L637" s="146" t="s">
        <v>4772</v>
      </c>
      <c r="M637" s="514">
        <v>1000518694</v>
      </c>
      <c r="N637" s="229" t="s">
        <v>1686</v>
      </c>
      <c r="O637" s="438">
        <v>16800000</v>
      </c>
      <c r="P637" s="438">
        <v>4000000</v>
      </c>
      <c r="Q637" s="545">
        <v>20250722</v>
      </c>
      <c r="R637" s="516">
        <v>15046000</v>
      </c>
      <c r="S637" s="134">
        <v>45881</v>
      </c>
      <c r="T637" s="175"/>
      <c r="U637" s="146"/>
      <c r="V637" s="222"/>
      <c r="W637" s="517"/>
      <c r="X637" s="426"/>
      <c r="Y637" s="146" t="s">
        <v>51</v>
      </c>
      <c r="Z637" s="146" t="s">
        <v>2702</v>
      </c>
      <c r="AA637" s="146" t="s">
        <v>53</v>
      </c>
      <c r="AB637" s="146" t="s">
        <v>5904</v>
      </c>
      <c r="AC637" s="146" t="s">
        <v>3496</v>
      </c>
      <c r="AD637" s="233">
        <v>45891</v>
      </c>
      <c r="AE637" s="83" t="s">
        <v>5905</v>
      </c>
      <c r="AF637" s="155" t="e">
        <f>#REF!</f>
        <v>#REF!</v>
      </c>
      <c r="AG637" s="169"/>
      <c r="AH637" s="150">
        <v>45602</v>
      </c>
      <c r="AI637" s="150">
        <f t="shared" si="30"/>
        <v>45722</v>
      </c>
      <c r="AJ637" s="156">
        <f t="shared" si="31"/>
        <v>46452</v>
      </c>
    </row>
    <row r="638" spans="1:36" ht="18" customHeight="1">
      <c r="B638" s="502" t="b">
        <v>1</v>
      </c>
      <c r="C638" s="322" t="s">
        <v>5906</v>
      </c>
      <c r="D638" s="146" t="s">
        <v>4259</v>
      </c>
      <c r="E638" s="327" t="s">
        <v>24</v>
      </c>
      <c r="F638" s="146" t="s">
        <v>18</v>
      </c>
      <c r="G638" s="559">
        <v>45890</v>
      </c>
      <c r="H638" s="146" t="s">
        <v>621</v>
      </c>
      <c r="I638" s="150" t="str">
        <f t="shared" ca="1" si="29"/>
        <v>EJECUTADO</v>
      </c>
      <c r="J638" s="146" t="s">
        <v>5249</v>
      </c>
      <c r="K638" s="507" t="s">
        <v>54</v>
      </c>
      <c r="L638" s="146" t="s">
        <v>5250</v>
      </c>
      <c r="M638" s="514">
        <v>1019129654</v>
      </c>
      <c r="N638" s="229" t="s">
        <v>1686</v>
      </c>
      <c r="O638" s="438">
        <v>9167000</v>
      </c>
      <c r="P638" s="438">
        <v>5000000</v>
      </c>
      <c r="Q638" s="545">
        <v>20250732</v>
      </c>
      <c r="R638" s="516">
        <v>9500000</v>
      </c>
      <c r="S638" s="134">
        <v>45884</v>
      </c>
      <c r="T638" s="175">
        <v>45890</v>
      </c>
      <c r="U638" s="175">
        <v>45945</v>
      </c>
      <c r="V638" s="222">
        <v>20250995</v>
      </c>
      <c r="W638" s="517">
        <v>9167000</v>
      </c>
      <c r="X638" s="426">
        <v>45890</v>
      </c>
      <c r="Y638" s="205" t="s">
        <v>51</v>
      </c>
      <c r="Z638" s="150" t="s">
        <v>2702</v>
      </c>
      <c r="AA638" s="146" t="s">
        <v>53</v>
      </c>
      <c r="AB638" s="146" t="s">
        <v>5907</v>
      </c>
      <c r="AC638" s="146" t="s">
        <v>3547</v>
      </c>
      <c r="AD638" s="233">
        <v>45890</v>
      </c>
      <c r="AE638" s="83" t="s">
        <v>5908</v>
      </c>
      <c r="AF638" s="155" t="e">
        <f>#REF!</f>
        <v>#REF!</v>
      </c>
      <c r="AG638" s="169"/>
      <c r="AH638" s="150">
        <v>45602</v>
      </c>
      <c r="AI638" s="150">
        <f t="shared" si="30"/>
        <v>45722</v>
      </c>
      <c r="AJ638" s="156">
        <f t="shared" si="31"/>
        <v>46452</v>
      </c>
    </row>
    <row r="639" spans="1:36" ht="18" customHeight="1">
      <c r="B639" s="502" t="b">
        <v>1</v>
      </c>
      <c r="C639" s="322" t="s">
        <v>5909</v>
      </c>
      <c r="D639" s="146" t="s">
        <v>5349</v>
      </c>
      <c r="E639" s="327" t="s">
        <v>24</v>
      </c>
      <c r="F639" s="146" t="s">
        <v>19</v>
      </c>
      <c r="G639" s="559">
        <v>45891</v>
      </c>
      <c r="H639" s="146" t="s">
        <v>621</v>
      </c>
      <c r="I639" s="150" t="str">
        <f t="shared" ca="1" si="29"/>
        <v>EJECUTADO</v>
      </c>
      <c r="J639" s="146" t="s">
        <v>5910</v>
      </c>
      <c r="K639" s="507" t="s">
        <v>50</v>
      </c>
      <c r="L639" s="146" t="s">
        <v>5911</v>
      </c>
      <c r="M639" s="514" t="s">
        <v>5912</v>
      </c>
      <c r="N639" s="229" t="s">
        <v>1686</v>
      </c>
      <c r="O639" s="438">
        <v>92619000</v>
      </c>
      <c r="P639" s="438">
        <v>92619000</v>
      </c>
      <c r="Q639" s="545">
        <v>20250669</v>
      </c>
      <c r="R639" s="516">
        <v>92619000</v>
      </c>
      <c r="S639" s="134">
        <v>45862</v>
      </c>
      <c r="T639" s="175">
        <v>45894</v>
      </c>
      <c r="U639" s="175">
        <v>45949</v>
      </c>
      <c r="V639" s="222">
        <v>20251000</v>
      </c>
      <c r="W639" s="517">
        <v>92619000</v>
      </c>
      <c r="X639" s="426">
        <v>45891</v>
      </c>
      <c r="Y639" s="205" t="s">
        <v>51</v>
      </c>
      <c r="Z639" s="150" t="s">
        <v>2702</v>
      </c>
      <c r="AA639" s="146" t="s">
        <v>53</v>
      </c>
      <c r="AB639" s="146" t="s">
        <v>5913</v>
      </c>
      <c r="AC639" s="146" t="s">
        <v>3547</v>
      </c>
      <c r="AD639" s="233">
        <v>45894</v>
      </c>
      <c r="AE639" s="227" t="s">
        <v>5914</v>
      </c>
      <c r="AF639" s="155" t="e">
        <f>#REF!</f>
        <v>#REF!</v>
      </c>
      <c r="AG639" s="169"/>
      <c r="AH639" s="150">
        <v>45602</v>
      </c>
      <c r="AI639" s="150">
        <f t="shared" si="30"/>
        <v>45722</v>
      </c>
      <c r="AJ639" s="156">
        <f t="shared" si="31"/>
        <v>46452</v>
      </c>
    </row>
    <row r="640" spans="1:36" ht="18" customHeight="1">
      <c r="A640" s="354" t="s">
        <v>5915</v>
      </c>
      <c r="B640" s="502" t="b">
        <v>0</v>
      </c>
      <c r="C640" s="322" t="s">
        <v>5916</v>
      </c>
      <c r="D640" s="146" t="s">
        <v>74</v>
      </c>
      <c r="E640" s="327" t="s">
        <v>24</v>
      </c>
      <c r="F640" s="146" t="s">
        <v>18</v>
      </c>
      <c r="G640" s="559">
        <v>45895</v>
      </c>
      <c r="H640" s="146" t="s">
        <v>621</v>
      </c>
      <c r="I640" s="150" t="str">
        <f t="shared" ca="1" si="29"/>
        <v>EJECUTADO</v>
      </c>
      <c r="J640" s="146" t="s">
        <v>2800</v>
      </c>
      <c r="K640" s="507" t="s">
        <v>54</v>
      </c>
      <c r="L640" s="146" t="s">
        <v>2843</v>
      </c>
      <c r="M640" s="514">
        <v>52304037</v>
      </c>
      <c r="N640" s="229"/>
      <c r="O640" s="438">
        <v>24000000</v>
      </c>
      <c r="P640" s="438">
        <v>6000000</v>
      </c>
      <c r="Q640" s="545">
        <v>20250709</v>
      </c>
      <c r="R640" s="516">
        <v>24000000</v>
      </c>
      <c r="S640" s="134">
        <v>45874</v>
      </c>
      <c r="T640" s="175"/>
      <c r="U640" s="146"/>
      <c r="V640" s="222"/>
      <c r="W640" s="517"/>
      <c r="X640" s="426"/>
      <c r="Y640" s="146" t="s">
        <v>51</v>
      </c>
      <c r="Z640" s="146" t="s">
        <v>634</v>
      </c>
      <c r="AA640" s="146" t="s">
        <v>53</v>
      </c>
      <c r="AB640" s="146" t="s">
        <v>5917</v>
      </c>
      <c r="AC640" s="150" t="s">
        <v>2969</v>
      </c>
      <c r="AD640" s="233">
        <v>45895</v>
      </c>
      <c r="AE640" s="83" t="s">
        <v>5918</v>
      </c>
      <c r="AF640" s="155" t="e">
        <f>#REF!</f>
        <v>#REF!</v>
      </c>
      <c r="AG640" s="169"/>
      <c r="AH640" s="150">
        <v>45602</v>
      </c>
      <c r="AI640" s="150">
        <f t="shared" si="30"/>
        <v>45722</v>
      </c>
      <c r="AJ640" s="156">
        <f t="shared" si="31"/>
        <v>46452</v>
      </c>
    </row>
    <row r="641" spans="1:36" ht="18" customHeight="1">
      <c r="A641" s="354" t="s">
        <v>5919</v>
      </c>
      <c r="B641" s="502" t="b">
        <v>0</v>
      </c>
      <c r="C641" s="322" t="s">
        <v>5920</v>
      </c>
      <c r="D641" s="146" t="s">
        <v>74</v>
      </c>
      <c r="E641" s="327" t="s">
        <v>24</v>
      </c>
      <c r="F641" s="146" t="s">
        <v>18</v>
      </c>
      <c r="G641" s="559">
        <v>45891</v>
      </c>
      <c r="H641" s="146" t="s">
        <v>621</v>
      </c>
      <c r="I641" s="150" t="str">
        <f t="shared" ca="1" si="29"/>
        <v>EJECUTADO</v>
      </c>
      <c r="J641" s="146" t="s">
        <v>5778</v>
      </c>
      <c r="K641" s="507" t="s">
        <v>54</v>
      </c>
      <c r="L641" s="146" t="s">
        <v>946</v>
      </c>
      <c r="M641" s="514">
        <v>1026288830</v>
      </c>
      <c r="N641" s="229" t="s">
        <v>2755</v>
      </c>
      <c r="O641" s="438">
        <v>26000000</v>
      </c>
      <c r="P641" s="438">
        <v>6500000</v>
      </c>
      <c r="Q641" s="545">
        <v>20250699</v>
      </c>
      <c r="R641" s="516">
        <v>26000000</v>
      </c>
      <c r="S641" s="134">
        <v>45869</v>
      </c>
      <c r="T641" s="175">
        <v>45894</v>
      </c>
      <c r="U641" s="175">
        <v>46015</v>
      </c>
      <c r="V641" s="222">
        <v>20251001</v>
      </c>
      <c r="W641" s="517">
        <v>26000000</v>
      </c>
      <c r="X641" s="426">
        <v>45891</v>
      </c>
      <c r="Y641" s="146" t="s">
        <v>51</v>
      </c>
      <c r="Z641" s="146" t="s">
        <v>634</v>
      </c>
      <c r="AA641" s="146" t="s">
        <v>53</v>
      </c>
      <c r="AB641" s="146" t="s">
        <v>5921</v>
      </c>
      <c r="AC641" s="146" t="s">
        <v>3507</v>
      </c>
      <c r="AD641" s="233">
        <v>45894</v>
      </c>
      <c r="AE641" s="83" t="s">
        <v>5922</v>
      </c>
      <c r="AF641" s="155" t="e">
        <f>#REF!</f>
        <v>#REF!</v>
      </c>
      <c r="AG641" s="169"/>
      <c r="AH641" s="150">
        <v>45602</v>
      </c>
      <c r="AI641" s="150">
        <f t="shared" si="30"/>
        <v>45722</v>
      </c>
      <c r="AJ641" s="156">
        <f t="shared" si="31"/>
        <v>46452</v>
      </c>
    </row>
    <row r="642" spans="1:36" ht="18" customHeight="1">
      <c r="A642" s="359" t="s">
        <v>5923</v>
      </c>
      <c r="B642" s="502" t="b">
        <v>0</v>
      </c>
      <c r="C642" s="322" t="s">
        <v>5924</v>
      </c>
      <c r="D642" s="146" t="s">
        <v>2900</v>
      </c>
      <c r="E642" s="327" t="s">
        <v>24</v>
      </c>
      <c r="F642" s="146" t="s">
        <v>72</v>
      </c>
      <c r="G642" s="559">
        <v>45853</v>
      </c>
      <c r="H642" s="146" t="s">
        <v>5925</v>
      </c>
      <c r="I642" s="150" t="str">
        <f t="shared" ca="1" si="29"/>
        <v>EJECUTADO</v>
      </c>
      <c r="J642" s="146" t="s">
        <v>5926</v>
      </c>
      <c r="K642" s="507" t="s">
        <v>50</v>
      </c>
      <c r="L642" s="146" t="s">
        <v>5927</v>
      </c>
      <c r="M642" s="514" t="s">
        <v>5928</v>
      </c>
      <c r="N642" s="229" t="s">
        <v>1686</v>
      </c>
      <c r="O642" s="438">
        <v>3236800000</v>
      </c>
      <c r="P642" s="438">
        <v>3236800000</v>
      </c>
      <c r="Q642" s="545">
        <v>20250502</v>
      </c>
      <c r="R642" s="516">
        <v>3236800000</v>
      </c>
      <c r="S642" s="134">
        <v>45804</v>
      </c>
      <c r="T642" s="175"/>
      <c r="U642" s="146"/>
      <c r="V642" s="222"/>
      <c r="W642" s="517"/>
      <c r="X642" s="426"/>
      <c r="Y642" s="205" t="s">
        <v>51</v>
      </c>
      <c r="Z642" s="239" t="s">
        <v>3263</v>
      </c>
      <c r="AA642" s="146" t="s">
        <v>53</v>
      </c>
      <c r="AB642" s="146"/>
      <c r="AC642" s="146" t="s">
        <v>3405</v>
      </c>
      <c r="AD642" s="233"/>
      <c r="AE642" s="83" t="s">
        <v>5929</v>
      </c>
      <c r="AF642" s="155" t="e">
        <f>#REF!</f>
        <v>#REF!</v>
      </c>
      <c r="AG642" s="169"/>
      <c r="AH642" s="150">
        <v>45602</v>
      </c>
      <c r="AI642" s="150">
        <f t="shared" si="30"/>
        <v>45722</v>
      </c>
      <c r="AJ642" s="156">
        <f t="shared" si="31"/>
        <v>46452</v>
      </c>
    </row>
    <row r="643" spans="1:36" ht="18" customHeight="1">
      <c r="A643" s="354" t="s">
        <v>5930</v>
      </c>
      <c r="B643" s="502" t="b">
        <v>0</v>
      </c>
      <c r="C643" s="322" t="s">
        <v>5931</v>
      </c>
      <c r="D643" s="146" t="s">
        <v>2741</v>
      </c>
      <c r="E643" s="327" t="s">
        <v>24</v>
      </c>
      <c r="F643" s="146" t="s">
        <v>19</v>
      </c>
      <c r="G643" s="559"/>
      <c r="H643" s="146" t="s">
        <v>621</v>
      </c>
      <c r="I643" s="150" t="str">
        <f t="shared" ca="1" si="29"/>
        <v>EJECUTADO</v>
      </c>
      <c r="J643" s="146" t="s">
        <v>2866</v>
      </c>
      <c r="K643" s="507" t="s">
        <v>50</v>
      </c>
      <c r="L643" s="146" t="s">
        <v>5932</v>
      </c>
      <c r="M643" s="514" t="s">
        <v>5933</v>
      </c>
      <c r="N643" s="229" t="s">
        <v>1686</v>
      </c>
      <c r="O643" s="438">
        <v>100000000</v>
      </c>
      <c r="P643" s="438">
        <v>100000000</v>
      </c>
      <c r="Q643" s="545">
        <v>20250671</v>
      </c>
      <c r="R643" s="516">
        <v>50000000</v>
      </c>
      <c r="S643" s="134">
        <v>45863</v>
      </c>
      <c r="T643" s="175"/>
      <c r="U643" s="146"/>
      <c r="V643" s="222"/>
      <c r="W643" s="517"/>
      <c r="X643" s="426"/>
      <c r="Y643" s="205" t="s">
        <v>51</v>
      </c>
      <c r="Z643" s="150" t="s">
        <v>2702</v>
      </c>
      <c r="AA643" s="146" t="s">
        <v>59</v>
      </c>
      <c r="AB643" s="146" t="s">
        <v>218</v>
      </c>
      <c r="AC643" s="146" t="s">
        <v>3496</v>
      </c>
      <c r="AD643" s="146" t="s">
        <v>218</v>
      </c>
      <c r="AE643" s="146"/>
      <c r="AF643" s="155" t="e">
        <f>#REF!</f>
        <v>#REF!</v>
      </c>
      <c r="AG643" s="169"/>
      <c r="AH643" s="150">
        <v>45602</v>
      </c>
      <c r="AI643" s="150">
        <f t="shared" si="30"/>
        <v>45722</v>
      </c>
      <c r="AJ643" s="156">
        <f t="shared" si="31"/>
        <v>46452</v>
      </c>
    </row>
    <row r="644" spans="1:36" ht="18" customHeight="1">
      <c r="B644" s="502" t="b">
        <v>1</v>
      </c>
      <c r="C644" s="322" t="s">
        <v>5934</v>
      </c>
      <c r="D644" s="146" t="s">
        <v>5516</v>
      </c>
      <c r="E644" s="327" t="s">
        <v>24</v>
      </c>
      <c r="F644" s="146" t="s">
        <v>13</v>
      </c>
      <c r="G644" s="559">
        <v>45891</v>
      </c>
      <c r="H644" s="146" t="s">
        <v>621</v>
      </c>
      <c r="I644" s="150" t="str">
        <f t="shared" ca="1" si="29"/>
        <v>EJECUTADO</v>
      </c>
      <c r="J644" s="146" t="s">
        <v>5935</v>
      </c>
      <c r="K644" s="507" t="s">
        <v>54</v>
      </c>
      <c r="L644" s="146" t="s">
        <v>5936</v>
      </c>
      <c r="M644" s="514">
        <v>79786453</v>
      </c>
      <c r="N644" s="229" t="s">
        <v>1686</v>
      </c>
      <c r="O644" s="438">
        <v>220000000</v>
      </c>
      <c r="P644" s="438">
        <v>220000000</v>
      </c>
      <c r="Q644" s="545">
        <v>20250617</v>
      </c>
      <c r="R644" s="516">
        <v>220000000</v>
      </c>
      <c r="S644" s="134">
        <v>45847</v>
      </c>
      <c r="T644" s="175">
        <v>45891</v>
      </c>
      <c r="U644" s="175">
        <v>46016</v>
      </c>
      <c r="V644" s="222">
        <v>20251002</v>
      </c>
      <c r="W644" s="517">
        <v>220000000</v>
      </c>
      <c r="X644" s="426">
        <v>45891</v>
      </c>
      <c r="Y644" s="205" t="s">
        <v>51</v>
      </c>
      <c r="Z644" s="150" t="s">
        <v>2702</v>
      </c>
      <c r="AA644" s="146" t="s">
        <v>53</v>
      </c>
      <c r="AB644" s="146" t="s">
        <v>5937</v>
      </c>
      <c r="AC644" s="146" t="s">
        <v>2964</v>
      </c>
      <c r="AD644" s="233">
        <v>45891</v>
      </c>
      <c r="AE644" s="83" t="s">
        <v>5938</v>
      </c>
      <c r="AF644" s="155" t="e">
        <f>#REF!</f>
        <v>#REF!</v>
      </c>
      <c r="AG644" s="169"/>
      <c r="AH644" s="150">
        <v>45602</v>
      </c>
      <c r="AI644" s="150">
        <f t="shared" ref="AI644:AI707" si="32">+AH644+4*30</f>
        <v>45722</v>
      </c>
      <c r="AJ644" s="156">
        <f t="shared" ref="AJ644:AJ707" si="33">+AI644+(2*365)</f>
        <v>46452</v>
      </c>
    </row>
    <row r="645" spans="1:36" ht="18" customHeight="1">
      <c r="A645" s="354" t="s">
        <v>5939</v>
      </c>
      <c r="B645" s="502" t="b">
        <v>0</v>
      </c>
      <c r="C645" s="322" t="s">
        <v>5940</v>
      </c>
      <c r="D645" s="146" t="s">
        <v>5941</v>
      </c>
      <c r="E645" s="327" t="s">
        <v>24</v>
      </c>
      <c r="F645" s="146" t="s">
        <v>13</v>
      </c>
      <c r="G645" s="559">
        <v>45895</v>
      </c>
      <c r="H645" s="146" t="s">
        <v>621</v>
      </c>
      <c r="I645" s="150" t="str">
        <f t="shared" ca="1" si="29"/>
        <v>EJECUTADO</v>
      </c>
      <c r="J645" s="146" t="s">
        <v>5942</v>
      </c>
      <c r="K645" s="507" t="s">
        <v>50</v>
      </c>
      <c r="L645" s="146" t="s">
        <v>5943</v>
      </c>
      <c r="M645" s="514" t="s">
        <v>5606</v>
      </c>
      <c r="N645" s="229" t="s">
        <v>1686</v>
      </c>
      <c r="O645" s="438">
        <v>112680000</v>
      </c>
      <c r="P645" s="438">
        <v>112680000</v>
      </c>
      <c r="Q645" s="545" t="s">
        <v>5944</v>
      </c>
      <c r="R645" s="516">
        <f>87529000+25151000</f>
        <v>112680000</v>
      </c>
      <c r="S645" s="134">
        <v>45880</v>
      </c>
      <c r="T645" s="175"/>
      <c r="U645" s="146"/>
      <c r="V645" s="222"/>
      <c r="W645" s="517"/>
      <c r="X645" s="426"/>
      <c r="Y645" s="205" t="s">
        <v>51</v>
      </c>
      <c r="Z645" s="150" t="s">
        <v>2702</v>
      </c>
      <c r="AA645" s="146" t="s">
        <v>53</v>
      </c>
      <c r="AB645" s="146" t="s">
        <v>5945</v>
      </c>
      <c r="AC645" s="146" t="s">
        <v>5946</v>
      </c>
      <c r="AD645" s="233">
        <v>45898</v>
      </c>
      <c r="AE645" s="83" t="s">
        <v>5947</v>
      </c>
      <c r="AF645" s="155" t="e">
        <f>#REF!</f>
        <v>#REF!</v>
      </c>
      <c r="AG645" s="169"/>
      <c r="AH645" s="150">
        <v>45602</v>
      </c>
      <c r="AI645" s="150">
        <f t="shared" si="32"/>
        <v>45722</v>
      </c>
      <c r="AJ645" s="156">
        <f t="shared" si="33"/>
        <v>46452</v>
      </c>
    </row>
    <row r="646" spans="1:36" ht="18" customHeight="1">
      <c r="A646" s="354" t="s">
        <v>5939</v>
      </c>
      <c r="B646" s="502" t="b">
        <v>0</v>
      </c>
      <c r="C646" s="322" t="s">
        <v>5948</v>
      </c>
      <c r="D646" s="146" t="s">
        <v>5949</v>
      </c>
      <c r="E646" s="327" t="s">
        <v>24</v>
      </c>
      <c r="F646" s="146" t="s">
        <v>10</v>
      </c>
      <c r="G646" s="559">
        <v>45895</v>
      </c>
      <c r="H646" s="146" t="s">
        <v>621</v>
      </c>
      <c r="I646" s="150" t="str">
        <f t="shared" ref="I646:I709" ca="1" si="34">IF($B$1&lt;=U646,("EN EJECUCIÓN"),("EJECUTADO"))</f>
        <v>EJECUTADO</v>
      </c>
      <c r="J646" s="146" t="s">
        <v>5950</v>
      </c>
      <c r="K646" s="507" t="s">
        <v>50</v>
      </c>
      <c r="L646" s="146" t="s">
        <v>5951</v>
      </c>
      <c r="M646" s="514" t="s">
        <v>2497</v>
      </c>
      <c r="N646" s="229" t="s">
        <v>1686</v>
      </c>
      <c r="O646" s="438">
        <v>2705392000</v>
      </c>
      <c r="P646" s="438">
        <v>2705392000</v>
      </c>
      <c r="Q646" s="545">
        <v>20250724</v>
      </c>
      <c r="R646" s="516">
        <v>2705392000</v>
      </c>
      <c r="S646" s="134">
        <v>45881</v>
      </c>
      <c r="T646" s="175"/>
      <c r="U646" s="146"/>
      <c r="V646" s="222"/>
      <c r="W646" s="517"/>
      <c r="X646" s="426"/>
      <c r="Y646" s="205" t="s">
        <v>51</v>
      </c>
      <c r="Z646" s="150" t="s">
        <v>2702</v>
      </c>
      <c r="AA646" s="146" t="s">
        <v>53</v>
      </c>
      <c r="AB646" s="146" t="s">
        <v>5952</v>
      </c>
      <c r="AC646" s="150" t="s">
        <v>2969</v>
      </c>
      <c r="AD646" s="233">
        <v>45896</v>
      </c>
      <c r="AE646" s="83" t="s">
        <v>5953</v>
      </c>
      <c r="AF646" s="155" t="e">
        <f>#REF!</f>
        <v>#REF!</v>
      </c>
      <c r="AG646" s="169"/>
      <c r="AH646" s="150">
        <v>45602</v>
      </c>
      <c r="AI646" s="150">
        <f t="shared" si="32"/>
        <v>45722</v>
      </c>
      <c r="AJ646" s="156">
        <f t="shared" si="33"/>
        <v>46452</v>
      </c>
    </row>
    <row r="647" spans="1:36" ht="18" customHeight="1">
      <c r="A647" s="270" t="s">
        <v>5954</v>
      </c>
      <c r="B647" s="502" t="b">
        <v>1</v>
      </c>
      <c r="C647" s="322" t="s">
        <v>5955</v>
      </c>
      <c r="D647" s="146" t="s">
        <v>74</v>
      </c>
      <c r="E647" s="327" t="s">
        <v>24</v>
      </c>
      <c r="F647" s="146"/>
      <c r="G647" s="559"/>
      <c r="H647" s="146" t="s">
        <v>621</v>
      </c>
      <c r="I647" s="150" t="str">
        <f t="shared" ca="1" si="34"/>
        <v>EJECUTADO</v>
      </c>
      <c r="J647" s="146" t="s">
        <v>5956</v>
      </c>
      <c r="K647" s="507" t="s">
        <v>50</v>
      </c>
      <c r="L647" s="146" t="s">
        <v>5957</v>
      </c>
      <c r="M647" s="514" t="s">
        <v>5958</v>
      </c>
      <c r="N647" s="229" t="s">
        <v>1686</v>
      </c>
      <c r="O647" s="438">
        <v>40000000</v>
      </c>
      <c r="P647" s="438">
        <v>40000000</v>
      </c>
      <c r="Q647" s="545">
        <v>20250685</v>
      </c>
      <c r="R647" s="516">
        <v>40000000</v>
      </c>
      <c r="S647" s="134">
        <v>45867</v>
      </c>
      <c r="T647" s="175">
        <v>45896</v>
      </c>
      <c r="U647" s="175">
        <v>46081</v>
      </c>
      <c r="V647" s="222">
        <v>20251013</v>
      </c>
      <c r="W647" s="517">
        <v>40000000</v>
      </c>
      <c r="X647" s="426">
        <v>45895</v>
      </c>
      <c r="Y647" s="168" t="s">
        <v>106</v>
      </c>
      <c r="Z647" s="150" t="s">
        <v>283</v>
      </c>
      <c r="AA647" s="146" t="s">
        <v>53</v>
      </c>
      <c r="AB647" s="146" t="s">
        <v>5959</v>
      </c>
      <c r="AC647" s="146" t="s">
        <v>2794</v>
      </c>
      <c r="AD647" s="233">
        <v>45896</v>
      </c>
      <c r="AE647" s="83" t="s">
        <v>5960</v>
      </c>
      <c r="AF647" s="155" t="e">
        <f>#REF!</f>
        <v>#REF!</v>
      </c>
      <c r="AG647" s="169"/>
      <c r="AH647" s="150">
        <v>45602</v>
      </c>
      <c r="AI647" s="150">
        <f t="shared" si="32"/>
        <v>45722</v>
      </c>
      <c r="AJ647" s="156">
        <f t="shared" si="33"/>
        <v>46452</v>
      </c>
    </row>
    <row r="648" spans="1:36" ht="18" customHeight="1">
      <c r="B648" s="502" t="b">
        <v>1</v>
      </c>
      <c r="C648" s="322" t="s">
        <v>5961</v>
      </c>
      <c r="D648" s="146" t="s">
        <v>74</v>
      </c>
      <c r="E648" s="327" t="s">
        <v>24</v>
      </c>
      <c r="F648" s="146" t="s">
        <v>18</v>
      </c>
      <c r="G648" s="559">
        <v>45895</v>
      </c>
      <c r="H648" s="146" t="s">
        <v>621</v>
      </c>
      <c r="I648" s="150" t="str">
        <f t="shared" ca="1" si="34"/>
        <v>EJECUTADO</v>
      </c>
      <c r="J648" s="146" t="s">
        <v>3782</v>
      </c>
      <c r="K648" s="507" t="s">
        <v>54</v>
      </c>
      <c r="L648" s="146" t="s">
        <v>2737</v>
      </c>
      <c r="M648" s="514">
        <v>1053584539</v>
      </c>
      <c r="N648" s="229" t="s">
        <v>2738</v>
      </c>
      <c r="O648" s="438">
        <v>16534000</v>
      </c>
      <c r="P648" s="438">
        <v>4000000</v>
      </c>
      <c r="Q648" s="545">
        <v>20250759</v>
      </c>
      <c r="R648" s="516">
        <v>16534000</v>
      </c>
      <c r="S648" s="134">
        <v>45894</v>
      </c>
      <c r="T648" s="175">
        <v>45896</v>
      </c>
      <c r="U648" s="175">
        <v>46022</v>
      </c>
      <c r="V648" s="222">
        <v>20251014</v>
      </c>
      <c r="W648" s="517">
        <v>16534000</v>
      </c>
      <c r="X648" s="426">
        <v>45895</v>
      </c>
      <c r="Y648" s="168" t="s">
        <v>106</v>
      </c>
      <c r="Z648" s="150" t="s">
        <v>283</v>
      </c>
      <c r="AA648" s="146" t="s">
        <v>53</v>
      </c>
      <c r="AB648" s="146" t="s">
        <v>5962</v>
      </c>
      <c r="AC648" s="150" t="s">
        <v>2940</v>
      </c>
      <c r="AD648" s="233">
        <v>45896</v>
      </c>
      <c r="AE648" s="83" t="s">
        <v>5963</v>
      </c>
      <c r="AF648" s="155" t="e">
        <f>#REF!</f>
        <v>#REF!</v>
      </c>
      <c r="AG648" s="169"/>
      <c r="AH648" s="150">
        <v>45602</v>
      </c>
      <c r="AI648" s="150">
        <f t="shared" si="32"/>
        <v>45722</v>
      </c>
      <c r="AJ648" s="156">
        <f t="shared" si="33"/>
        <v>46452</v>
      </c>
    </row>
    <row r="649" spans="1:36" ht="18" customHeight="1">
      <c r="B649" s="502" t="b">
        <v>1</v>
      </c>
      <c r="C649" s="322" t="s">
        <v>5964</v>
      </c>
      <c r="D649" s="146" t="s">
        <v>74</v>
      </c>
      <c r="E649" s="327" t="s">
        <v>24</v>
      </c>
      <c r="F649" s="146" t="s">
        <v>3</v>
      </c>
      <c r="G649" s="559">
        <v>45895</v>
      </c>
      <c r="H649" s="146" t="s">
        <v>621</v>
      </c>
      <c r="I649" s="150" t="str">
        <f t="shared" ca="1" si="34"/>
        <v>EJECUTADO</v>
      </c>
      <c r="J649" s="146" t="s">
        <v>4934</v>
      </c>
      <c r="K649" s="507" t="s">
        <v>54</v>
      </c>
      <c r="L649" s="146" t="s">
        <v>928</v>
      </c>
      <c r="M649" s="514">
        <v>1098612710</v>
      </c>
      <c r="N649" s="229" t="s">
        <v>2806</v>
      </c>
      <c r="O649" s="438">
        <v>16510000</v>
      </c>
      <c r="P649" s="438">
        <v>3900000</v>
      </c>
      <c r="Q649" s="545">
        <v>20250727</v>
      </c>
      <c r="R649" s="516">
        <v>17030000</v>
      </c>
      <c r="S649" s="134">
        <v>45881</v>
      </c>
      <c r="T649" s="175">
        <v>45895</v>
      </c>
      <c r="U649" s="175">
        <v>46022</v>
      </c>
      <c r="V649" s="222">
        <v>20251015</v>
      </c>
      <c r="W649" s="517">
        <v>16510000</v>
      </c>
      <c r="X649" s="426">
        <v>45895</v>
      </c>
      <c r="Y649" s="168" t="s">
        <v>106</v>
      </c>
      <c r="Z649" s="150" t="s">
        <v>283</v>
      </c>
      <c r="AA649" s="146" t="s">
        <v>53</v>
      </c>
      <c r="AB649" s="146" t="s">
        <v>5965</v>
      </c>
      <c r="AC649" s="146" t="s">
        <v>2964</v>
      </c>
      <c r="AD649" s="233">
        <v>45895</v>
      </c>
      <c r="AE649" s="83" t="s">
        <v>5966</v>
      </c>
      <c r="AF649" s="155" t="e">
        <f>#REF!</f>
        <v>#REF!</v>
      </c>
      <c r="AG649" s="169"/>
      <c r="AH649" s="150">
        <v>45602</v>
      </c>
      <c r="AI649" s="150">
        <f t="shared" si="32"/>
        <v>45722</v>
      </c>
      <c r="AJ649" s="156">
        <f t="shared" si="33"/>
        <v>46452</v>
      </c>
    </row>
    <row r="650" spans="1:36" ht="18" customHeight="1">
      <c r="A650" s="354" t="s">
        <v>5967</v>
      </c>
      <c r="B650" s="502" t="b">
        <v>0</v>
      </c>
      <c r="C650" s="322" t="s">
        <v>5968</v>
      </c>
      <c r="D650" s="146" t="s">
        <v>2741</v>
      </c>
      <c r="E650" s="327" t="s">
        <v>24</v>
      </c>
      <c r="F650" s="146" t="s">
        <v>19</v>
      </c>
      <c r="G650" s="559"/>
      <c r="H650" s="146" t="s">
        <v>621</v>
      </c>
      <c r="I650" s="150" t="str">
        <f t="shared" ca="1" si="34"/>
        <v>EJECUTADO</v>
      </c>
      <c r="J650" s="146" t="s">
        <v>2866</v>
      </c>
      <c r="K650" s="507" t="s">
        <v>50</v>
      </c>
      <c r="L650" s="146" t="s">
        <v>2840</v>
      </c>
      <c r="M650" s="514" t="s">
        <v>2841</v>
      </c>
      <c r="N650" s="229" t="s">
        <v>1686</v>
      </c>
      <c r="O650" s="438">
        <v>100000000</v>
      </c>
      <c r="P650" s="438">
        <v>100000000</v>
      </c>
      <c r="Q650" s="545">
        <v>20250671</v>
      </c>
      <c r="R650" s="516">
        <v>500000000</v>
      </c>
      <c r="S650" s="134">
        <v>45863</v>
      </c>
      <c r="T650" s="175"/>
      <c r="U650" s="146"/>
      <c r="V650" s="222"/>
      <c r="W650" s="517"/>
      <c r="X650" s="426"/>
      <c r="Y650" s="205" t="s">
        <v>51</v>
      </c>
      <c r="Z650" s="150" t="s">
        <v>2702</v>
      </c>
      <c r="AA650" s="146" t="s">
        <v>59</v>
      </c>
      <c r="AB650" s="146" t="s">
        <v>218</v>
      </c>
      <c r="AC650" s="146" t="s">
        <v>3496</v>
      </c>
      <c r="AD650" s="146" t="s">
        <v>218</v>
      </c>
      <c r="AE650" s="146"/>
      <c r="AF650" s="155" t="e">
        <f>#REF!</f>
        <v>#REF!</v>
      </c>
      <c r="AG650" s="169"/>
      <c r="AH650" s="150">
        <v>45602</v>
      </c>
      <c r="AI650" s="150">
        <f t="shared" si="32"/>
        <v>45722</v>
      </c>
      <c r="AJ650" s="156">
        <f t="shared" si="33"/>
        <v>46452</v>
      </c>
    </row>
    <row r="651" spans="1:36" ht="18" customHeight="1">
      <c r="A651" s="354" t="s">
        <v>5967</v>
      </c>
      <c r="B651" s="502" t="b">
        <v>0</v>
      </c>
      <c r="C651" s="322" t="s">
        <v>5969</v>
      </c>
      <c r="D651" s="146" t="s">
        <v>2741</v>
      </c>
      <c r="E651" s="327" t="s">
        <v>24</v>
      </c>
      <c r="F651" s="146" t="s">
        <v>19</v>
      </c>
      <c r="G651" s="559"/>
      <c r="H651" s="146" t="s">
        <v>621</v>
      </c>
      <c r="I651" s="150" t="str">
        <f t="shared" ca="1" si="34"/>
        <v>EJECUTADO</v>
      </c>
      <c r="J651" s="146" t="s">
        <v>2866</v>
      </c>
      <c r="K651" s="507" t="s">
        <v>50</v>
      </c>
      <c r="L651" s="146" t="s">
        <v>5970</v>
      </c>
      <c r="M651" s="514" t="s">
        <v>5971</v>
      </c>
      <c r="N651" s="229" t="s">
        <v>1686</v>
      </c>
      <c r="O651" s="438">
        <v>100000000</v>
      </c>
      <c r="P651" s="438">
        <v>100000000</v>
      </c>
      <c r="Q651" s="545"/>
      <c r="R651" s="516"/>
      <c r="T651" s="175"/>
      <c r="U651" s="146"/>
      <c r="V651" s="222"/>
      <c r="W651" s="517"/>
      <c r="X651" s="426"/>
      <c r="Y651" s="205" t="s">
        <v>51</v>
      </c>
      <c r="Z651" s="150" t="s">
        <v>2702</v>
      </c>
      <c r="AA651" s="146" t="s">
        <v>59</v>
      </c>
      <c r="AB651" s="146" t="s">
        <v>218</v>
      </c>
      <c r="AC651" s="146" t="s">
        <v>3496</v>
      </c>
      <c r="AD651" s="146" t="s">
        <v>218</v>
      </c>
      <c r="AE651" s="146"/>
      <c r="AF651" s="155" t="e">
        <f>#REF!</f>
        <v>#REF!</v>
      </c>
      <c r="AG651" s="169"/>
      <c r="AH651" s="150">
        <v>45602</v>
      </c>
      <c r="AI651" s="150">
        <f t="shared" si="32"/>
        <v>45722</v>
      </c>
      <c r="AJ651" s="156">
        <f t="shared" si="33"/>
        <v>46452</v>
      </c>
    </row>
    <row r="652" spans="1:36" ht="18" customHeight="1">
      <c r="A652" s="354" t="s">
        <v>5972</v>
      </c>
      <c r="B652" s="502" t="b">
        <v>0</v>
      </c>
      <c r="C652" s="322" t="s">
        <v>5973</v>
      </c>
      <c r="D652" s="146" t="s">
        <v>842</v>
      </c>
      <c r="E652" s="327" t="s">
        <v>24</v>
      </c>
      <c r="F652" s="146" t="s">
        <v>19</v>
      </c>
      <c r="G652" s="559"/>
      <c r="H652" s="146" t="s">
        <v>621</v>
      </c>
      <c r="I652" s="150" t="str">
        <f t="shared" ca="1" si="34"/>
        <v>EJECUTADO</v>
      </c>
      <c r="J652" s="228" t="s">
        <v>3983</v>
      </c>
      <c r="K652" s="507" t="s">
        <v>50</v>
      </c>
      <c r="L652" s="146" t="s">
        <v>5974</v>
      </c>
      <c r="M652" s="514" t="s">
        <v>5975</v>
      </c>
      <c r="N652" s="229" t="s">
        <v>1686</v>
      </c>
      <c r="O652" s="438">
        <v>100000000</v>
      </c>
      <c r="P652" s="438">
        <v>100000000</v>
      </c>
      <c r="Q652" s="545">
        <v>20250721</v>
      </c>
      <c r="R652" s="516">
        <v>300000000</v>
      </c>
      <c r="S652" s="134">
        <v>45881</v>
      </c>
      <c r="T652" s="175"/>
      <c r="U652" s="146"/>
      <c r="V652" s="222"/>
      <c r="W652" s="517"/>
      <c r="X652" s="426"/>
      <c r="Y652" s="205" t="s">
        <v>51</v>
      </c>
      <c r="Z652" s="150" t="s">
        <v>2702</v>
      </c>
      <c r="AA652" s="146" t="s">
        <v>59</v>
      </c>
      <c r="AB652" s="146" t="s">
        <v>218</v>
      </c>
      <c r="AC652" s="146" t="s">
        <v>2927</v>
      </c>
      <c r="AD652" s="146" t="s">
        <v>218</v>
      </c>
      <c r="AE652" s="146"/>
      <c r="AF652" s="155" t="e">
        <f>#REF!</f>
        <v>#REF!</v>
      </c>
      <c r="AG652" s="169"/>
      <c r="AH652" s="150">
        <v>45602</v>
      </c>
      <c r="AI652" s="150">
        <f t="shared" si="32"/>
        <v>45722</v>
      </c>
      <c r="AJ652" s="156">
        <f t="shared" si="33"/>
        <v>46452</v>
      </c>
    </row>
    <row r="653" spans="1:36" ht="18" customHeight="1">
      <c r="A653" s="354" t="s">
        <v>5972</v>
      </c>
      <c r="B653" s="502" t="b">
        <v>0</v>
      </c>
      <c r="C653" s="322" t="s">
        <v>5976</v>
      </c>
      <c r="D653" s="146" t="s">
        <v>842</v>
      </c>
      <c r="E653" s="327" t="s">
        <v>24</v>
      </c>
      <c r="F653" s="146" t="s">
        <v>19</v>
      </c>
      <c r="G653" s="559"/>
      <c r="H653" s="146" t="s">
        <v>621</v>
      </c>
      <c r="I653" s="150" t="str">
        <f t="shared" ca="1" si="34"/>
        <v>EJECUTADO</v>
      </c>
      <c r="J653" s="146" t="s">
        <v>3983</v>
      </c>
      <c r="K653" s="507" t="s">
        <v>50</v>
      </c>
      <c r="L653" s="146" t="s">
        <v>5970</v>
      </c>
      <c r="M653" s="514" t="s">
        <v>5971</v>
      </c>
      <c r="N653" s="229" t="s">
        <v>1686</v>
      </c>
      <c r="O653" s="438">
        <v>100000000</v>
      </c>
      <c r="P653" s="438">
        <v>100000000</v>
      </c>
      <c r="Q653" s="545">
        <v>20250610</v>
      </c>
      <c r="R653" s="516">
        <v>400000000</v>
      </c>
      <c r="S653" s="134">
        <v>45846</v>
      </c>
      <c r="T653" s="175"/>
      <c r="U653" s="146"/>
      <c r="V653" s="222"/>
      <c r="W653" s="517"/>
      <c r="X653" s="426"/>
      <c r="Y653" s="205" t="s">
        <v>51</v>
      </c>
      <c r="Z653" s="150" t="s">
        <v>2702</v>
      </c>
      <c r="AA653" s="146" t="s">
        <v>59</v>
      </c>
      <c r="AB653" s="146" t="s">
        <v>218</v>
      </c>
      <c r="AC653" s="146" t="s">
        <v>2927</v>
      </c>
      <c r="AD653" s="146" t="s">
        <v>218</v>
      </c>
      <c r="AE653" s="146"/>
      <c r="AF653" s="155" t="e">
        <f>#REF!</f>
        <v>#REF!</v>
      </c>
      <c r="AG653" s="169"/>
      <c r="AH653" s="150">
        <v>45602</v>
      </c>
      <c r="AI653" s="150">
        <f t="shared" si="32"/>
        <v>45722</v>
      </c>
      <c r="AJ653" s="156">
        <f t="shared" si="33"/>
        <v>46452</v>
      </c>
    </row>
    <row r="654" spans="1:36" ht="18" customHeight="1">
      <c r="A654" s="354" t="s">
        <v>5977</v>
      </c>
      <c r="B654" s="502" t="b">
        <v>0</v>
      </c>
      <c r="C654" s="322" t="s">
        <v>5978</v>
      </c>
      <c r="D654" s="146" t="s">
        <v>5478</v>
      </c>
      <c r="E654" s="327" t="s">
        <v>24</v>
      </c>
      <c r="F654" s="146" t="s">
        <v>13</v>
      </c>
      <c r="G654" s="559">
        <v>45896</v>
      </c>
      <c r="H654" s="146" t="s">
        <v>5925</v>
      </c>
      <c r="I654" s="150" t="str">
        <f t="shared" ca="1" si="34"/>
        <v>EJECUTADO</v>
      </c>
      <c r="J654" s="146" t="s">
        <v>5979</v>
      </c>
      <c r="K654" s="507" t="s">
        <v>50</v>
      </c>
      <c r="L654" s="262" t="s">
        <v>5980</v>
      </c>
      <c r="M654" s="514" t="s">
        <v>2887</v>
      </c>
      <c r="N654" s="229" t="s">
        <v>1686</v>
      </c>
      <c r="O654" s="438">
        <v>297500000</v>
      </c>
      <c r="P654" s="438">
        <v>297500000</v>
      </c>
      <c r="Q654" s="545">
        <v>20250715</v>
      </c>
      <c r="R654" s="516">
        <v>297500000</v>
      </c>
      <c r="S654" s="134">
        <v>45877</v>
      </c>
      <c r="T654" s="175"/>
      <c r="U654" s="175"/>
      <c r="V654" s="222"/>
      <c r="W654" s="517"/>
      <c r="X654" s="426"/>
      <c r="Y654" s="205" t="s">
        <v>51</v>
      </c>
      <c r="Z654" s="150" t="s">
        <v>2702</v>
      </c>
      <c r="AA654" s="146" t="s">
        <v>53</v>
      </c>
      <c r="AB654" s="146"/>
      <c r="AC654" s="146" t="s">
        <v>2964</v>
      </c>
      <c r="AD654" s="233"/>
      <c r="AE654" s="83" t="s">
        <v>5981</v>
      </c>
      <c r="AF654" s="155" t="e">
        <f>#REF!</f>
        <v>#REF!</v>
      </c>
      <c r="AG654" s="169"/>
      <c r="AH654" s="150">
        <v>45602</v>
      </c>
      <c r="AI654" s="150">
        <f t="shared" si="32"/>
        <v>45722</v>
      </c>
      <c r="AJ654" s="156">
        <f t="shared" si="33"/>
        <v>46452</v>
      </c>
    </row>
    <row r="655" spans="1:36" ht="18" customHeight="1">
      <c r="B655" s="502" t="b">
        <v>1</v>
      </c>
      <c r="C655" s="322" t="s">
        <v>5982</v>
      </c>
      <c r="D655" s="146" t="s">
        <v>74</v>
      </c>
      <c r="E655" s="327" t="s">
        <v>24</v>
      </c>
      <c r="F655" s="146" t="s">
        <v>18</v>
      </c>
      <c r="G655" s="559">
        <v>45896</v>
      </c>
      <c r="H655" s="146" t="s">
        <v>621</v>
      </c>
      <c r="I655" s="150" t="str">
        <f t="shared" ca="1" si="34"/>
        <v>EJECUTADO</v>
      </c>
      <c r="J655" s="146" t="s">
        <v>5983</v>
      </c>
      <c r="K655" s="507" t="s">
        <v>54</v>
      </c>
      <c r="L655" s="262" t="s">
        <v>189</v>
      </c>
      <c r="M655" s="514">
        <v>52888066</v>
      </c>
      <c r="N655" s="229" t="s">
        <v>3150</v>
      </c>
      <c r="O655" s="438">
        <v>36000000</v>
      </c>
      <c r="P655" s="438">
        <v>9000000</v>
      </c>
      <c r="Q655" s="545">
        <v>20250762</v>
      </c>
      <c r="R655" s="516">
        <v>36000000</v>
      </c>
      <c r="S655" s="134">
        <v>45896</v>
      </c>
      <c r="T655" s="175">
        <v>45897</v>
      </c>
      <c r="U655" s="175">
        <v>46018</v>
      </c>
      <c r="V655" s="222">
        <v>20251023</v>
      </c>
      <c r="W655" s="517">
        <v>36000000</v>
      </c>
      <c r="X655" s="426">
        <v>45896</v>
      </c>
      <c r="Y655" s="205" t="s">
        <v>51</v>
      </c>
      <c r="Z655" s="150" t="s">
        <v>634</v>
      </c>
      <c r="AA655" s="146" t="s">
        <v>53</v>
      </c>
      <c r="AB655" s="146" t="s">
        <v>5984</v>
      </c>
      <c r="AC655" s="146" t="s">
        <v>2992</v>
      </c>
      <c r="AD655" s="233">
        <v>45897</v>
      </c>
      <c r="AE655" s="83" t="s">
        <v>5985</v>
      </c>
      <c r="AF655" s="155" t="e">
        <f>#REF!</f>
        <v>#REF!</v>
      </c>
      <c r="AG655" s="169"/>
      <c r="AH655" s="150">
        <v>45602</v>
      </c>
      <c r="AI655" s="150">
        <f t="shared" si="32"/>
        <v>45722</v>
      </c>
      <c r="AJ655" s="156">
        <f t="shared" si="33"/>
        <v>46452</v>
      </c>
    </row>
    <row r="656" spans="1:36" ht="18" customHeight="1">
      <c r="A656" s="354" t="s">
        <v>5972</v>
      </c>
      <c r="B656" s="502" t="b">
        <v>0</v>
      </c>
      <c r="C656" s="322" t="s">
        <v>5986</v>
      </c>
      <c r="D656" s="232" t="s">
        <v>842</v>
      </c>
      <c r="E656" s="327" t="s">
        <v>24</v>
      </c>
      <c r="F656" s="146" t="s">
        <v>19</v>
      </c>
      <c r="G656" s="559"/>
      <c r="H656" s="146" t="s">
        <v>621</v>
      </c>
      <c r="I656" s="150" t="str">
        <f t="shared" ca="1" si="34"/>
        <v>EJECUTADO</v>
      </c>
      <c r="J656" s="146" t="s">
        <v>3983</v>
      </c>
      <c r="K656" s="507" t="s">
        <v>50</v>
      </c>
      <c r="L656" s="228" t="s">
        <v>5987</v>
      </c>
      <c r="M656" s="514" t="s">
        <v>5988</v>
      </c>
      <c r="N656" s="229" t="s">
        <v>1686</v>
      </c>
      <c r="O656" s="438">
        <v>100000000</v>
      </c>
      <c r="P656" s="438">
        <v>100000000</v>
      </c>
      <c r="Q656" s="545">
        <v>20250721</v>
      </c>
      <c r="R656" s="516">
        <v>300000000</v>
      </c>
      <c r="S656" s="134">
        <v>45881</v>
      </c>
      <c r="T656" s="175"/>
      <c r="U656" s="146"/>
      <c r="V656" s="222"/>
      <c r="W656" s="517"/>
      <c r="X656" s="426"/>
      <c r="Y656" s="205" t="s">
        <v>51</v>
      </c>
      <c r="Z656" s="150" t="s">
        <v>2702</v>
      </c>
      <c r="AA656" s="146" t="s">
        <v>59</v>
      </c>
      <c r="AB656" s="146" t="s">
        <v>218</v>
      </c>
      <c r="AC656" s="146" t="s">
        <v>2927</v>
      </c>
      <c r="AD656" s="146" t="s">
        <v>218</v>
      </c>
      <c r="AE656" s="146"/>
      <c r="AF656" s="155" t="e">
        <f>#REF!</f>
        <v>#REF!</v>
      </c>
      <c r="AG656" s="169"/>
      <c r="AH656" s="150">
        <v>45602</v>
      </c>
      <c r="AI656" s="150">
        <f t="shared" si="32"/>
        <v>45722</v>
      </c>
      <c r="AJ656" s="156">
        <f t="shared" si="33"/>
        <v>46452</v>
      </c>
    </row>
    <row r="657" spans="1:36" ht="18" customHeight="1">
      <c r="A657" s="354" t="s">
        <v>5972</v>
      </c>
      <c r="B657" s="502" t="b">
        <v>0</v>
      </c>
      <c r="C657" s="322" t="s">
        <v>5989</v>
      </c>
      <c r="D657" s="232" t="s">
        <v>842</v>
      </c>
      <c r="E657" s="327" t="s">
        <v>24</v>
      </c>
      <c r="F657" s="146" t="s">
        <v>19</v>
      </c>
      <c r="G657" s="559"/>
      <c r="H657" s="146" t="s">
        <v>621</v>
      </c>
      <c r="I657" s="150" t="str">
        <f t="shared" ca="1" si="34"/>
        <v>EJECUTADO</v>
      </c>
      <c r="J657" s="146" t="s">
        <v>2873</v>
      </c>
      <c r="K657" s="507" t="s">
        <v>50</v>
      </c>
      <c r="L657" s="262" t="s">
        <v>5990</v>
      </c>
      <c r="M657" s="514" t="s">
        <v>2841</v>
      </c>
      <c r="N657" s="229" t="s">
        <v>1686</v>
      </c>
      <c r="O657" s="438">
        <v>100000000</v>
      </c>
      <c r="P657" s="438">
        <v>100000000</v>
      </c>
      <c r="Q657" s="545">
        <v>20250726</v>
      </c>
      <c r="R657" s="516">
        <v>200000000</v>
      </c>
      <c r="S657" s="134">
        <v>45881</v>
      </c>
      <c r="T657" s="175"/>
      <c r="U657" s="146"/>
      <c r="V657" s="222"/>
      <c r="W657" s="517"/>
      <c r="X657" s="426"/>
      <c r="Y657" s="205" t="s">
        <v>51</v>
      </c>
      <c r="Z657" s="150" t="s">
        <v>2702</v>
      </c>
      <c r="AA657" s="146" t="s">
        <v>59</v>
      </c>
      <c r="AB657" s="146" t="s">
        <v>218</v>
      </c>
      <c r="AC657" s="146" t="s">
        <v>2927</v>
      </c>
      <c r="AD657" s="146" t="s">
        <v>218</v>
      </c>
      <c r="AE657" s="146"/>
      <c r="AF657" s="155" t="e">
        <f>#REF!</f>
        <v>#REF!</v>
      </c>
      <c r="AG657" s="169"/>
      <c r="AH657" s="150">
        <v>45602</v>
      </c>
      <c r="AI657" s="150">
        <f t="shared" si="32"/>
        <v>45722</v>
      </c>
      <c r="AJ657" s="156">
        <f t="shared" si="33"/>
        <v>46452</v>
      </c>
    </row>
    <row r="658" spans="1:36" ht="18" customHeight="1">
      <c r="A658" s="354" t="s">
        <v>5967</v>
      </c>
      <c r="B658" s="502" t="b">
        <v>0</v>
      </c>
      <c r="C658" s="322" t="s">
        <v>5991</v>
      </c>
      <c r="D658" s="146" t="s">
        <v>2741</v>
      </c>
      <c r="E658" s="327" t="s">
        <v>24</v>
      </c>
      <c r="F658" s="146" t="s">
        <v>19</v>
      </c>
      <c r="G658" s="559"/>
      <c r="H658" s="146" t="s">
        <v>621</v>
      </c>
      <c r="I658" s="150" t="str">
        <f t="shared" ca="1" si="34"/>
        <v>EJECUTADO</v>
      </c>
      <c r="J658" s="146" t="s">
        <v>2866</v>
      </c>
      <c r="K658" s="507" t="s">
        <v>50</v>
      </c>
      <c r="L658" s="262" t="s">
        <v>5992</v>
      </c>
      <c r="M658" s="514" t="s">
        <v>5975</v>
      </c>
      <c r="N658" s="229" t="s">
        <v>1686</v>
      </c>
      <c r="O658" s="438">
        <v>100000000</v>
      </c>
      <c r="P658" s="438">
        <v>100000000</v>
      </c>
      <c r="Q658" s="222">
        <v>20250671</v>
      </c>
      <c r="R658" s="517">
        <v>500000000</v>
      </c>
      <c r="S658" s="134">
        <v>45863</v>
      </c>
      <c r="T658" s="175"/>
      <c r="U658" s="146"/>
      <c r="V658" s="222"/>
      <c r="W658" s="517"/>
      <c r="X658" s="426"/>
      <c r="Y658" s="205" t="s">
        <v>51</v>
      </c>
      <c r="Z658" s="150" t="s">
        <v>2702</v>
      </c>
      <c r="AA658" s="146" t="s">
        <v>59</v>
      </c>
      <c r="AB658" s="146" t="s">
        <v>218</v>
      </c>
      <c r="AC658" s="146" t="s">
        <v>2927</v>
      </c>
      <c r="AD658" s="146" t="s">
        <v>218</v>
      </c>
      <c r="AE658" s="146"/>
      <c r="AF658" s="155" t="e">
        <f>#REF!</f>
        <v>#REF!</v>
      </c>
      <c r="AG658" s="169"/>
      <c r="AH658" s="150">
        <v>45602</v>
      </c>
      <c r="AI658" s="150">
        <f t="shared" si="32"/>
        <v>45722</v>
      </c>
      <c r="AJ658" s="156">
        <f t="shared" si="33"/>
        <v>46452</v>
      </c>
    </row>
    <row r="659" spans="1:36" ht="18" customHeight="1">
      <c r="A659" s="354" t="s">
        <v>5977</v>
      </c>
      <c r="B659" s="502" t="b">
        <v>0</v>
      </c>
      <c r="C659" s="322" t="s">
        <v>5993</v>
      </c>
      <c r="D659" s="146" t="s">
        <v>3891</v>
      </c>
      <c r="E659" s="327" t="s">
        <v>24</v>
      </c>
      <c r="F659" s="146" t="s">
        <v>13</v>
      </c>
      <c r="G659" s="559">
        <v>45898</v>
      </c>
      <c r="H659" s="146" t="s">
        <v>621</v>
      </c>
      <c r="I659" s="150" t="str">
        <f t="shared" ca="1" si="34"/>
        <v>EJECUTADO</v>
      </c>
      <c r="J659" s="146" t="s">
        <v>5994</v>
      </c>
      <c r="K659" s="507" t="s">
        <v>50</v>
      </c>
      <c r="L659" s="262" t="s">
        <v>5995</v>
      </c>
      <c r="M659" s="514" t="s">
        <v>5996</v>
      </c>
      <c r="N659" s="229" t="s">
        <v>1686</v>
      </c>
      <c r="O659" s="438">
        <v>140800000</v>
      </c>
      <c r="P659" s="438">
        <v>140800000</v>
      </c>
      <c r="Q659" s="545">
        <v>20250760</v>
      </c>
      <c r="R659" s="516">
        <v>140800000</v>
      </c>
      <c r="S659" s="134">
        <v>45895</v>
      </c>
      <c r="T659" s="175"/>
      <c r="U659" s="146"/>
      <c r="V659" s="222"/>
      <c r="W659" s="517"/>
      <c r="X659" s="426"/>
      <c r="Y659" s="205" t="s">
        <v>51</v>
      </c>
      <c r="Z659" s="150" t="s">
        <v>2702</v>
      </c>
      <c r="AA659" s="146" t="s">
        <v>53</v>
      </c>
      <c r="AB659" s="146"/>
      <c r="AC659" s="146" t="s">
        <v>4750</v>
      </c>
      <c r="AD659" s="233"/>
      <c r="AE659" s="83" t="s">
        <v>5997</v>
      </c>
      <c r="AF659" s="155" t="e">
        <f>#REF!</f>
        <v>#REF!</v>
      </c>
      <c r="AG659" s="169"/>
      <c r="AH659" s="150">
        <v>45602</v>
      </c>
      <c r="AI659" s="150">
        <f t="shared" si="32"/>
        <v>45722</v>
      </c>
      <c r="AJ659" s="156">
        <f t="shared" si="33"/>
        <v>46452</v>
      </c>
    </row>
    <row r="660" spans="1:36" ht="18" customHeight="1">
      <c r="A660" s="354" t="s">
        <v>5998</v>
      </c>
      <c r="B660" s="502" t="b">
        <v>0</v>
      </c>
      <c r="C660" s="322" t="s">
        <v>5999</v>
      </c>
      <c r="D660" s="232" t="s">
        <v>2741</v>
      </c>
      <c r="E660" s="327" t="s">
        <v>24</v>
      </c>
      <c r="F660" s="146" t="s">
        <v>19</v>
      </c>
      <c r="G660" s="559"/>
      <c r="H660" s="146" t="s">
        <v>621</v>
      </c>
      <c r="I660" s="150" t="str">
        <f t="shared" ca="1" si="34"/>
        <v>EJECUTADO</v>
      </c>
      <c r="J660" s="146" t="s">
        <v>2866</v>
      </c>
      <c r="K660" s="507" t="s">
        <v>50</v>
      </c>
      <c r="L660" s="228" t="s">
        <v>6000</v>
      </c>
      <c r="M660" s="514" t="s">
        <v>6001</v>
      </c>
      <c r="N660" s="229" t="s">
        <v>1686</v>
      </c>
      <c r="O660" s="438">
        <v>100000000</v>
      </c>
      <c r="P660" s="438">
        <v>100000000</v>
      </c>
      <c r="Q660" s="545"/>
      <c r="R660" s="516"/>
      <c r="T660" s="175"/>
      <c r="U660" s="146"/>
      <c r="V660" s="222"/>
      <c r="W660" s="517"/>
      <c r="X660" s="426"/>
      <c r="Y660" s="205" t="s">
        <v>51</v>
      </c>
      <c r="Z660" s="150" t="s">
        <v>2702</v>
      </c>
      <c r="AA660" s="146" t="s">
        <v>59</v>
      </c>
      <c r="AB660" s="146" t="s">
        <v>218</v>
      </c>
      <c r="AC660" s="146" t="s">
        <v>3496</v>
      </c>
      <c r="AD660" s="146" t="s">
        <v>218</v>
      </c>
      <c r="AE660" s="146"/>
      <c r="AF660" s="155" t="e">
        <f>#REF!</f>
        <v>#REF!</v>
      </c>
      <c r="AG660" s="169"/>
      <c r="AH660" s="150">
        <v>45602</v>
      </c>
      <c r="AI660" s="150">
        <f t="shared" si="32"/>
        <v>45722</v>
      </c>
      <c r="AJ660" s="156">
        <f t="shared" si="33"/>
        <v>46452</v>
      </c>
    </row>
    <row r="661" spans="1:36" ht="18" customHeight="1">
      <c r="B661" s="502" t="b">
        <v>1</v>
      </c>
      <c r="C661" s="322" t="s">
        <v>6002</v>
      </c>
      <c r="D661" s="146" t="s">
        <v>3455</v>
      </c>
      <c r="E661" s="327" t="s">
        <v>24</v>
      </c>
      <c r="F661" s="146" t="s">
        <v>12</v>
      </c>
      <c r="G661" s="559">
        <v>45898</v>
      </c>
      <c r="H661" s="146" t="s">
        <v>621</v>
      </c>
      <c r="I661" s="150" t="str">
        <f t="shared" ca="1" si="34"/>
        <v>EJECUTADO</v>
      </c>
      <c r="J661" s="146" t="s">
        <v>6003</v>
      </c>
      <c r="K661" s="507" t="s">
        <v>50</v>
      </c>
      <c r="L661" s="262" t="s">
        <v>6004</v>
      </c>
      <c r="M661" s="514" t="s">
        <v>4352</v>
      </c>
      <c r="N661" s="229" t="s">
        <v>1686</v>
      </c>
      <c r="O661" s="438">
        <v>2994600</v>
      </c>
      <c r="P661" s="438">
        <v>2994600</v>
      </c>
      <c r="Q661" s="545">
        <v>20250765</v>
      </c>
      <c r="R661" s="516">
        <v>3000000</v>
      </c>
      <c r="S661" s="134">
        <v>45896</v>
      </c>
      <c r="T661" s="175">
        <v>45898</v>
      </c>
      <c r="U661" s="175">
        <v>45899</v>
      </c>
      <c r="V661" s="222">
        <v>20251030</v>
      </c>
      <c r="W661" s="517">
        <v>2994600</v>
      </c>
      <c r="X661" s="426">
        <v>45898</v>
      </c>
      <c r="Y661" s="205" t="s">
        <v>51</v>
      </c>
      <c r="Z661" s="150" t="s">
        <v>2702</v>
      </c>
      <c r="AA661" s="146" t="s">
        <v>53</v>
      </c>
      <c r="AB661" s="146" t="s">
        <v>6005</v>
      </c>
      <c r="AC661" s="146" t="s">
        <v>2992</v>
      </c>
      <c r="AD661" s="233">
        <v>45898</v>
      </c>
      <c r="AE661" s="83" t="s">
        <v>6006</v>
      </c>
      <c r="AF661" s="155" t="e">
        <f>#REF!</f>
        <v>#REF!</v>
      </c>
      <c r="AG661" s="169"/>
      <c r="AH661" s="150">
        <v>45602</v>
      </c>
      <c r="AI661" s="150">
        <f t="shared" si="32"/>
        <v>45722</v>
      </c>
      <c r="AJ661" s="156">
        <f t="shared" si="33"/>
        <v>46452</v>
      </c>
    </row>
    <row r="662" spans="1:36" ht="18" customHeight="1">
      <c r="A662" s="352" t="s">
        <v>5967</v>
      </c>
      <c r="B662" s="502" t="b">
        <v>0</v>
      </c>
      <c r="C662" s="322" t="s">
        <v>6007</v>
      </c>
      <c r="D662" s="146" t="s">
        <v>2741</v>
      </c>
      <c r="E662" s="327" t="s">
        <v>24</v>
      </c>
      <c r="F662" s="146"/>
      <c r="G662" s="559"/>
      <c r="H662" s="146" t="s">
        <v>621</v>
      </c>
      <c r="I662" s="150" t="str">
        <f t="shared" ca="1" si="34"/>
        <v>EJECUTADO</v>
      </c>
      <c r="J662" s="146"/>
      <c r="K662" s="507" t="s">
        <v>50</v>
      </c>
      <c r="L662" s="262" t="s">
        <v>6008</v>
      </c>
      <c r="M662" s="514"/>
      <c r="N662" s="229" t="s">
        <v>1686</v>
      </c>
      <c r="O662" s="438"/>
      <c r="P662" s="438"/>
      <c r="Q662" s="545"/>
      <c r="R662" s="516"/>
      <c r="T662" s="175"/>
      <c r="U662" s="146"/>
      <c r="V662" s="222"/>
      <c r="W662" s="517"/>
      <c r="X662" s="426"/>
      <c r="Y662" s="146"/>
      <c r="Z662" s="146"/>
      <c r="AA662" s="146"/>
      <c r="AB662" s="146"/>
      <c r="AC662" s="146"/>
      <c r="AD662" s="233"/>
      <c r="AE662" s="146"/>
      <c r="AF662" s="155" t="e">
        <f>#REF!</f>
        <v>#REF!</v>
      </c>
      <c r="AG662" s="169"/>
      <c r="AH662" s="150">
        <v>45602</v>
      </c>
      <c r="AI662" s="150">
        <f t="shared" si="32"/>
        <v>45722</v>
      </c>
      <c r="AJ662" s="156">
        <f t="shared" si="33"/>
        <v>46452</v>
      </c>
    </row>
    <row r="663" spans="1:36" ht="18" customHeight="1">
      <c r="A663" s="352" t="s">
        <v>6009</v>
      </c>
      <c r="B663" s="502" t="b">
        <v>0</v>
      </c>
      <c r="C663" s="322" t="s">
        <v>6010</v>
      </c>
      <c r="D663" s="146" t="s">
        <v>2598</v>
      </c>
      <c r="E663" s="327"/>
      <c r="F663" s="146"/>
      <c r="G663" s="559"/>
      <c r="H663" s="146" t="s">
        <v>5925</v>
      </c>
      <c r="I663" s="150" t="str">
        <f t="shared" ca="1" si="34"/>
        <v>EJECUTADO</v>
      </c>
      <c r="J663" s="146"/>
      <c r="K663" s="507"/>
      <c r="L663" s="146"/>
      <c r="M663" s="514"/>
      <c r="N663" s="229"/>
      <c r="O663" s="438"/>
      <c r="P663" s="438"/>
      <c r="Q663" s="545"/>
      <c r="R663" s="516"/>
      <c r="T663" s="175"/>
      <c r="U663" s="146"/>
      <c r="V663" s="222"/>
      <c r="W663" s="517"/>
      <c r="X663" s="426"/>
      <c r="Y663" s="146"/>
      <c r="Z663" s="146"/>
      <c r="AA663" s="146"/>
      <c r="AB663" s="146"/>
      <c r="AC663" s="146"/>
      <c r="AD663" s="233"/>
      <c r="AE663" s="146"/>
      <c r="AF663" s="155" t="e">
        <f>#REF!</f>
        <v>#REF!</v>
      </c>
      <c r="AG663" s="169"/>
      <c r="AH663" s="150">
        <v>45602</v>
      </c>
      <c r="AI663" s="150">
        <f t="shared" si="32"/>
        <v>45722</v>
      </c>
      <c r="AJ663" s="156">
        <f t="shared" si="33"/>
        <v>46452</v>
      </c>
    </row>
    <row r="664" spans="1:36" ht="18" customHeight="1">
      <c r="A664" s="352" t="s">
        <v>5967</v>
      </c>
      <c r="B664" s="502" t="b">
        <v>0</v>
      </c>
      <c r="C664" s="322" t="s">
        <v>6011</v>
      </c>
      <c r="D664" s="146" t="s">
        <v>5687</v>
      </c>
      <c r="E664" s="327"/>
      <c r="F664" s="146"/>
      <c r="G664" s="559"/>
      <c r="H664" s="146" t="s">
        <v>5925</v>
      </c>
      <c r="I664" s="150" t="str">
        <f t="shared" ca="1" si="34"/>
        <v>EJECUTADO</v>
      </c>
      <c r="J664" s="146"/>
      <c r="K664" s="507"/>
      <c r="L664" s="146"/>
      <c r="M664" s="514"/>
      <c r="N664" s="229"/>
      <c r="O664" s="438"/>
      <c r="P664" s="438"/>
      <c r="Q664" s="545"/>
      <c r="R664" s="516"/>
      <c r="T664" s="175"/>
      <c r="U664" s="146"/>
      <c r="V664" s="222"/>
      <c r="W664" s="517"/>
      <c r="X664" s="426"/>
      <c r="Y664" s="146"/>
      <c r="Z664" s="146"/>
      <c r="AA664" s="146"/>
      <c r="AB664" s="146"/>
      <c r="AC664" s="146"/>
      <c r="AD664" s="233"/>
      <c r="AE664" s="146"/>
      <c r="AF664" s="155" t="e">
        <f>#REF!</f>
        <v>#REF!</v>
      </c>
      <c r="AG664" s="169"/>
      <c r="AH664" s="150">
        <v>45602</v>
      </c>
      <c r="AI664" s="150">
        <f t="shared" si="32"/>
        <v>45722</v>
      </c>
      <c r="AJ664" s="156">
        <f t="shared" si="33"/>
        <v>46452</v>
      </c>
    </row>
    <row r="665" spans="1:36" ht="18" customHeight="1">
      <c r="A665" s="352" t="s">
        <v>5967</v>
      </c>
      <c r="B665" s="502" t="b">
        <v>0</v>
      </c>
      <c r="C665" s="322" t="s">
        <v>6012</v>
      </c>
      <c r="D665" s="146" t="s">
        <v>6013</v>
      </c>
      <c r="E665" s="327"/>
      <c r="F665" s="146"/>
      <c r="G665" s="559"/>
      <c r="H665" s="146" t="s">
        <v>5925</v>
      </c>
      <c r="I665" s="150" t="str">
        <f t="shared" ca="1" si="34"/>
        <v>EJECUTADO</v>
      </c>
      <c r="J665" s="146"/>
      <c r="K665" s="507"/>
      <c r="L665" s="146"/>
      <c r="M665" s="514"/>
      <c r="N665" s="229"/>
      <c r="O665" s="438"/>
      <c r="P665" s="438"/>
      <c r="Q665" s="545"/>
      <c r="R665" s="516"/>
      <c r="T665" s="175"/>
      <c r="U665" s="146"/>
      <c r="V665" s="222"/>
      <c r="W665" s="517"/>
      <c r="X665" s="426"/>
      <c r="Y665" s="146"/>
      <c r="Z665" s="146"/>
      <c r="AA665" s="146"/>
      <c r="AB665" s="146"/>
      <c r="AC665" s="146"/>
      <c r="AD665" s="233"/>
      <c r="AE665" s="146"/>
      <c r="AF665" s="155" t="e">
        <f>#REF!</f>
        <v>#REF!</v>
      </c>
      <c r="AG665" s="169"/>
      <c r="AH665" s="150">
        <v>45602</v>
      </c>
      <c r="AI665" s="150">
        <f t="shared" si="32"/>
        <v>45722</v>
      </c>
      <c r="AJ665" s="156">
        <f t="shared" si="33"/>
        <v>46452</v>
      </c>
    </row>
    <row r="666" spans="1:36" ht="18" customHeight="1">
      <c r="A666" s="352" t="s">
        <v>5967</v>
      </c>
      <c r="B666" s="502" t="b">
        <v>0</v>
      </c>
      <c r="C666" s="322" t="s">
        <v>6014</v>
      </c>
      <c r="D666" s="146" t="s">
        <v>6015</v>
      </c>
      <c r="E666" s="327"/>
      <c r="F666" s="146"/>
      <c r="G666" s="559"/>
      <c r="H666" s="146" t="s">
        <v>5925</v>
      </c>
      <c r="I666" s="150" t="str">
        <f t="shared" ca="1" si="34"/>
        <v>EJECUTADO</v>
      </c>
      <c r="J666" s="146"/>
      <c r="K666" s="507"/>
      <c r="L666" s="146"/>
      <c r="M666" s="514"/>
      <c r="N666" s="229"/>
      <c r="O666" s="438"/>
      <c r="P666" s="438"/>
      <c r="Q666" s="545"/>
      <c r="R666" s="516"/>
      <c r="T666" s="175"/>
      <c r="U666" s="146"/>
      <c r="V666" s="222"/>
      <c r="W666" s="517"/>
      <c r="X666" s="426"/>
      <c r="Y666" s="146"/>
      <c r="Z666" s="146"/>
      <c r="AA666" s="146"/>
      <c r="AB666" s="146"/>
      <c r="AC666" s="146"/>
      <c r="AD666" s="233"/>
      <c r="AE666" s="146"/>
      <c r="AF666" s="155" t="e">
        <f>#REF!</f>
        <v>#REF!</v>
      </c>
      <c r="AG666" s="169"/>
      <c r="AH666" s="150">
        <v>45602</v>
      </c>
      <c r="AI666" s="150">
        <f t="shared" si="32"/>
        <v>45722</v>
      </c>
      <c r="AJ666" s="156">
        <f t="shared" si="33"/>
        <v>46452</v>
      </c>
    </row>
    <row r="667" spans="1:36" ht="18" customHeight="1">
      <c r="A667" s="352" t="s">
        <v>6016</v>
      </c>
      <c r="B667" s="502" t="b">
        <v>0</v>
      </c>
      <c r="C667" s="322" t="s">
        <v>6017</v>
      </c>
      <c r="D667" s="146" t="s">
        <v>2033</v>
      </c>
      <c r="E667" s="327"/>
      <c r="F667" s="146"/>
      <c r="G667" s="559"/>
      <c r="H667" s="146"/>
      <c r="I667" s="150" t="str">
        <f t="shared" ca="1" si="34"/>
        <v>EJECUTADO</v>
      </c>
      <c r="J667" s="146"/>
      <c r="K667" s="507"/>
      <c r="L667" s="146"/>
      <c r="M667" s="514"/>
      <c r="N667" s="229"/>
      <c r="O667" s="438"/>
      <c r="P667" s="438"/>
      <c r="Q667" s="545"/>
      <c r="R667" s="516"/>
      <c r="T667" s="175"/>
      <c r="U667" s="146"/>
      <c r="V667" s="222"/>
      <c r="W667" s="517"/>
      <c r="X667" s="426"/>
      <c r="Y667" s="146"/>
      <c r="Z667" s="146"/>
      <c r="AA667" s="146"/>
      <c r="AB667" s="146"/>
      <c r="AC667" s="146"/>
      <c r="AD667" s="233"/>
      <c r="AE667" s="146"/>
      <c r="AF667" s="155" t="e">
        <f>#REF!</f>
        <v>#REF!</v>
      </c>
      <c r="AG667" s="169"/>
      <c r="AH667" s="150">
        <v>45602</v>
      </c>
      <c r="AI667" s="150">
        <f t="shared" si="32"/>
        <v>45722</v>
      </c>
      <c r="AJ667" s="156">
        <f t="shared" si="33"/>
        <v>46452</v>
      </c>
    </row>
    <row r="668" spans="1:36" ht="18" customHeight="1">
      <c r="A668" s="352" t="s">
        <v>6018</v>
      </c>
      <c r="B668" s="502" t="b">
        <v>0</v>
      </c>
      <c r="C668" s="322" t="s">
        <v>6019</v>
      </c>
      <c r="D668" s="146" t="s">
        <v>2893</v>
      </c>
      <c r="E668" s="327"/>
      <c r="F668" s="146"/>
      <c r="G668" s="559"/>
      <c r="H668" s="146"/>
      <c r="I668" s="150" t="str">
        <f t="shared" ca="1" si="34"/>
        <v>EJECUTADO</v>
      </c>
      <c r="J668" s="146"/>
      <c r="K668" s="507"/>
      <c r="L668" s="146"/>
      <c r="M668" s="514"/>
      <c r="N668" s="229"/>
      <c r="O668" s="438"/>
      <c r="P668" s="438"/>
      <c r="Q668" s="545"/>
      <c r="R668" s="516"/>
      <c r="T668" s="175"/>
      <c r="U668" s="146"/>
      <c r="V668" s="222"/>
      <c r="W668" s="517"/>
      <c r="X668" s="426"/>
      <c r="Y668" s="146"/>
      <c r="Z668" s="146"/>
      <c r="AA668" s="146"/>
      <c r="AB668" s="146"/>
      <c r="AC668" s="146"/>
      <c r="AD668" s="233"/>
      <c r="AE668" s="146"/>
      <c r="AF668" s="155" t="e">
        <f>#REF!</f>
        <v>#REF!</v>
      </c>
      <c r="AG668" s="169"/>
      <c r="AH668" s="150">
        <v>45602</v>
      </c>
      <c r="AI668" s="150">
        <f t="shared" si="32"/>
        <v>45722</v>
      </c>
      <c r="AJ668" s="156">
        <f t="shared" si="33"/>
        <v>46452</v>
      </c>
    </row>
    <row r="669" spans="1:36" ht="18" customHeight="1">
      <c r="A669" s="352" t="s">
        <v>6020</v>
      </c>
      <c r="B669" s="502" t="b">
        <v>0</v>
      </c>
      <c r="C669" s="322" t="s">
        <v>6021</v>
      </c>
      <c r="D669" s="146" t="s">
        <v>5587</v>
      </c>
      <c r="E669" s="327"/>
      <c r="F669" s="146"/>
      <c r="G669" s="559"/>
      <c r="H669" s="146"/>
      <c r="I669" s="150" t="str">
        <f t="shared" ca="1" si="34"/>
        <v>EJECUTADO</v>
      </c>
      <c r="J669" s="146"/>
      <c r="K669" s="507"/>
      <c r="L669" s="146"/>
      <c r="M669" s="514"/>
      <c r="N669" s="229"/>
      <c r="O669" s="438"/>
      <c r="P669" s="438"/>
      <c r="Q669" s="545"/>
      <c r="R669" s="516"/>
      <c r="T669" s="175"/>
      <c r="U669" s="146"/>
      <c r="V669" s="222"/>
      <c r="W669" s="517"/>
      <c r="X669" s="426"/>
      <c r="Y669" s="146"/>
      <c r="Z669" s="146"/>
      <c r="AA669" s="146"/>
      <c r="AB669" s="146"/>
      <c r="AC669" s="146"/>
      <c r="AD669" s="233"/>
      <c r="AE669" s="146"/>
      <c r="AF669" s="155" t="e">
        <f>#REF!</f>
        <v>#REF!</v>
      </c>
      <c r="AG669" s="169"/>
      <c r="AH669" s="150">
        <v>45602</v>
      </c>
      <c r="AI669" s="150">
        <f t="shared" si="32"/>
        <v>45722</v>
      </c>
      <c r="AJ669" s="156">
        <f t="shared" si="33"/>
        <v>46452</v>
      </c>
    </row>
    <row r="670" spans="1:36" ht="18" customHeight="1">
      <c r="A670" s="361" t="s">
        <v>6022</v>
      </c>
      <c r="B670" s="502" t="b">
        <v>0</v>
      </c>
      <c r="C670" s="322" t="s">
        <v>6023</v>
      </c>
      <c r="D670" s="146" t="s">
        <v>6024</v>
      </c>
      <c r="E670" s="327"/>
      <c r="F670" s="146"/>
      <c r="G670" s="559"/>
      <c r="H670" s="146"/>
      <c r="I670" s="150" t="str">
        <f t="shared" ca="1" si="34"/>
        <v>EJECUTADO</v>
      </c>
      <c r="J670" s="146"/>
      <c r="K670" s="507"/>
      <c r="L670" s="146"/>
      <c r="M670" s="514"/>
      <c r="N670" s="229"/>
      <c r="O670" s="438"/>
      <c r="P670" s="438"/>
      <c r="Q670" s="545"/>
      <c r="R670" s="516"/>
      <c r="T670" s="175"/>
      <c r="U670" s="146"/>
      <c r="V670" s="222"/>
      <c r="W670" s="517"/>
      <c r="X670" s="426"/>
      <c r="Y670" s="146"/>
      <c r="Z670" s="146"/>
      <c r="AA670" s="146"/>
      <c r="AB670" s="146"/>
      <c r="AC670" s="146"/>
      <c r="AD670" s="233"/>
      <c r="AE670" s="146"/>
      <c r="AF670" s="155" t="e">
        <f>#REF!</f>
        <v>#REF!</v>
      </c>
      <c r="AG670" s="169"/>
      <c r="AH670" s="150">
        <v>45602</v>
      </c>
      <c r="AI670" s="150">
        <f t="shared" si="32"/>
        <v>45722</v>
      </c>
      <c r="AJ670" s="156">
        <f t="shared" si="33"/>
        <v>46452</v>
      </c>
    </row>
    <row r="671" spans="1:36" ht="18" customHeight="1">
      <c r="A671" s="352" t="s">
        <v>5967</v>
      </c>
      <c r="B671" s="502" t="b">
        <v>0</v>
      </c>
      <c r="C671" s="322" t="s">
        <v>6025</v>
      </c>
      <c r="D671" s="146" t="s">
        <v>6026</v>
      </c>
      <c r="E671" s="327"/>
      <c r="F671" s="146"/>
      <c r="G671" s="559"/>
      <c r="H671" s="146"/>
      <c r="I671" s="150" t="str">
        <f t="shared" ca="1" si="34"/>
        <v>EJECUTADO</v>
      </c>
      <c r="J671" s="146"/>
      <c r="K671" s="507"/>
      <c r="L671" s="146"/>
      <c r="M671" s="514"/>
      <c r="N671" s="229"/>
      <c r="O671" s="438"/>
      <c r="P671" s="438"/>
      <c r="Q671" s="545"/>
      <c r="R671" s="516"/>
      <c r="T671" s="175"/>
      <c r="U671" s="146"/>
      <c r="V671" s="222"/>
      <c r="W671" s="517"/>
      <c r="X671" s="426"/>
      <c r="Y671" s="146"/>
      <c r="Z671" s="146"/>
      <c r="AA671" s="146"/>
      <c r="AB671" s="146"/>
      <c r="AC671" s="146"/>
      <c r="AD671" s="233"/>
      <c r="AE671" s="146"/>
      <c r="AF671" s="155" t="e">
        <f>#REF!</f>
        <v>#REF!</v>
      </c>
      <c r="AG671" s="169"/>
      <c r="AH671" s="150">
        <v>45602</v>
      </c>
      <c r="AI671" s="150">
        <f t="shared" si="32"/>
        <v>45722</v>
      </c>
      <c r="AJ671" s="156">
        <f t="shared" si="33"/>
        <v>46452</v>
      </c>
    </row>
    <row r="672" spans="1:36" ht="18" customHeight="1">
      <c r="A672" s="352" t="s">
        <v>5972</v>
      </c>
      <c r="B672" s="502" t="b">
        <v>0</v>
      </c>
      <c r="C672" s="322" t="s">
        <v>6027</v>
      </c>
      <c r="D672" s="232" t="s">
        <v>6028</v>
      </c>
      <c r="E672" s="327"/>
      <c r="F672" s="146"/>
      <c r="G672" s="559"/>
      <c r="H672" s="146"/>
      <c r="I672" s="150" t="str">
        <f t="shared" ca="1" si="34"/>
        <v>EJECUTADO</v>
      </c>
      <c r="J672" s="146"/>
      <c r="K672" s="507"/>
      <c r="L672" s="146"/>
      <c r="M672" s="514"/>
      <c r="N672" s="229"/>
      <c r="O672" s="438"/>
      <c r="P672" s="438"/>
      <c r="Q672" s="545"/>
      <c r="R672" s="516"/>
      <c r="T672" s="175"/>
      <c r="U672" s="146"/>
      <c r="V672" s="222"/>
      <c r="W672" s="517"/>
      <c r="X672" s="426"/>
      <c r="Y672" s="146"/>
      <c r="Z672" s="146"/>
      <c r="AA672" s="146"/>
      <c r="AB672" s="146"/>
      <c r="AC672" s="146"/>
      <c r="AD672" s="233"/>
      <c r="AE672" s="146"/>
      <c r="AF672" s="155" t="e">
        <f>#REF!</f>
        <v>#REF!</v>
      </c>
      <c r="AG672" s="169"/>
      <c r="AH672" s="150">
        <v>45602</v>
      </c>
      <c r="AI672" s="150">
        <f t="shared" si="32"/>
        <v>45722</v>
      </c>
      <c r="AJ672" s="156">
        <f t="shared" si="33"/>
        <v>46452</v>
      </c>
    </row>
    <row r="673" spans="1:36" ht="18" customHeight="1">
      <c r="A673" s="352" t="s">
        <v>5967</v>
      </c>
      <c r="B673" s="502" t="b">
        <v>0</v>
      </c>
      <c r="C673" s="322" t="s">
        <v>6029</v>
      </c>
      <c r="D673" s="146" t="s">
        <v>6030</v>
      </c>
      <c r="E673" s="327"/>
      <c r="F673" s="146"/>
      <c r="G673" s="559"/>
      <c r="H673" s="146"/>
      <c r="I673" s="150" t="str">
        <f t="shared" ca="1" si="34"/>
        <v>EJECUTADO</v>
      </c>
      <c r="J673" s="146"/>
      <c r="K673" s="507"/>
      <c r="L673" s="146"/>
      <c r="M673" s="514"/>
      <c r="N673" s="229"/>
      <c r="O673" s="438"/>
      <c r="P673" s="438"/>
      <c r="Q673" s="545"/>
      <c r="R673" s="516"/>
      <c r="T673" s="175"/>
      <c r="U673" s="146"/>
      <c r="V673" s="222"/>
      <c r="W673" s="517"/>
      <c r="X673" s="426"/>
      <c r="Y673" s="146"/>
      <c r="Z673" s="146"/>
      <c r="AA673" s="146"/>
      <c r="AB673" s="146"/>
      <c r="AC673" s="146"/>
      <c r="AD673" s="233"/>
      <c r="AE673" s="146"/>
      <c r="AF673" s="155" t="e">
        <f>#REF!</f>
        <v>#REF!</v>
      </c>
      <c r="AG673" s="169"/>
      <c r="AH673" s="150">
        <v>45602</v>
      </c>
      <c r="AI673" s="150">
        <f t="shared" si="32"/>
        <v>45722</v>
      </c>
      <c r="AJ673" s="156">
        <f t="shared" si="33"/>
        <v>46452</v>
      </c>
    </row>
    <row r="674" spans="1:36" ht="18" customHeight="1">
      <c r="A674" s="352" t="s">
        <v>6018</v>
      </c>
      <c r="B674" s="502" t="b">
        <v>0</v>
      </c>
      <c r="C674" s="322" t="s">
        <v>6031</v>
      </c>
      <c r="D674" s="146" t="s">
        <v>6032</v>
      </c>
      <c r="E674" s="327"/>
      <c r="F674" s="146"/>
      <c r="G674" s="559"/>
      <c r="H674" s="146"/>
      <c r="I674" s="150" t="str">
        <f t="shared" ca="1" si="34"/>
        <v>EJECUTADO</v>
      </c>
      <c r="J674" s="146"/>
      <c r="K674" s="507"/>
      <c r="L674" s="146"/>
      <c r="M674" s="514"/>
      <c r="N674" s="229"/>
      <c r="O674" s="438"/>
      <c r="P674" s="438"/>
      <c r="Q674" s="545"/>
      <c r="R674" s="516"/>
      <c r="T674" s="175"/>
      <c r="U674" s="146"/>
      <c r="V674" s="222"/>
      <c r="W674" s="517"/>
      <c r="X674" s="426"/>
      <c r="Y674" s="146"/>
      <c r="Z674" s="146"/>
      <c r="AA674" s="146"/>
      <c r="AB674" s="146"/>
      <c r="AC674" s="146"/>
      <c r="AD674" s="233"/>
      <c r="AE674" s="146"/>
      <c r="AF674" s="155" t="e">
        <f>#REF!</f>
        <v>#REF!</v>
      </c>
      <c r="AG674" s="169"/>
      <c r="AH674" s="150">
        <v>45602</v>
      </c>
      <c r="AI674" s="150">
        <f t="shared" si="32"/>
        <v>45722</v>
      </c>
      <c r="AJ674" s="156">
        <f t="shared" si="33"/>
        <v>46452</v>
      </c>
    </row>
    <row r="675" spans="1:36" ht="18" customHeight="1">
      <c r="B675" s="502" t="b">
        <v>0</v>
      </c>
      <c r="C675" s="322"/>
      <c r="D675" s="146"/>
      <c r="E675" s="327"/>
      <c r="F675" s="146"/>
      <c r="G675" s="559"/>
      <c r="H675" s="146"/>
      <c r="I675" s="150" t="str">
        <f t="shared" ca="1" si="34"/>
        <v>EJECUTADO</v>
      </c>
      <c r="J675" s="146"/>
      <c r="K675" s="507"/>
      <c r="L675" s="146"/>
      <c r="M675" s="514"/>
      <c r="N675" s="229"/>
      <c r="O675" s="438"/>
      <c r="P675" s="438"/>
      <c r="Q675" s="545"/>
      <c r="R675" s="516"/>
      <c r="T675" s="175"/>
      <c r="U675" s="146"/>
      <c r="V675" s="222"/>
      <c r="W675" s="517"/>
      <c r="X675" s="426"/>
      <c r="Y675" s="146"/>
      <c r="Z675" s="146"/>
      <c r="AA675" s="146"/>
      <c r="AB675" s="146"/>
      <c r="AC675" s="146"/>
      <c r="AD675" s="233"/>
      <c r="AE675" s="146"/>
      <c r="AF675" s="155" t="e">
        <f>#REF!</f>
        <v>#REF!</v>
      </c>
      <c r="AG675" s="169"/>
      <c r="AH675" s="150">
        <v>45602</v>
      </c>
      <c r="AI675" s="150">
        <f t="shared" si="32"/>
        <v>45722</v>
      </c>
      <c r="AJ675" s="156">
        <f t="shared" si="33"/>
        <v>46452</v>
      </c>
    </row>
    <row r="676" spans="1:36" ht="18" customHeight="1">
      <c r="B676" s="502" t="b">
        <v>0</v>
      </c>
      <c r="C676" s="322"/>
      <c r="D676" s="146"/>
      <c r="E676" s="327"/>
      <c r="F676" s="146"/>
      <c r="G676" s="559"/>
      <c r="H676" s="146"/>
      <c r="I676" s="150" t="str">
        <f t="shared" ca="1" si="34"/>
        <v>EJECUTADO</v>
      </c>
      <c r="J676" s="146"/>
      <c r="K676" s="507"/>
      <c r="L676" s="146"/>
      <c r="M676" s="514"/>
      <c r="N676" s="229"/>
      <c r="O676" s="438"/>
      <c r="P676" s="438"/>
      <c r="Q676" s="545"/>
      <c r="R676" s="516"/>
      <c r="T676" s="175"/>
      <c r="U676" s="146"/>
      <c r="V676" s="222"/>
      <c r="W676" s="517"/>
      <c r="X676" s="426"/>
      <c r="Y676" s="146"/>
      <c r="Z676" s="146"/>
      <c r="AA676" s="146"/>
      <c r="AB676" s="146"/>
      <c r="AC676" s="146"/>
      <c r="AD676" s="233"/>
      <c r="AE676" s="146"/>
      <c r="AF676" s="155" t="e">
        <f>#REF!</f>
        <v>#REF!</v>
      </c>
      <c r="AG676" s="169"/>
      <c r="AH676" s="150">
        <v>45602</v>
      </c>
      <c r="AI676" s="150">
        <f t="shared" si="32"/>
        <v>45722</v>
      </c>
      <c r="AJ676" s="156">
        <f t="shared" si="33"/>
        <v>46452</v>
      </c>
    </row>
    <row r="677" spans="1:36" ht="18" customHeight="1">
      <c r="B677" s="502" t="b">
        <v>0</v>
      </c>
      <c r="C677" s="322"/>
      <c r="D677" s="146"/>
      <c r="E677" s="327"/>
      <c r="F677" s="146"/>
      <c r="G677" s="559"/>
      <c r="H677" s="146"/>
      <c r="I677" s="150" t="str">
        <f t="shared" ca="1" si="34"/>
        <v>EJECUTADO</v>
      </c>
      <c r="J677" s="146"/>
      <c r="K677" s="507"/>
      <c r="L677" s="146"/>
      <c r="M677" s="514"/>
      <c r="N677" s="229"/>
      <c r="O677" s="438"/>
      <c r="P677" s="438"/>
      <c r="Q677" s="545"/>
      <c r="R677" s="516"/>
      <c r="T677" s="175"/>
      <c r="U677" s="146"/>
      <c r="V677" s="222"/>
      <c r="W677" s="517"/>
      <c r="X677" s="426"/>
      <c r="Y677" s="146"/>
      <c r="Z677" s="146"/>
      <c r="AA677" s="146"/>
      <c r="AB677" s="146"/>
      <c r="AC677" s="146"/>
      <c r="AD677" s="233"/>
      <c r="AE677" s="146"/>
      <c r="AF677" s="155" t="e">
        <f>#REF!</f>
        <v>#REF!</v>
      </c>
      <c r="AG677" s="169"/>
      <c r="AH677" s="150">
        <v>45602</v>
      </c>
      <c r="AI677" s="150">
        <f t="shared" si="32"/>
        <v>45722</v>
      </c>
      <c r="AJ677" s="156">
        <f t="shared" si="33"/>
        <v>46452</v>
      </c>
    </row>
    <row r="678" spans="1:36" ht="18" customHeight="1">
      <c r="B678" s="502" t="b">
        <v>0</v>
      </c>
      <c r="C678" s="322"/>
      <c r="D678" s="146"/>
      <c r="E678" s="327"/>
      <c r="F678" s="146"/>
      <c r="G678" s="559"/>
      <c r="H678" s="146"/>
      <c r="I678" s="150" t="str">
        <f t="shared" ca="1" si="34"/>
        <v>EJECUTADO</v>
      </c>
      <c r="J678" s="146"/>
      <c r="K678" s="507"/>
      <c r="L678" s="146"/>
      <c r="M678" s="514"/>
      <c r="N678" s="229"/>
      <c r="O678" s="438"/>
      <c r="P678" s="438"/>
      <c r="Q678" s="545"/>
      <c r="R678" s="516"/>
      <c r="T678" s="175"/>
      <c r="U678" s="146"/>
      <c r="V678" s="222"/>
      <c r="W678" s="517"/>
      <c r="X678" s="426"/>
      <c r="Y678" s="146"/>
      <c r="Z678" s="146"/>
      <c r="AA678" s="146"/>
      <c r="AB678" s="146"/>
      <c r="AC678" s="146"/>
      <c r="AD678" s="233"/>
      <c r="AE678" s="146"/>
      <c r="AF678" s="155" t="e">
        <f>#REF!</f>
        <v>#REF!</v>
      </c>
      <c r="AG678" s="169"/>
      <c r="AH678" s="150">
        <v>45602</v>
      </c>
      <c r="AI678" s="150">
        <f t="shared" si="32"/>
        <v>45722</v>
      </c>
      <c r="AJ678" s="156">
        <f t="shared" si="33"/>
        <v>46452</v>
      </c>
    </row>
    <row r="679" spans="1:36" ht="18" customHeight="1">
      <c r="B679" s="502" t="b">
        <v>0</v>
      </c>
      <c r="C679" s="322"/>
      <c r="D679" s="146"/>
      <c r="E679" s="327"/>
      <c r="F679" s="146"/>
      <c r="G679" s="559"/>
      <c r="H679" s="146"/>
      <c r="I679" s="150" t="str">
        <f t="shared" ca="1" si="34"/>
        <v>EJECUTADO</v>
      </c>
      <c r="J679" s="146"/>
      <c r="K679" s="507"/>
      <c r="L679" s="146"/>
      <c r="M679" s="514"/>
      <c r="N679" s="229"/>
      <c r="O679" s="438"/>
      <c r="P679" s="438"/>
      <c r="Q679" s="545"/>
      <c r="R679" s="516"/>
      <c r="T679" s="175"/>
      <c r="U679" s="146"/>
      <c r="V679" s="222"/>
      <c r="W679" s="517"/>
      <c r="X679" s="426"/>
      <c r="Y679" s="146"/>
      <c r="Z679" s="146"/>
      <c r="AA679" s="146"/>
      <c r="AB679" s="146"/>
      <c r="AC679" s="146"/>
      <c r="AD679" s="233"/>
      <c r="AE679" s="146"/>
      <c r="AF679" s="155" t="e">
        <f>#REF!</f>
        <v>#REF!</v>
      </c>
      <c r="AG679" s="169"/>
      <c r="AH679" s="150">
        <v>45602</v>
      </c>
      <c r="AI679" s="150">
        <f t="shared" si="32"/>
        <v>45722</v>
      </c>
      <c r="AJ679" s="156">
        <f t="shared" si="33"/>
        <v>46452</v>
      </c>
    </row>
    <row r="680" spans="1:36" ht="18" customHeight="1">
      <c r="B680" s="502" t="b">
        <v>0</v>
      </c>
      <c r="C680" s="322"/>
      <c r="D680" s="146"/>
      <c r="E680" s="327"/>
      <c r="F680" s="146"/>
      <c r="G680" s="559"/>
      <c r="H680" s="146"/>
      <c r="I680" s="150" t="str">
        <f t="shared" ca="1" si="34"/>
        <v>EJECUTADO</v>
      </c>
      <c r="J680" s="146"/>
      <c r="K680" s="507"/>
      <c r="L680" s="146"/>
      <c r="M680" s="514"/>
      <c r="N680" s="229"/>
      <c r="O680" s="438"/>
      <c r="P680" s="438"/>
      <c r="Q680" s="545"/>
      <c r="R680" s="516"/>
      <c r="T680" s="175"/>
      <c r="U680" s="146"/>
      <c r="V680" s="222"/>
      <c r="W680" s="517"/>
      <c r="X680" s="426"/>
      <c r="Y680" s="146"/>
      <c r="Z680" s="146"/>
      <c r="AA680" s="146"/>
      <c r="AB680" s="146"/>
      <c r="AC680" s="146"/>
      <c r="AD680" s="233"/>
      <c r="AE680" s="146"/>
      <c r="AF680" s="155" t="e">
        <f>#REF!</f>
        <v>#REF!</v>
      </c>
      <c r="AG680" s="169"/>
      <c r="AH680" s="150">
        <v>45602</v>
      </c>
      <c r="AI680" s="150">
        <f t="shared" si="32"/>
        <v>45722</v>
      </c>
      <c r="AJ680" s="156">
        <f t="shared" si="33"/>
        <v>46452</v>
      </c>
    </row>
    <row r="681" spans="1:36" ht="18" customHeight="1">
      <c r="B681" s="502" t="b">
        <v>0</v>
      </c>
      <c r="C681" s="322"/>
      <c r="D681" s="146"/>
      <c r="E681" s="327"/>
      <c r="F681" s="146"/>
      <c r="G681" s="559"/>
      <c r="H681" s="146"/>
      <c r="I681" s="150" t="str">
        <f t="shared" ca="1" si="34"/>
        <v>EJECUTADO</v>
      </c>
      <c r="J681" s="146"/>
      <c r="K681" s="507"/>
      <c r="L681" s="146"/>
      <c r="M681" s="514"/>
      <c r="N681" s="229"/>
      <c r="O681" s="438"/>
      <c r="P681" s="438"/>
      <c r="Q681" s="545"/>
      <c r="R681" s="516"/>
      <c r="T681" s="175"/>
      <c r="U681" s="146"/>
      <c r="V681" s="222"/>
      <c r="W681" s="517"/>
      <c r="X681" s="426"/>
      <c r="Y681" s="146"/>
      <c r="Z681" s="146"/>
      <c r="AA681" s="146"/>
      <c r="AB681" s="146"/>
      <c r="AC681" s="146"/>
      <c r="AD681" s="233"/>
      <c r="AE681" s="146"/>
      <c r="AF681" s="155" t="e">
        <f>#REF!</f>
        <v>#REF!</v>
      </c>
      <c r="AG681" s="169"/>
      <c r="AH681" s="150">
        <v>45602</v>
      </c>
      <c r="AI681" s="150">
        <f t="shared" si="32"/>
        <v>45722</v>
      </c>
      <c r="AJ681" s="156">
        <f t="shared" si="33"/>
        <v>46452</v>
      </c>
    </row>
    <row r="682" spans="1:36" ht="18" customHeight="1">
      <c r="B682" s="502" t="b">
        <v>0</v>
      </c>
      <c r="C682" s="322"/>
      <c r="D682" s="146"/>
      <c r="E682" s="327"/>
      <c r="F682" s="146"/>
      <c r="G682" s="559"/>
      <c r="H682" s="146"/>
      <c r="I682" s="150" t="str">
        <f t="shared" ca="1" si="34"/>
        <v>EJECUTADO</v>
      </c>
      <c r="J682" s="146"/>
      <c r="K682" s="507"/>
      <c r="L682" s="146"/>
      <c r="M682" s="514"/>
      <c r="N682" s="229"/>
      <c r="O682" s="438"/>
      <c r="P682" s="438"/>
      <c r="Q682" s="545"/>
      <c r="R682" s="516"/>
      <c r="T682" s="175"/>
      <c r="U682" s="146"/>
      <c r="V682" s="222"/>
      <c r="W682" s="517"/>
      <c r="X682" s="426"/>
      <c r="Y682" s="146"/>
      <c r="Z682" s="146"/>
      <c r="AA682" s="146"/>
      <c r="AB682" s="146"/>
      <c r="AC682" s="146"/>
      <c r="AD682" s="233"/>
      <c r="AE682" s="146"/>
      <c r="AF682" s="155" t="e">
        <f>#REF!</f>
        <v>#REF!</v>
      </c>
      <c r="AG682" s="169"/>
      <c r="AH682" s="150">
        <v>45602</v>
      </c>
      <c r="AI682" s="150">
        <f t="shared" si="32"/>
        <v>45722</v>
      </c>
      <c r="AJ682" s="156">
        <f t="shared" si="33"/>
        <v>46452</v>
      </c>
    </row>
    <row r="683" spans="1:36" ht="18" customHeight="1">
      <c r="B683" s="502" t="b">
        <v>0</v>
      </c>
      <c r="C683" s="322"/>
      <c r="D683" s="146"/>
      <c r="E683" s="327"/>
      <c r="F683" s="146"/>
      <c r="G683" s="559"/>
      <c r="H683" s="146"/>
      <c r="I683" s="150" t="str">
        <f t="shared" ca="1" si="34"/>
        <v>EJECUTADO</v>
      </c>
      <c r="J683" s="146"/>
      <c r="K683" s="507"/>
      <c r="L683" s="146"/>
      <c r="M683" s="514"/>
      <c r="N683" s="229"/>
      <c r="O683" s="438"/>
      <c r="P683" s="438"/>
      <c r="Q683" s="545"/>
      <c r="R683" s="516"/>
      <c r="T683" s="175"/>
      <c r="U683" s="146"/>
      <c r="V683" s="222"/>
      <c r="W683" s="517"/>
      <c r="X683" s="426"/>
      <c r="Y683" s="146"/>
      <c r="Z683" s="146"/>
      <c r="AA683" s="146"/>
      <c r="AB683" s="146"/>
      <c r="AC683" s="146"/>
      <c r="AD683" s="233"/>
      <c r="AE683" s="146"/>
      <c r="AF683" s="155" t="e">
        <f>#REF!</f>
        <v>#REF!</v>
      </c>
      <c r="AG683" s="169"/>
      <c r="AH683" s="150">
        <v>45602</v>
      </c>
      <c r="AI683" s="150">
        <f t="shared" si="32"/>
        <v>45722</v>
      </c>
      <c r="AJ683" s="156">
        <f t="shared" si="33"/>
        <v>46452</v>
      </c>
    </row>
    <row r="684" spans="1:36" ht="18" customHeight="1">
      <c r="B684" s="502" t="b">
        <v>0</v>
      </c>
      <c r="C684" s="322"/>
      <c r="D684" s="146"/>
      <c r="E684" s="327"/>
      <c r="F684" s="146"/>
      <c r="G684" s="559"/>
      <c r="H684" s="146"/>
      <c r="I684" s="150" t="str">
        <f t="shared" ca="1" si="34"/>
        <v>EJECUTADO</v>
      </c>
      <c r="J684" s="146"/>
      <c r="K684" s="507"/>
      <c r="L684" s="146"/>
      <c r="M684" s="514"/>
      <c r="N684" s="229"/>
      <c r="O684" s="438"/>
      <c r="P684" s="438"/>
      <c r="Q684" s="545"/>
      <c r="R684" s="516"/>
      <c r="T684" s="175"/>
      <c r="U684" s="146"/>
      <c r="V684" s="222"/>
      <c r="W684" s="517"/>
      <c r="X684" s="426"/>
      <c r="Y684" s="146"/>
      <c r="Z684" s="146"/>
      <c r="AA684" s="146"/>
      <c r="AB684" s="146"/>
      <c r="AC684" s="146"/>
      <c r="AD684" s="233"/>
      <c r="AE684" s="146"/>
      <c r="AF684" s="155" t="e">
        <f>#REF!</f>
        <v>#REF!</v>
      </c>
      <c r="AG684" s="169"/>
      <c r="AH684" s="150">
        <v>45602</v>
      </c>
      <c r="AI684" s="150">
        <f t="shared" si="32"/>
        <v>45722</v>
      </c>
      <c r="AJ684" s="156">
        <f t="shared" si="33"/>
        <v>46452</v>
      </c>
    </row>
    <row r="685" spans="1:36" ht="18" customHeight="1">
      <c r="B685" s="502" t="b">
        <v>0</v>
      </c>
      <c r="C685" s="322"/>
      <c r="D685" s="146"/>
      <c r="E685" s="327"/>
      <c r="F685" s="146"/>
      <c r="G685" s="559"/>
      <c r="H685" s="146"/>
      <c r="I685" s="150" t="str">
        <f t="shared" ca="1" si="34"/>
        <v>EJECUTADO</v>
      </c>
      <c r="J685" s="146"/>
      <c r="K685" s="507"/>
      <c r="L685" s="146"/>
      <c r="M685" s="514"/>
      <c r="N685" s="229"/>
      <c r="O685" s="438"/>
      <c r="P685" s="438"/>
      <c r="Q685" s="545"/>
      <c r="R685" s="516"/>
      <c r="T685" s="175"/>
      <c r="U685" s="146"/>
      <c r="V685" s="222"/>
      <c r="W685" s="517"/>
      <c r="X685" s="426"/>
      <c r="Y685" s="146"/>
      <c r="Z685" s="146"/>
      <c r="AA685" s="146"/>
      <c r="AB685" s="146"/>
      <c r="AC685" s="146"/>
      <c r="AD685" s="233"/>
      <c r="AE685" s="146"/>
      <c r="AF685" s="155" t="e">
        <f>#REF!</f>
        <v>#REF!</v>
      </c>
      <c r="AG685" s="169"/>
      <c r="AH685" s="150">
        <v>45602</v>
      </c>
      <c r="AI685" s="150">
        <f t="shared" si="32"/>
        <v>45722</v>
      </c>
      <c r="AJ685" s="156">
        <f t="shared" si="33"/>
        <v>46452</v>
      </c>
    </row>
    <row r="686" spans="1:36" ht="18" customHeight="1">
      <c r="B686" s="502" t="b">
        <v>0</v>
      </c>
      <c r="C686" s="322"/>
      <c r="D686" s="146"/>
      <c r="E686" s="327"/>
      <c r="F686" s="146"/>
      <c r="G686" s="559"/>
      <c r="H686" s="146"/>
      <c r="I686" s="150" t="str">
        <f t="shared" ca="1" si="34"/>
        <v>EJECUTADO</v>
      </c>
      <c r="J686" s="146"/>
      <c r="K686" s="507"/>
      <c r="L686" s="146"/>
      <c r="M686" s="514"/>
      <c r="N686" s="229"/>
      <c r="O686" s="438"/>
      <c r="P686" s="438"/>
      <c r="Q686" s="545"/>
      <c r="R686" s="516"/>
      <c r="T686" s="175"/>
      <c r="U686" s="146"/>
      <c r="V686" s="222"/>
      <c r="W686" s="517"/>
      <c r="X686" s="426"/>
      <c r="Y686" s="146"/>
      <c r="Z686" s="146"/>
      <c r="AA686" s="146"/>
      <c r="AB686" s="146"/>
      <c r="AC686" s="146"/>
      <c r="AD686" s="233"/>
      <c r="AE686" s="146"/>
      <c r="AF686" s="155" t="e">
        <f>#REF!</f>
        <v>#REF!</v>
      </c>
      <c r="AG686" s="169"/>
      <c r="AH686" s="150">
        <v>45602</v>
      </c>
      <c r="AI686" s="150">
        <f t="shared" si="32"/>
        <v>45722</v>
      </c>
      <c r="AJ686" s="156">
        <f t="shared" si="33"/>
        <v>46452</v>
      </c>
    </row>
    <row r="687" spans="1:36" ht="18" customHeight="1">
      <c r="B687" s="502" t="b">
        <v>0</v>
      </c>
      <c r="C687" s="322"/>
      <c r="D687" s="146"/>
      <c r="E687" s="327"/>
      <c r="F687" s="146"/>
      <c r="G687" s="559"/>
      <c r="H687" s="146"/>
      <c r="I687" s="150" t="str">
        <f t="shared" ca="1" si="34"/>
        <v>EJECUTADO</v>
      </c>
      <c r="J687" s="146"/>
      <c r="K687" s="507"/>
      <c r="L687" s="146"/>
      <c r="M687" s="514"/>
      <c r="N687" s="229"/>
      <c r="O687" s="438"/>
      <c r="P687" s="438"/>
      <c r="Q687" s="545"/>
      <c r="R687" s="516"/>
      <c r="T687" s="175"/>
      <c r="U687" s="146"/>
      <c r="V687" s="222"/>
      <c r="W687" s="517"/>
      <c r="X687" s="426"/>
      <c r="Y687" s="146"/>
      <c r="Z687" s="146"/>
      <c r="AA687" s="146"/>
      <c r="AB687" s="146"/>
      <c r="AC687" s="146"/>
      <c r="AD687" s="233"/>
      <c r="AE687" s="146"/>
      <c r="AF687" s="155" t="e">
        <f>#REF!</f>
        <v>#REF!</v>
      </c>
      <c r="AG687" s="169"/>
      <c r="AH687" s="150">
        <v>45602</v>
      </c>
      <c r="AI687" s="150">
        <f t="shared" si="32"/>
        <v>45722</v>
      </c>
      <c r="AJ687" s="156">
        <f t="shared" si="33"/>
        <v>46452</v>
      </c>
    </row>
    <row r="688" spans="1:36" ht="18" customHeight="1">
      <c r="B688" s="502" t="b">
        <v>0</v>
      </c>
      <c r="C688" s="322"/>
      <c r="D688" s="146"/>
      <c r="E688" s="327"/>
      <c r="F688" s="146"/>
      <c r="G688" s="559"/>
      <c r="H688" s="146"/>
      <c r="I688" s="150" t="str">
        <f t="shared" ca="1" si="34"/>
        <v>EJECUTADO</v>
      </c>
      <c r="J688" s="146"/>
      <c r="K688" s="507"/>
      <c r="L688" s="146"/>
      <c r="M688" s="514"/>
      <c r="N688" s="229"/>
      <c r="O688" s="438"/>
      <c r="P688" s="438"/>
      <c r="Q688" s="545"/>
      <c r="R688" s="516"/>
      <c r="T688" s="175"/>
      <c r="U688" s="146"/>
      <c r="V688" s="222"/>
      <c r="W688" s="517"/>
      <c r="X688" s="426"/>
      <c r="Y688" s="146"/>
      <c r="Z688" s="146"/>
      <c r="AA688" s="146"/>
      <c r="AB688" s="146"/>
      <c r="AC688" s="146"/>
      <c r="AD688" s="233"/>
      <c r="AE688" s="146"/>
      <c r="AF688" s="155" t="e">
        <f>#REF!</f>
        <v>#REF!</v>
      </c>
      <c r="AG688" s="169"/>
      <c r="AH688" s="150">
        <v>45602</v>
      </c>
      <c r="AI688" s="150">
        <f t="shared" si="32"/>
        <v>45722</v>
      </c>
      <c r="AJ688" s="156">
        <f t="shared" si="33"/>
        <v>46452</v>
      </c>
    </row>
    <row r="689" spans="2:36" ht="18" customHeight="1">
      <c r="B689" s="502" t="b">
        <v>0</v>
      </c>
      <c r="C689" s="322"/>
      <c r="D689" s="146"/>
      <c r="E689" s="327"/>
      <c r="F689" s="146"/>
      <c r="G689" s="559"/>
      <c r="H689" s="146"/>
      <c r="I689" s="150" t="str">
        <f t="shared" ca="1" si="34"/>
        <v>EJECUTADO</v>
      </c>
      <c r="J689" s="146"/>
      <c r="K689" s="507"/>
      <c r="L689" s="146"/>
      <c r="M689" s="514"/>
      <c r="N689" s="229"/>
      <c r="O689" s="438"/>
      <c r="P689" s="438"/>
      <c r="Q689" s="545"/>
      <c r="R689" s="516"/>
      <c r="T689" s="175"/>
      <c r="U689" s="146"/>
      <c r="V689" s="222"/>
      <c r="W689" s="517"/>
      <c r="X689" s="426"/>
      <c r="Y689" s="146"/>
      <c r="Z689" s="146"/>
      <c r="AA689" s="146"/>
      <c r="AB689" s="146"/>
      <c r="AC689" s="146"/>
      <c r="AD689" s="233"/>
      <c r="AE689" s="146"/>
      <c r="AF689" s="155" t="e">
        <f>#REF!</f>
        <v>#REF!</v>
      </c>
      <c r="AG689" s="169"/>
      <c r="AH689" s="150">
        <v>45602</v>
      </c>
      <c r="AI689" s="150">
        <f t="shared" si="32"/>
        <v>45722</v>
      </c>
      <c r="AJ689" s="156">
        <f t="shared" si="33"/>
        <v>46452</v>
      </c>
    </row>
    <row r="690" spans="2:36" ht="18" customHeight="1">
      <c r="B690" s="502" t="b">
        <v>0</v>
      </c>
      <c r="C690" s="322"/>
      <c r="D690" s="146"/>
      <c r="E690" s="327"/>
      <c r="F690" s="146"/>
      <c r="G690" s="559"/>
      <c r="H690" s="146"/>
      <c r="I690" s="150" t="str">
        <f t="shared" ca="1" si="34"/>
        <v>EJECUTADO</v>
      </c>
      <c r="J690" s="146"/>
      <c r="K690" s="507"/>
      <c r="L690" s="146"/>
      <c r="M690" s="514"/>
      <c r="N690" s="229"/>
      <c r="O690" s="438"/>
      <c r="P690" s="438"/>
      <c r="Q690" s="545"/>
      <c r="R690" s="516"/>
      <c r="T690" s="175"/>
      <c r="U690" s="146"/>
      <c r="V690" s="222"/>
      <c r="W690" s="517"/>
      <c r="X690" s="426"/>
      <c r="Y690" s="146"/>
      <c r="Z690" s="146"/>
      <c r="AA690" s="146"/>
      <c r="AB690" s="146"/>
      <c r="AC690" s="146"/>
      <c r="AD690" s="233"/>
      <c r="AE690" s="146"/>
      <c r="AF690" s="155" t="e">
        <f>#REF!</f>
        <v>#REF!</v>
      </c>
      <c r="AG690" s="169"/>
      <c r="AH690" s="150">
        <v>45602</v>
      </c>
      <c r="AI690" s="150">
        <f t="shared" si="32"/>
        <v>45722</v>
      </c>
      <c r="AJ690" s="156">
        <f t="shared" si="33"/>
        <v>46452</v>
      </c>
    </row>
    <row r="691" spans="2:36" ht="18" customHeight="1">
      <c r="B691" s="502" t="b">
        <v>0</v>
      </c>
      <c r="C691" s="322"/>
      <c r="D691" s="146"/>
      <c r="E691" s="327"/>
      <c r="F691" s="146"/>
      <c r="G691" s="559"/>
      <c r="H691" s="146"/>
      <c r="I691" s="150" t="str">
        <f t="shared" ca="1" si="34"/>
        <v>EJECUTADO</v>
      </c>
      <c r="J691" s="146"/>
      <c r="K691" s="507"/>
      <c r="L691" s="146"/>
      <c r="M691" s="514"/>
      <c r="N691" s="229"/>
      <c r="O691" s="438"/>
      <c r="P691" s="438"/>
      <c r="Q691" s="545"/>
      <c r="R691" s="516"/>
      <c r="T691" s="175"/>
      <c r="U691" s="146"/>
      <c r="V691" s="222"/>
      <c r="W691" s="517"/>
      <c r="X691" s="426"/>
      <c r="Y691" s="146"/>
      <c r="Z691" s="146"/>
      <c r="AA691" s="146"/>
      <c r="AB691" s="146"/>
      <c r="AC691" s="146"/>
      <c r="AD691" s="233"/>
      <c r="AE691" s="146"/>
      <c r="AF691" s="155" t="e">
        <f>#REF!</f>
        <v>#REF!</v>
      </c>
      <c r="AG691" s="169"/>
      <c r="AH691" s="150">
        <v>45602</v>
      </c>
      <c r="AI691" s="150">
        <f t="shared" si="32"/>
        <v>45722</v>
      </c>
      <c r="AJ691" s="156">
        <f t="shared" si="33"/>
        <v>46452</v>
      </c>
    </row>
    <row r="692" spans="2:36" ht="18" customHeight="1">
      <c r="B692" s="502" t="b">
        <v>0</v>
      </c>
      <c r="C692" s="322"/>
      <c r="D692" s="146"/>
      <c r="E692" s="327"/>
      <c r="F692" s="146"/>
      <c r="G692" s="559"/>
      <c r="H692" s="146"/>
      <c r="I692" s="150" t="str">
        <f t="shared" ca="1" si="34"/>
        <v>EJECUTADO</v>
      </c>
      <c r="J692" s="146"/>
      <c r="K692" s="507"/>
      <c r="L692" s="146"/>
      <c r="M692" s="514"/>
      <c r="N692" s="229"/>
      <c r="O692" s="438"/>
      <c r="P692" s="438"/>
      <c r="Q692" s="545"/>
      <c r="R692" s="516"/>
      <c r="T692" s="175"/>
      <c r="U692" s="146"/>
      <c r="V692" s="222"/>
      <c r="W692" s="517"/>
      <c r="X692" s="426"/>
      <c r="Y692" s="146"/>
      <c r="Z692" s="146"/>
      <c r="AA692" s="146"/>
      <c r="AB692" s="146"/>
      <c r="AC692" s="146"/>
      <c r="AD692" s="233"/>
      <c r="AE692" s="146"/>
      <c r="AF692" s="155" t="e">
        <f>#REF!</f>
        <v>#REF!</v>
      </c>
      <c r="AG692" s="169"/>
      <c r="AH692" s="150">
        <v>45602</v>
      </c>
      <c r="AI692" s="150">
        <f t="shared" si="32"/>
        <v>45722</v>
      </c>
      <c r="AJ692" s="156">
        <f t="shared" si="33"/>
        <v>46452</v>
      </c>
    </row>
    <row r="693" spans="2:36" ht="18" customHeight="1">
      <c r="B693" s="502" t="b">
        <v>0</v>
      </c>
      <c r="C693" s="322"/>
      <c r="D693" s="146"/>
      <c r="E693" s="327"/>
      <c r="F693" s="146"/>
      <c r="G693" s="559"/>
      <c r="H693" s="146"/>
      <c r="I693" s="150" t="str">
        <f t="shared" ca="1" si="34"/>
        <v>EJECUTADO</v>
      </c>
      <c r="J693" s="146"/>
      <c r="K693" s="507"/>
      <c r="L693" s="146"/>
      <c r="M693" s="514"/>
      <c r="N693" s="229"/>
      <c r="O693" s="438"/>
      <c r="P693" s="438"/>
      <c r="Q693" s="545"/>
      <c r="R693" s="516"/>
      <c r="T693" s="175"/>
      <c r="U693" s="146"/>
      <c r="V693" s="222"/>
      <c r="W693" s="517"/>
      <c r="X693" s="426"/>
      <c r="Y693" s="146"/>
      <c r="Z693" s="146"/>
      <c r="AA693" s="146"/>
      <c r="AB693" s="146"/>
      <c r="AC693" s="146"/>
      <c r="AD693" s="233"/>
      <c r="AE693" s="146"/>
      <c r="AF693" s="155" t="e">
        <f>#REF!</f>
        <v>#REF!</v>
      </c>
      <c r="AG693" s="169"/>
      <c r="AH693" s="150">
        <v>45602</v>
      </c>
      <c r="AI693" s="150">
        <f t="shared" si="32"/>
        <v>45722</v>
      </c>
      <c r="AJ693" s="156">
        <f t="shared" si="33"/>
        <v>46452</v>
      </c>
    </row>
    <row r="694" spans="2:36" ht="18" customHeight="1">
      <c r="B694" s="502" t="b">
        <v>0</v>
      </c>
      <c r="C694" s="322"/>
      <c r="D694" s="146"/>
      <c r="E694" s="327"/>
      <c r="F694" s="146"/>
      <c r="G694" s="559"/>
      <c r="H694" s="146"/>
      <c r="I694" s="150" t="str">
        <f t="shared" ca="1" si="34"/>
        <v>EJECUTADO</v>
      </c>
      <c r="J694" s="146"/>
      <c r="K694" s="507"/>
      <c r="L694" s="146"/>
      <c r="M694" s="514"/>
      <c r="N694" s="229"/>
      <c r="O694" s="438"/>
      <c r="P694" s="438"/>
      <c r="Q694" s="545"/>
      <c r="R694" s="516"/>
      <c r="T694" s="175"/>
      <c r="U694" s="146"/>
      <c r="V694" s="222"/>
      <c r="W694" s="517"/>
      <c r="X694" s="426"/>
      <c r="Y694" s="146"/>
      <c r="Z694" s="146"/>
      <c r="AA694" s="146"/>
      <c r="AB694" s="146"/>
      <c r="AC694" s="146"/>
      <c r="AD694" s="233"/>
      <c r="AE694" s="146"/>
      <c r="AF694" s="155" t="e">
        <f>#REF!</f>
        <v>#REF!</v>
      </c>
      <c r="AG694" s="169"/>
      <c r="AH694" s="150">
        <v>45602</v>
      </c>
      <c r="AI694" s="150">
        <f t="shared" si="32"/>
        <v>45722</v>
      </c>
      <c r="AJ694" s="156">
        <f t="shared" si="33"/>
        <v>46452</v>
      </c>
    </row>
    <row r="695" spans="2:36" ht="18" customHeight="1">
      <c r="B695" s="502" t="b">
        <v>0</v>
      </c>
      <c r="C695" s="322"/>
      <c r="D695" s="146"/>
      <c r="E695" s="327"/>
      <c r="F695" s="146"/>
      <c r="G695" s="559"/>
      <c r="H695" s="146"/>
      <c r="I695" s="150" t="str">
        <f t="shared" ca="1" si="34"/>
        <v>EJECUTADO</v>
      </c>
      <c r="J695" s="146"/>
      <c r="K695" s="507"/>
      <c r="L695" s="146"/>
      <c r="M695" s="514"/>
      <c r="N695" s="229"/>
      <c r="O695" s="438"/>
      <c r="P695" s="438"/>
      <c r="Q695" s="545"/>
      <c r="R695" s="516"/>
      <c r="T695" s="175"/>
      <c r="U695" s="146"/>
      <c r="V695" s="222"/>
      <c r="W695" s="517"/>
      <c r="X695" s="426"/>
      <c r="Y695" s="146"/>
      <c r="Z695" s="146"/>
      <c r="AA695" s="146"/>
      <c r="AB695" s="146"/>
      <c r="AC695" s="146"/>
      <c r="AD695" s="233"/>
      <c r="AE695" s="146"/>
      <c r="AF695" s="155" t="e">
        <f>#REF!</f>
        <v>#REF!</v>
      </c>
      <c r="AG695" s="169"/>
      <c r="AH695" s="150">
        <v>45602</v>
      </c>
      <c r="AI695" s="150">
        <f t="shared" si="32"/>
        <v>45722</v>
      </c>
      <c r="AJ695" s="156">
        <f t="shared" si="33"/>
        <v>46452</v>
      </c>
    </row>
    <row r="696" spans="2:36" ht="18" customHeight="1">
      <c r="B696" s="502" t="b">
        <v>0</v>
      </c>
      <c r="C696" s="322"/>
      <c r="D696" s="146"/>
      <c r="E696" s="327"/>
      <c r="F696" s="146"/>
      <c r="G696" s="559"/>
      <c r="H696" s="146"/>
      <c r="I696" s="150" t="str">
        <f t="shared" ca="1" si="34"/>
        <v>EJECUTADO</v>
      </c>
      <c r="J696" s="146"/>
      <c r="K696" s="507"/>
      <c r="L696" s="146"/>
      <c r="M696" s="514"/>
      <c r="N696" s="229"/>
      <c r="O696" s="438"/>
      <c r="P696" s="438"/>
      <c r="Q696" s="545"/>
      <c r="R696" s="516"/>
      <c r="T696" s="175"/>
      <c r="U696" s="146"/>
      <c r="V696" s="222"/>
      <c r="W696" s="517"/>
      <c r="X696" s="426"/>
      <c r="Y696" s="146"/>
      <c r="Z696" s="146"/>
      <c r="AA696" s="146"/>
      <c r="AB696" s="146"/>
      <c r="AC696" s="146"/>
      <c r="AD696" s="233"/>
      <c r="AE696" s="146"/>
      <c r="AF696" s="155" t="e">
        <f>#REF!</f>
        <v>#REF!</v>
      </c>
      <c r="AG696" s="169"/>
      <c r="AH696" s="150">
        <v>45602</v>
      </c>
      <c r="AI696" s="150">
        <f t="shared" si="32"/>
        <v>45722</v>
      </c>
      <c r="AJ696" s="156">
        <f t="shared" si="33"/>
        <v>46452</v>
      </c>
    </row>
    <row r="697" spans="2:36" ht="18" customHeight="1">
      <c r="B697" s="502" t="b">
        <v>0</v>
      </c>
      <c r="C697" s="322"/>
      <c r="D697" s="146"/>
      <c r="E697" s="327"/>
      <c r="F697" s="146"/>
      <c r="G697" s="559"/>
      <c r="H697" s="146"/>
      <c r="I697" s="150" t="str">
        <f t="shared" ca="1" si="34"/>
        <v>EJECUTADO</v>
      </c>
      <c r="J697" s="146"/>
      <c r="K697" s="507"/>
      <c r="L697" s="146"/>
      <c r="M697" s="514"/>
      <c r="N697" s="229"/>
      <c r="O697" s="438"/>
      <c r="P697" s="438"/>
      <c r="Q697" s="545"/>
      <c r="R697" s="516"/>
      <c r="T697" s="175"/>
      <c r="U697" s="146"/>
      <c r="V697" s="222"/>
      <c r="W697" s="517"/>
      <c r="X697" s="426"/>
      <c r="Y697" s="146"/>
      <c r="Z697" s="146"/>
      <c r="AA697" s="146"/>
      <c r="AB697" s="146"/>
      <c r="AC697" s="146"/>
      <c r="AD697" s="233"/>
      <c r="AE697" s="146"/>
      <c r="AF697" s="155" t="e">
        <f>#REF!</f>
        <v>#REF!</v>
      </c>
      <c r="AG697" s="169"/>
      <c r="AH697" s="150">
        <v>45602</v>
      </c>
      <c r="AI697" s="150">
        <f t="shared" si="32"/>
        <v>45722</v>
      </c>
      <c r="AJ697" s="156">
        <f t="shared" si="33"/>
        <v>46452</v>
      </c>
    </row>
    <row r="698" spans="2:36" ht="18" customHeight="1">
      <c r="B698" s="502" t="b">
        <v>0</v>
      </c>
      <c r="C698" s="322"/>
      <c r="D698" s="146"/>
      <c r="E698" s="327"/>
      <c r="F698" s="146"/>
      <c r="G698" s="559"/>
      <c r="H698" s="146"/>
      <c r="I698" s="150" t="str">
        <f t="shared" ca="1" si="34"/>
        <v>EJECUTADO</v>
      </c>
      <c r="J698" s="146"/>
      <c r="K698" s="507"/>
      <c r="L698" s="146"/>
      <c r="M698" s="514"/>
      <c r="N698" s="229"/>
      <c r="O698" s="438"/>
      <c r="P698" s="438"/>
      <c r="Q698" s="545"/>
      <c r="R698" s="516"/>
      <c r="T698" s="175"/>
      <c r="U698" s="146"/>
      <c r="V698" s="222"/>
      <c r="W698" s="517"/>
      <c r="X698" s="426"/>
      <c r="Y698" s="146"/>
      <c r="Z698" s="146"/>
      <c r="AA698" s="146"/>
      <c r="AB698" s="146"/>
      <c r="AC698" s="146"/>
      <c r="AD698" s="233"/>
      <c r="AE698" s="146"/>
      <c r="AF698" s="155" t="e">
        <f>#REF!</f>
        <v>#REF!</v>
      </c>
      <c r="AG698" s="169"/>
      <c r="AH698" s="150">
        <v>45602</v>
      </c>
      <c r="AI698" s="150">
        <f t="shared" si="32"/>
        <v>45722</v>
      </c>
      <c r="AJ698" s="156">
        <f t="shared" si="33"/>
        <v>46452</v>
      </c>
    </row>
    <row r="699" spans="2:36" ht="18" customHeight="1">
      <c r="B699" s="502" t="b">
        <v>0</v>
      </c>
      <c r="C699" s="322"/>
      <c r="D699" s="146"/>
      <c r="E699" s="327"/>
      <c r="F699" s="146"/>
      <c r="G699" s="559"/>
      <c r="H699" s="146"/>
      <c r="I699" s="150" t="str">
        <f t="shared" ca="1" si="34"/>
        <v>EJECUTADO</v>
      </c>
      <c r="J699" s="146"/>
      <c r="K699" s="507"/>
      <c r="L699" s="146"/>
      <c r="M699" s="514"/>
      <c r="N699" s="229"/>
      <c r="O699" s="438"/>
      <c r="P699" s="438"/>
      <c r="Q699" s="545"/>
      <c r="R699" s="516"/>
      <c r="T699" s="175"/>
      <c r="U699" s="146"/>
      <c r="V699" s="222"/>
      <c r="W699" s="517"/>
      <c r="X699" s="426"/>
      <c r="Y699" s="146"/>
      <c r="Z699" s="146"/>
      <c r="AA699" s="146"/>
      <c r="AB699" s="146"/>
      <c r="AC699" s="146"/>
      <c r="AD699" s="233"/>
      <c r="AE699" s="146"/>
      <c r="AF699" s="155" t="e">
        <f>#REF!</f>
        <v>#REF!</v>
      </c>
      <c r="AG699" s="169"/>
      <c r="AH699" s="150">
        <v>45602</v>
      </c>
      <c r="AI699" s="150">
        <f t="shared" si="32"/>
        <v>45722</v>
      </c>
      <c r="AJ699" s="156">
        <f t="shared" si="33"/>
        <v>46452</v>
      </c>
    </row>
    <row r="700" spans="2:36" ht="18" customHeight="1">
      <c r="B700" s="502" t="b">
        <v>0</v>
      </c>
      <c r="C700" s="322"/>
      <c r="D700" s="146"/>
      <c r="E700" s="327"/>
      <c r="F700" s="146"/>
      <c r="G700" s="559"/>
      <c r="H700" s="146"/>
      <c r="I700" s="150" t="str">
        <f t="shared" ca="1" si="34"/>
        <v>EJECUTADO</v>
      </c>
      <c r="J700" s="146"/>
      <c r="K700" s="507"/>
      <c r="L700" s="146"/>
      <c r="M700" s="514"/>
      <c r="N700" s="229"/>
      <c r="O700" s="438"/>
      <c r="P700" s="438"/>
      <c r="Q700" s="545"/>
      <c r="R700" s="516"/>
      <c r="T700" s="175"/>
      <c r="U700" s="146"/>
      <c r="V700" s="222"/>
      <c r="W700" s="517"/>
      <c r="X700" s="426"/>
      <c r="Y700" s="146"/>
      <c r="Z700" s="146"/>
      <c r="AA700" s="146"/>
      <c r="AB700" s="146"/>
      <c r="AC700" s="146"/>
      <c r="AD700" s="233"/>
      <c r="AE700" s="146"/>
      <c r="AF700" s="155" t="e">
        <f>#REF!</f>
        <v>#REF!</v>
      </c>
      <c r="AG700" s="169"/>
      <c r="AH700" s="150">
        <v>45602</v>
      </c>
      <c r="AI700" s="150">
        <f t="shared" si="32"/>
        <v>45722</v>
      </c>
      <c r="AJ700" s="156">
        <f t="shared" si="33"/>
        <v>46452</v>
      </c>
    </row>
    <row r="701" spans="2:36" ht="18" customHeight="1">
      <c r="B701" s="502" t="b">
        <v>0</v>
      </c>
      <c r="C701" s="322"/>
      <c r="D701" s="146"/>
      <c r="E701" s="327"/>
      <c r="F701" s="146"/>
      <c r="G701" s="559"/>
      <c r="H701" s="146"/>
      <c r="I701" s="150" t="str">
        <f t="shared" ca="1" si="34"/>
        <v>EJECUTADO</v>
      </c>
      <c r="J701" s="146"/>
      <c r="K701" s="507"/>
      <c r="L701" s="146"/>
      <c r="M701" s="514"/>
      <c r="N701" s="229"/>
      <c r="O701" s="438"/>
      <c r="P701" s="438"/>
      <c r="Q701" s="545"/>
      <c r="R701" s="516"/>
      <c r="T701" s="175"/>
      <c r="U701" s="146"/>
      <c r="V701" s="222"/>
      <c r="W701" s="517"/>
      <c r="X701" s="426"/>
      <c r="Y701" s="146"/>
      <c r="Z701" s="146"/>
      <c r="AA701" s="146"/>
      <c r="AB701" s="146"/>
      <c r="AC701" s="146"/>
      <c r="AD701" s="233"/>
      <c r="AE701" s="146"/>
      <c r="AF701" s="155" t="e">
        <f>#REF!</f>
        <v>#REF!</v>
      </c>
      <c r="AG701" s="169"/>
      <c r="AH701" s="150">
        <v>45602</v>
      </c>
      <c r="AI701" s="150">
        <f t="shared" si="32"/>
        <v>45722</v>
      </c>
      <c r="AJ701" s="156">
        <f t="shared" si="33"/>
        <v>46452</v>
      </c>
    </row>
    <row r="702" spans="2:36" ht="18" customHeight="1">
      <c r="B702" s="502" t="b">
        <v>0</v>
      </c>
      <c r="C702" s="322"/>
      <c r="D702" s="146"/>
      <c r="E702" s="327"/>
      <c r="F702" s="146"/>
      <c r="G702" s="559"/>
      <c r="H702" s="146"/>
      <c r="I702" s="150" t="str">
        <f t="shared" ca="1" si="34"/>
        <v>EJECUTADO</v>
      </c>
      <c r="J702" s="146"/>
      <c r="K702" s="507"/>
      <c r="L702" s="146"/>
      <c r="M702" s="514"/>
      <c r="N702" s="229"/>
      <c r="O702" s="438"/>
      <c r="P702" s="438"/>
      <c r="Q702" s="545"/>
      <c r="R702" s="516"/>
      <c r="T702" s="175"/>
      <c r="U702" s="146"/>
      <c r="V702" s="222"/>
      <c r="W702" s="517"/>
      <c r="X702" s="426"/>
      <c r="Y702" s="146"/>
      <c r="Z702" s="146"/>
      <c r="AA702" s="146"/>
      <c r="AB702" s="146"/>
      <c r="AC702" s="146"/>
      <c r="AD702" s="233"/>
      <c r="AE702" s="146"/>
      <c r="AF702" s="155" t="e">
        <f>#REF!</f>
        <v>#REF!</v>
      </c>
      <c r="AG702" s="169"/>
      <c r="AH702" s="150">
        <v>45602</v>
      </c>
      <c r="AI702" s="150">
        <f t="shared" si="32"/>
        <v>45722</v>
      </c>
      <c r="AJ702" s="156">
        <f t="shared" si="33"/>
        <v>46452</v>
      </c>
    </row>
    <row r="703" spans="2:36" ht="18" customHeight="1">
      <c r="B703" s="502" t="b">
        <v>0</v>
      </c>
      <c r="C703" s="322"/>
      <c r="D703" s="146"/>
      <c r="E703" s="327"/>
      <c r="F703" s="146"/>
      <c r="G703" s="559"/>
      <c r="H703" s="146"/>
      <c r="I703" s="150" t="str">
        <f t="shared" ca="1" si="34"/>
        <v>EJECUTADO</v>
      </c>
      <c r="J703" s="146"/>
      <c r="K703" s="507"/>
      <c r="L703" s="146"/>
      <c r="M703" s="514"/>
      <c r="N703" s="229"/>
      <c r="O703" s="438"/>
      <c r="P703" s="438"/>
      <c r="Q703" s="545"/>
      <c r="R703" s="516"/>
      <c r="T703" s="175"/>
      <c r="U703" s="146"/>
      <c r="V703" s="222"/>
      <c r="W703" s="517"/>
      <c r="X703" s="426"/>
      <c r="Y703" s="146"/>
      <c r="Z703" s="146"/>
      <c r="AA703" s="146"/>
      <c r="AB703" s="146"/>
      <c r="AC703" s="146"/>
      <c r="AD703" s="233"/>
      <c r="AE703" s="146"/>
      <c r="AF703" s="155" t="e">
        <f>#REF!</f>
        <v>#REF!</v>
      </c>
      <c r="AG703" s="169"/>
      <c r="AH703" s="150">
        <v>45602</v>
      </c>
      <c r="AI703" s="150">
        <f t="shared" si="32"/>
        <v>45722</v>
      </c>
      <c r="AJ703" s="156">
        <f t="shared" si="33"/>
        <v>46452</v>
      </c>
    </row>
    <row r="704" spans="2:36" ht="18" customHeight="1">
      <c r="B704" s="502" t="b">
        <v>0</v>
      </c>
      <c r="C704" s="322"/>
      <c r="D704" s="146"/>
      <c r="E704" s="327"/>
      <c r="F704" s="146"/>
      <c r="G704" s="559"/>
      <c r="H704" s="146"/>
      <c r="I704" s="150" t="str">
        <f t="shared" ca="1" si="34"/>
        <v>EJECUTADO</v>
      </c>
      <c r="J704" s="146"/>
      <c r="K704" s="507"/>
      <c r="L704" s="146"/>
      <c r="M704" s="514"/>
      <c r="N704" s="229"/>
      <c r="O704" s="438"/>
      <c r="P704" s="438"/>
      <c r="Q704" s="545"/>
      <c r="R704" s="516"/>
      <c r="T704" s="175"/>
      <c r="U704" s="146"/>
      <c r="V704" s="222"/>
      <c r="W704" s="517"/>
      <c r="X704" s="426"/>
      <c r="Y704" s="146"/>
      <c r="Z704" s="146"/>
      <c r="AA704" s="146"/>
      <c r="AB704" s="146"/>
      <c r="AC704" s="146"/>
      <c r="AD704" s="233"/>
      <c r="AE704" s="146"/>
      <c r="AF704" s="155" t="e">
        <f>#REF!</f>
        <v>#REF!</v>
      </c>
      <c r="AG704" s="169"/>
      <c r="AH704" s="150">
        <v>45602</v>
      </c>
      <c r="AI704" s="150">
        <f t="shared" si="32"/>
        <v>45722</v>
      </c>
      <c r="AJ704" s="156">
        <f t="shared" si="33"/>
        <v>46452</v>
      </c>
    </row>
    <row r="705" spans="2:36" ht="18" customHeight="1">
      <c r="B705" s="502" t="b">
        <v>0</v>
      </c>
      <c r="C705" s="322"/>
      <c r="D705" s="146"/>
      <c r="E705" s="327"/>
      <c r="F705" s="146"/>
      <c r="G705" s="559"/>
      <c r="H705" s="146"/>
      <c r="I705" s="150" t="str">
        <f t="shared" ca="1" si="34"/>
        <v>EJECUTADO</v>
      </c>
      <c r="J705" s="146"/>
      <c r="K705" s="507"/>
      <c r="L705" s="146"/>
      <c r="M705" s="514"/>
      <c r="N705" s="229"/>
      <c r="O705" s="438"/>
      <c r="P705" s="438"/>
      <c r="Q705" s="545"/>
      <c r="R705" s="516"/>
      <c r="T705" s="175"/>
      <c r="U705" s="146"/>
      <c r="V705" s="222"/>
      <c r="W705" s="517"/>
      <c r="X705" s="426"/>
      <c r="Y705" s="146"/>
      <c r="Z705" s="146"/>
      <c r="AA705" s="146"/>
      <c r="AB705" s="146"/>
      <c r="AC705" s="146"/>
      <c r="AD705" s="233"/>
      <c r="AE705" s="146"/>
      <c r="AF705" s="155" t="e">
        <f>#REF!</f>
        <v>#REF!</v>
      </c>
      <c r="AG705" s="169"/>
      <c r="AH705" s="150">
        <v>45602</v>
      </c>
      <c r="AI705" s="150">
        <f t="shared" si="32"/>
        <v>45722</v>
      </c>
      <c r="AJ705" s="156">
        <f t="shared" si="33"/>
        <v>46452</v>
      </c>
    </row>
    <row r="706" spans="2:36" ht="18" customHeight="1">
      <c r="B706" s="502" t="b">
        <v>0</v>
      </c>
      <c r="C706" s="322"/>
      <c r="D706" s="146"/>
      <c r="E706" s="327"/>
      <c r="F706" s="146"/>
      <c r="G706" s="559"/>
      <c r="H706" s="146"/>
      <c r="I706" s="150" t="str">
        <f t="shared" ca="1" si="34"/>
        <v>EJECUTADO</v>
      </c>
      <c r="J706" s="146"/>
      <c r="K706" s="507"/>
      <c r="L706" s="146"/>
      <c r="M706" s="514"/>
      <c r="N706" s="229"/>
      <c r="O706" s="438"/>
      <c r="P706" s="438"/>
      <c r="Q706" s="545"/>
      <c r="R706" s="516"/>
      <c r="T706" s="175"/>
      <c r="U706" s="146"/>
      <c r="V706" s="222"/>
      <c r="W706" s="517"/>
      <c r="X706" s="426"/>
      <c r="Y706" s="146"/>
      <c r="Z706" s="146"/>
      <c r="AA706" s="146"/>
      <c r="AB706" s="146"/>
      <c r="AC706" s="146"/>
      <c r="AD706" s="233"/>
      <c r="AE706" s="146"/>
      <c r="AF706" s="155" t="e">
        <f>#REF!</f>
        <v>#REF!</v>
      </c>
      <c r="AG706" s="169"/>
      <c r="AH706" s="150">
        <v>45602</v>
      </c>
      <c r="AI706" s="150">
        <f t="shared" si="32"/>
        <v>45722</v>
      </c>
      <c r="AJ706" s="156">
        <f t="shared" si="33"/>
        <v>46452</v>
      </c>
    </row>
    <row r="707" spans="2:36" ht="18" customHeight="1">
      <c r="B707" s="502" t="b">
        <v>0</v>
      </c>
      <c r="C707" s="322"/>
      <c r="D707" s="146"/>
      <c r="E707" s="327"/>
      <c r="F707" s="146"/>
      <c r="G707" s="559"/>
      <c r="H707" s="146"/>
      <c r="I707" s="150" t="str">
        <f t="shared" ca="1" si="34"/>
        <v>EJECUTADO</v>
      </c>
      <c r="J707" s="146"/>
      <c r="K707" s="507"/>
      <c r="L707" s="146"/>
      <c r="M707" s="514"/>
      <c r="N707" s="229"/>
      <c r="O707" s="438"/>
      <c r="P707" s="438"/>
      <c r="Q707" s="545"/>
      <c r="R707" s="516"/>
      <c r="T707" s="175"/>
      <c r="U707" s="146"/>
      <c r="V707" s="222"/>
      <c r="W707" s="517"/>
      <c r="X707" s="426"/>
      <c r="Y707" s="146"/>
      <c r="Z707" s="146"/>
      <c r="AA707" s="146"/>
      <c r="AB707" s="146"/>
      <c r="AC707" s="146"/>
      <c r="AD707" s="233"/>
      <c r="AE707" s="146"/>
      <c r="AF707" s="155" t="e">
        <f>#REF!</f>
        <v>#REF!</v>
      </c>
      <c r="AG707" s="169"/>
      <c r="AH707" s="150">
        <v>45602</v>
      </c>
      <c r="AI707" s="150">
        <f t="shared" si="32"/>
        <v>45722</v>
      </c>
      <c r="AJ707" s="156">
        <f t="shared" si="33"/>
        <v>46452</v>
      </c>
    </row>
    <row r="708" spans="2:36" ht="18" customHeight="1">
      <c r="B708" s="502" t="b">
        <v>0</v>
      </c>
      <c r="C708" s="322"/>
      <c r="D708" s="146"/>
      <c r="E708" s="327"/>
      <c r="F708" s="146"/>
      <c r="G708" s="559"/>
      <c r="H708" s="146"/>
      <c r="I708" s="150" t="str">
        <f t="shared" ca="1" si="34"/>
        <v>EJECUTADO</v>
      </c>
      <c r="J708" s="146"/>
      <c r="K708" s="507"/>
      <c r="L708" s="146"/>
      <c r="M708" s="514"/>
      <c r="N708" s="229"/>
      <c r="O708" s="438"/>
      <c r="P708" s="438"/>
      <c r="Q708" s="545"/>
      <c r="R708" s="516"/>
      <c r="T708" s="175"/>
      <c r="U708" s="146"/>
      <c r="V708" s="222"/>
      <c r="W708" s="517"/>
      <c r="X708" s="426"/>
      <c r="Y708" s="146"/>
      <c r="Z708" s="146"/>
      <c r="AA708" s="146"/>
      <c r="AB708" s="146"/>
      <c r="AC708" s="146"/>
      <c r="AD708" s="233"/>
      <c r="AE708" s="146"/>
      <c r="AF708" s="155" t="e">
        <f>#REF!</f>
        <v>#REF!</v>
      </c>
      <c r="AG708" s="169"/>
      <c r="AH708" s="150">
        <v>45602</v>
      </c>
      <c r="AI708" s="150">
        <f t="shared" ref="AI708:AI771" si="35">+AH708+4*30</f>
        <v>45722</v>
      </c>
      <c r="AJ708" s="156">
        <f t="shared" ref="AJ708:AJ771" si="36">+AI708+(2*365)</f>
        <v>46452</v>
      </c>
    </row>
    <row r="709" spans="2:36" ht="18" customHeight="1">
      <c r="B709" s="502" t="b">
        <v>0</v>
      </c>
      <c r="C709" s="322"/>
      <c r="D709" s="146"/>
      <c r="E709" s="327"/>
      <c r="F709" s="146"/>
      <c r="G709" s="559"/>
      <c r="H709" s="146"/>
      <c r="I709" s="150" t="str">
        <f t="shared" ca="1" si="34"/>
        <v>EJECUTADO</v>
      </c>
      <c r="J709" s="146"/>
      <c r="K709" s="507"/>
      <c r="L709" s="146"/>
      <c r="M709" s="514"/>
      <c r="N709" s="229"/>
      <c r="O709" s="438"/>
      <c r="P709" s="438"/>
      <c r="Q709" s="545"/>
      <c r="R709" s="516"/>
      <c r="T709" s="175"/>
      <c r="U709" s="146"/>
      <c r="V709" s="222"/>
      <c r="W709" s="517"/>
      <c r="X709" s="426"/>
      <c r="Y709" s="146"/>
      <c r="Z709" s="146"/>
      <c r="AA709" s="146"/>
      <c r="AB709" s="146"/>
      <c r="AC709" s="146"/>
      <c r="AD709" s="233"/>
      <c r="AE709" s="146"/>
      <c r="AF709" s="155" t="e">
        <f>#REF!</f>
        <v>#REF!</v>
      </c>
      <c r="AG709" s="169"/>
      <c r="AH709" s="150">
        <v>45602</v>
      </c>
      <c r="AI709" s="150">
        <f t="shared" si="35"/>
        <v>45722</v>
      </c>
      <c r="AJ709" s="156">
        <f t="shared" si="36"/>
        <v>46452</v>
      </c>
    </row>
    <row r="710" spans="2:36" ht="18" customHeight="1">
      <c r="B710" s="502" t="b">
        <v>0</v>
      </c>
      <c r="C710" s="322"/>
      <c r="D710" s="146"/>
      <c r="E710" s="327"/>
      <c r="F710" s="146"/>
      <c r="G710" s="559"/>
      <c r="H710" s="146"/>
      <c r="I710" s="150" t="str">
        <f t="shared" ref="I710:I773" ca="1" si="37">IF($B$1&lt;=U710,("EN EJECUCIÓN"),("EJECUTADO"))</f>
        <v>EJECUTADO</v>
      </c>
      <c r="J710" s="146"/>
      <c r="K710" s="507"/>
      <c r="L710" s="146"/>
      <c r="M710" s="514"/>
      <c r="N710" s="229"/>
      <c r="O710" s="438"/>
      <c r="P710" s="438"/>
      <c r="Q710" s="545"/>
      <c r="R710" s="516"/>
      <c r="T710" s="175"/>
      <c r="U710" s="146"/>
      <c r="V710" s="222"/>
      <c r="W710" s="517"/>
      <c r="X710" s="426"/>
      <c r="Y710" s="146"/>
      <c r="Z710" s="146"/>
      <c r="AA710" s="146"/>
      <c r="AB710" s="146"/>
      <c r="AC710" s="146"/>
      <c r="AD710" s="233"/>
      <c r="AE710" s="146"/>
      <c r="AF710" s="155" t="e">
        <f>#REF!</f>
        <v>#REF!</v>
      </c>
      <c r="AG710" s="169"/>
      <c r="AH710" s="150">
        <v>45602</v>
      </c>
      <c r="AI710" s="150">
        <f t="shared" si="35"/>
        <v>45722</v>
      </c>
      <c r="AJ710" s="156">
        <f t="shared" si="36"/>
        <v>46452</v>
      </c>
    </row>
    <row r="711" spans="2:36" ht="18" customHeight="1">
      <c r="B711" s="502" t="b">
        <v>0</v>
      </c>
      <c r="C711" s="322"/>
      <c r="D711" s="146"/>
      <c r="E711" s="327"/>
      <c r="F711" s="146"/>
      <c r="G711" s="559"/>
      <c r="H711" s="146"/>
      <c r="I711" s="150" t="str">
        <f t="shared" ca="1" si="37"/>
        <v>EJECUTADO</v>
      </c>
      <c r="J711" s="146"/>
      <c r="K711" s="507"/>
      <c r="L711" s="146"/>
      <c r="M711" s="514"/>
      <c r="N711" s="229"/>
      <c r="O711" s="438"/>
      <c r="P711" s="438"/>
      <c r="Q711" s="545"/>
      <c r="R711" s="516"/>
      <c r="T711" s="175"/>
      <c r="U711" s="146"/>
      <c r="V711" s="222"/>
      <c r="W711" s="517"/>
      <c r="X711" s="426"/>
      <c r="Y711" s="146"/>
      <c r="Z711" s="146"/>
      <c r="AA711" s="146"/>
      <c r="AB711" s="146"/>
      <c r="AC711" s="146"/>
      <c r="AD711" s="233"/>
      <c r="AE711" s="146"/>
      <c r="AF711" s="155" t="e">
        <f>#REF!</f>
        <v>#REF!</v>
      </c>
      <c r="AG711" s="169"/>
      <c r="AH711" s="150">
        <v>45602</v>
      </c>
      <c r="AI711" s="150">
        <f t="shared" si="35"/>
        <v>45722</v>
      </c>
      <c r="AJ711" s="156">
        <f t="shared" si="36"/>
        <v>46452</v>
      </c>
    </row>
    <row r="712" spans="2:36" ht="18" customHeight="1">
      <c r="B712" s="502" t="b">
        <v>0</v>
      </c>
      <c r="C712" s="322"/>
      <c r="D712" s="146"/>
      <c r="E712" s="327"/>
      <c r="F712" s="146"/>
      <c r="G712" s="559"/>
      <c r="H712" s="146"/>
      <c r="I712" s="150" t="str">
        <f t="shared" ca="1" si="37"/>
        <v>EJECUTADO</v>
      </c>
      <c r="J712" s="146"/>
      <c r="K712" s="507"/>
      <c r="L712" s="146"/>
      <c r="M712" s="514"/>
      <c r="N712" s="229"/>
      <c r="O712" s="438"/>
      <c r="P712" s="438"/>
      <c r="Q712" s="545"/>
      <c r="R712" s="516"/>
      <c r="T712" s="175"/>
      <c r="U712" s="146"/>
      <c r="V712" s="222"/>
      <c r="W712" s="517"/>
      <c r="X712" s="426"/>
      <c r="Y712" s="146"/>
      <c r="Z712" s="146"/>
      <c r="AA712" s="146"/>
      <c r="AB712" s="146"/>
      <c r="AC712" s="146"/>
      <c r="AD712" s="233"/>
      <c r="AE712" s="146"/>
      <c r="AF712" s="155" t="e">
        <f>#REF!</f>
        <v>#REF!</v>
      </c>
      <c r="AG712" s="169"/>
      <c r="AH712" s="150">
        <v>45602</v>
      </c>
      <c r="AI712" s="150">
        <f t="shared" si="35"/>
        <v>45722</v>
      </c>
      <c r="AJ712" s="156">
        <f t="shared" si="36"/>
        <v>46452</v>
      </c>
    </row>
    <row r="713" spans="2:36" ht="18" customHeight="1">
      <c r="B713" s="502" t="b">
        <v>0</v>
      </c>
      <c r="C713" s="322"/>
      <c r="D713" s="146"/>
      <c r="E713" s="327"/>
      <c r="F713" s="146"/>
      <c r="G713" s="559"/>
      <c r="H713" s="146"/>
      <c r="I713" s="150" t="str">
        <f t="shared" ca="1" si="37"/>
        <v>EJECUTADO</v>
      </c>
      <c r="J713" s="146"/>
      <c r="K713" s="507"/>
      <c r="L713" s="146"/>
      <c r="M713" s="514"/>
      <c r="N713" s="229"/>
      <c r="O713" s="438"/>
      <c r="P713" s="438"/>
      <c r="Q713" s="545"/>
      <c r="R713" s="516"/>
      <c r="T713" s="175"/>
      <c r="U713" s="146"/>
      <c r="V713" s="222"/>
      <c r="W713" s="517"/>
      <c r="X713" s="426"/>
      <c r="Y713" s="146"/>
      <c r="Z713" s="146"/>
      <c r="AA713" s="146"/>
      <c r="AB713" s="146"/>
      <c r="AC713" s="146"/>
      <c r="AD713" s="233"/>
      <c r="AE713" s="146"/>
      <c r="AF713" s="155" t="e">
        <f>#REF!</f>
        <v>#REF!</v>
      </c>
      <c r="AG713" s="169"/>
      <c r="AH713" s="150">
        <v>45602</v>
      </c>
      <c r="AI713" s="150">
        <f t="shared" si="35"/>
        <v>45722</v>
      </c>
      <c r="AJ713" s="156">
        <f t="shared" si="36"/>
        <v>46452</v>
      </c>
    </row>
    <row r="714" spans="2:36" ht="18" customHeight="1">
      <c r="B714" s="502" t="b">
        <v>0</v>
      </c>
      <c r="C714" s="322"/>
      <c r="D714" s="146"/>
      <c r="E714" s="327"/>
      <c r="F714" s="146"/>
      <c r="G714" s="559"/>
      <c r="H714" s="146"/>
      <c r="I714" s="150" t="str">
        <f t="shared" ca="1" si="37"/>
        <v>EJECUTADO</v>
      </c>
      <c r="J714" s="146"/>
      <c r="K714" s="507"/>
      <c r="L714" s="146"/>
      <c r="M714" s="514"/>
      <c r="N714" s="229"/>
      <c r="O714" s="438"/>
      <c r="P714" s="438"/>
      <c r="Q714" s="545"/>
      <c r="R714" s="516"/>
      <c r="T714" s="175"/>
      <c r="U714" s="146"/>
      <c r="V714" s="222"/>
      <c r="W714" s="517"/>
      <c r="X714" s="426"/>
      <c r="Y714" s="146"/>
      <c r="Z714" s="146"/>
      <c r="AA714" s="146"/>
      <c r="AB714" s="146"/>
      <c r="AC714" s="146"/>
      <c r="AD714" s="233"/>
      <c r="AE714" s="146"/>
      <c r="AF714" s="155" t="e">
        <f>#REF!</f>
        <v>#REF!</v>
      </c>
      <c r="AG714" s="169"/>
      <c r="AH714" s="150">
        <v>45602</v>
      </c>
      <c r="AI714" s="150">
        <f t="shared" si="35"/>
        <v>45722</v>
      </c>
      <c r="AJ714" s="156">
        <f t="shared" si="36"/>
        <v>46452</v>
      </c>
    </row>
    <row r="715" spans="2:36" ht="18" customHeight="1">
      <c r="B715" s="502" t="b">
        <v>0</v>
      </c>
      <c r="C715" s="322"/>
      <c r="D715" s="146"/>
      <c r="E715" s="327"/>
      <c r="F715" s="146"/>
      <c r="G715" s="559"/>
      <c r="H715" s="146"/>
      <c r="I715" s="150" t="str">
        <f t="shared" ca="1" si="37"/>
        <v>EJECUTADO</v>
      </c>
      <c r="J715" s="146"/>
      <c r="K715" s="507"/>
      <c r="L715" s="146"/>
      <c r="M715" s="514"/>
      <c r="N715" s="229"/>
      <c r="O715" s="438"/>
      <c r="P715" s="438"/>
      <c r="Q715" s="545"/>
      <c r="R715" s="516"/>
      <c r="T715" s="175"/>
      <c r="U715" s="146"/>
      <c r="V715" s="222"/>
      <c r="W715" s="517"/>
      <c r="X715" s="426"/>
      <c r="Y715" s="146"/>
      <c r="Z715" s="146"/>
      <c r="AA715" s="146"/>
      <c r="AB715" s="146"/>
      <c r="AC715" s="146"/>
      <c r="AD715" s="233"/>
      <c r="AE715" s="146"/>
      <c r="AF715" s="155" t="e">
        <f>#REF!</f>
        <v>#REF!</v>
      </c>
      <c r="AG715" s="169"/>
      <c r="AH715" s="150">
        <v>45602</v>
      </c>
      <c r="AI715" s="150">
        <f t="shared" si="35"/>
        <v>45722</v>
      </c>
      <c r="AJ715" s="156">
        <f t="shared" si="36"/>
        <v>46452</v>
      </c>
    </row>
    <row r="716" spans="2:36" ht="18" customHeight="1">
      <c r="B716" s="502" t="b">
        <v>0</v>
      </c>
      <c r="C716" s="322"/>
      <c r="D716" s="146"/>
      <c r="E716" s="327"/>
      <c r="F716" s="146"/>
      <c r="G716" s="559"/>
      <c r="H716" s="146"/>
      <c r="I716" s="150" t="str">
        <f t="shared" ca="1" si="37"/>
        <v>EJECUTADO</v>
      </c>
      <c r="J716" s="146"/>
      <c r="K716" s="507"/>
      <c r="L716" s="146"/>
      <c r="M716" s="514"/>
      <c r="N716" s="229"/>
      <c r="O716" s="438"/>
      <c r="P716" s="438"/>
      <c r="Q716" s="545"/>
      <c r="R716" s="516"/>
      <c r="T716" s="175"/>
      <c r="U716" s="146"/>
      <c r="V716" s="222"/>
      <c r="W716" s="517"/>
      <c r="X716" s="426"/>
      <c r="Y716" s="146"/>
      <c r="Z716" s="146"/>
      <c r="AA716" s="146"/>
      <c r="AB716" s="146"/>
      <c r="AC716" s="146"/>
      <c r="AD716" s="233"/>
      <c r="AE716" s="146"/>
      <c r="AF716" s="155" t="e">
        <f>#REF!</f>
        <v>#REF!</v>
      </c>
      <c r="AG716" s="169"/>
      <c r="AH716" s="150">
        <v>45602</v>
      </c>
      <c r="AI716" s="150">
        <f t="shared" si="35"/>
        <v>45722</v>
      </c>
      <c r="AJ716" s="156">
        <f t="shared" si="36"/>
        <v>46452</v>
      </c>
    </row>
    <row r="717" spans="2:36" ht="18" customHeight="1">
      <c r="B717" s="502" t="b">
        <v>0</v>
      </c>
      <c r="C717" s="322"/>
      <c r="D717" s="146"/>
      <c r="E717" s="327"/>
      <c r="F717" s="146"/>
      <c r="G717" s="559"/>
      <c r="H717" s="146"/>
      <c r="I717" s="150" t="str">
        <f t="shared" ca="1" si="37"/>
        <v>EJECUTADO</v>
      </c>
      <c r="J717" s="146"/>
      <c r="K717" s="507"/>
      <c r="L717" s="146"/>
      <c r="M717" s="514"/>
      <c r="N717" s="229"/>
      <c r="O717" s="438"/>
      <c r="P717" s="438"/>
      <c r="Q717" s="545"/>
      <c r="R717" s="516"/>
      <c r="T717" s="175"/>
      <c r="U717" s="146"/>
      <c r="V717" s="222"/>
      <c r="W717" s="517"/>
      <c r="X717" s="426"/>
      <c r="Y717" s="146"/>
      <c r="Z717" s="146"/>
      <c r="AA717" s="146"/>
      <c r="AB717" s="146"/>
      <c r="AC717" s="146"/>
      <c r="AD717" s="233"/>
      <c r="AE717" s="146"/>
      <c r="AF717" s="155" t="e">
        <f>#REF!</f>
        <v>#REF!</v>
      </c>
      <c r="AG717" s="169"/>
      <c r="AH717" s="150">
        <v>45602</v>
      </c>
      <c r="AI717" s="150">
        <f t="shared" si="35"/>
        <v>45722</v>
      </c>
      <c r="AJ717" s="156">
        <f t="shared" si="36"/>
        <v>46452</v>
      </c>
    </row>
    <row r="718" spans="2:36" ht="18" customHeight="1">
      <c r="B718" s="502" t="b">
        <v>0</v>
      </c>
      <c r="C718" s="322"/>
      <c r="D718" s="146"/>
      <c r="E718" s="327"/>
      <c r="F718" s="146"/>
      <c r="G718" s="559"/>
      <c r="H718" s="146"/>
      <c r="I718" s="150" t="str">
        <f t="shared" ca="1" si="37"/>
        <v>EJECUTADO</v>
      </c>
      <c r="J718" s="146"/>
      <c r="K718" s="507"/>
      <c r="L718" s="146"/>
      <c r="M718" s="514"/>
      <c r="N718" s="229"/>
      <c r="O718" s="438"/>
      <c r="P718" s="438"/>
      <c r="Q718" s="545"/>
      <c r="R718" s="516"/>
      <c r="T718" s="175"/>
      <c r="U718" s="146"/>
      <c r="V718" s="222"/>
      <c r="W718" s="517"/>
      <c r="X718" s="426"/>
      <c r="Y718" s="146"/>
      <c r="Z718" s="146"/>
      <c r="AA718" s="146"/>
      <c r="AB718" s="146"/>
      <c r="AC718" s="146"/>
      <c r="AD718" s="233"/>
      <c r="AE718" s="146"/>
      <c r="AF718" s="155" t="e">
        <f>#REF!</f>
        <v>#REF!</v>
      </c>
      <c r="AG718" s="169"/>
      <c r="AH718" s="150">
        <v>45602</v>
      </c>
      <c r="AI718" s="150">
        <f t="shared" si="35"/>
        <v>45722</v>
      </c>
      <c r="AJ718" s="156">
        <f t="shared" si="36"/>
        <v>46452</v>
      </c>
    </row>
    <row r="719" spans="2:36" ht="18" customHeight="1">
      <c r="B719" s="502" t="b">
        <v>0</v>
      </c>
      <c r="C719" s="322"/>
      <c r="D719" s="146"/>
      <c r="E719" s="327"/>
      <c r="F719" s="146"/>
      <c r="G719" s="559"/>
      <c r="H719" s="146"/>
      <c r="I719" s="150" t="str">
        <f t="shared" ca="1" si="37"/>
        <v>EJECUTADO</v>
      </c>
      <c r="J719" s="146"/>
      <c r="K719" s="507"/>
      <c r="L719" s="146"/>
      <c r="M719" s="514"/>
      <c r="N719" s="229"/>
      <c r="O719" s="438"/>
      <c r="P719" s="438"/>
      <c r="Q719" s="545"/>
      <c r="R719" s="516"/>
      <c r="T719" s="175"/>
      <c r="U719" s="146"/>
      <c r="V719" s="222"/>
      <c r="W719" s="517"/>
      <c r="X719" s="426"/>
      <c r="Y719" s="146"/>
      <c r="Z719" s="146"/>
      <c r="AA719" s="146"/>
      <c r="AB719" s="146"/>
      <c r="AC719" s="146"/>
      <c r="AD719" s="233"/>
      <c r="AE719" s="146"/>
      <c r="AF719" s="155" t="e">
        <f>#REF!</f>
        <v>#REF!</v>
      </c>
      <c r="AG719" s="169"/>
      <c r="AH719" s="150">
        <v>45602</v>
      </c>
      <c r="AI719" s="150">
        <f t="shared" si="35"/>
        <v>45722</v>
      </c>
      <c r="AJ719" s="156">
        <f t="shared" si="36"/>
        <v>46452</v>
      </c>
    </row>
    <row r="720" spans="2:36" ht="18" customHeight="1">
      <c r="B720" s="502" t="b">
        <v>0</v>
      </c>
      <c r="C720" s="322"/>
      <c r="D720" s="146"/>
      <c r="E720" s="327"/>
      <c r="F720" s="146"/>
      <c r="G720" s="559"/>
      <c r="H720" s="146"/>
      <c r="I720" s="150" t="str">
        <f t="shared" ca="1" si="37"/>
        <v>EJECUTADO</v>
      </c>
      <c r="J720" s="146"/>
      <c r="K720" s="507"/>
      <c r="L720" s="146"/>
      <c r="M720" s="514"/>
      <c r="N720" s="229"/>
      <c r="O720" s="438"/>
      <c r="P720" s="438"/>
      <c r="Q720" s="545"/>
      <c r="R720" s="516"/>
      <c r="T720" s="175"/>
      <c r="U720" s="146"/>
      <c r="V720" s="222"/>
      <c r="W720" s="517"/>
      <c r="X720" s="426"/>
      <c r="Y720" s="146"/>
      <c r="Z720" s="146"/>
      <c r="AA720" s="146"/>
      <c r="AB720" s="146"/>
      <c r="AC720" s="146"/>
      <c r="AD720" s="233"/>
      <c r="AE720" s="146"/>
      <c r="AF720" s="155" t="e">
        <f>#REF!</f>
        <v>#REF!</v>
      </c>
      <c r="AG720" s="169"/>
      <c r="AH720" s="150">
        <v>45602</v>
      </c>
      <c r="AI720" s="150">
        <f t="shared" si="35"/>
        <v>45722</v>
      </c>
      <c r="AJ720" s="156">
        <f t="shared" si="36"/>
        <v>46452</v>
      </c>
    </row>
    <row r="721" spans="2:36" ht="18" customHeight="1">
      <c r="B721" s="502" t="b">
        <v>0</v>
      </c>
      <c r="C721" s="322"/>
      <c r="D721" s="146"/>
      <c r="E721" s="327"/>
      <c r="F721" s="146"/>
      <c r="G721" s="559"/>
      <c r="H721" s="146"/>
      <c r="I721" s="150" t="str">
        <f t="shared" ca="1" si="37"/>
        <v>EJECUTADO</v>
      </c>
      <c r="J721" s="146"/>
      <c r="K721" s="507"/>
      <c r="L721" s="146"/>
      <c r="M721" s="514"/>
      <c r="N721" s="229"/>
      <c r="O721" s="438"/>
      <c r="P721" s="438"/>
      <c r="Q721" s="545"/>
      <c r="R721" s="516"/>
      <c r="T721" s="175"/>
      <c r="U721" s="146"/>
      <c r="V721" s="222"/>
      <c r="W721" s="517"/>
      <c r="X721" s="426"/>
      <c r="Y721" s="146"/>
      <c r="Z721" s="146"/>
      <c r="AA721" s="146"/>
      <c r="AB721" s="146"/>
      <c r="AC721" s="146"/>
      <c r="AD721" s="233"/>
      <c r="AE721" s="146"/>
      <c r="AF721" s="155" t="e">
        <f>#REF!</f>
        <v>#REF!</v>
      </c>
      <c r="AG721" s="169"/>
      <c r="AH721" s="150">
        <v>45602</v>
      </c>
      <c r="AI721" s="150">
        <f t="shared" si="35"/>
        <v>45722</v>
      </c>
      <c r="AJ721" s="156">
        <f t="shared" si="36"/>
        <v>46452</v>
      </c>
    </row>
    <row r="722" spans="2:36" ht="18" customHeight="1">
      <c r="B722" s="502" t="b">
        <v>0</v>
      </c>
      <c r="C722" s="322"/>
      <c r="D722" s="146"/>
      <c r="E722" s="327"/>
      <c r="F722" s="146"/>
      <c r="G722" s="559"/>
      <c r="H722" s="146"/>
      <c r="I722" s="150" t="str">
        <f t="shared" ca="1" si="37"/>
        <v>EJECUTADO</v>
      </c>
      <c r="J722" s="146"/>
      <c r="K722" s="507"/>
      <c r="L722" s="146"/>
      <c r="M722" s="514"/>
      <c r="N722" s="229"/>
      <c r="O722" s="438"/>
      <c r="P722" s="438"/>
      <c r="Q722" s="545"/>
      <c r="R722" s="516"/>
      <c r="T722" s="175"/>
      <c r="U722" s="146"/>
      <c r="V722" s="222"/>
      <c r="W722" s="517"/>
      <c r="X722" s="426"/>
      <c r="Y722" s="146"/>
      <c r="Z722" s="146"/>
      <c r="AA722" s="146"/>
      <c r="AB722" s="146"/>
      <c r="AC722" s="146"/>
      <c r="AD722" s="233"/>
      <c r="AE722" s="146"/>
      <c r="AF722" s="155" t="e">
        <f>#REF!</f>
        <v>#REF!</v>
      </c>
      <c r="AG722" s="169"/>
      <c r="AH722" s="150">
        <v>45602</v>
      </c>
      <c r="AI722" s="150">
        <f t="shared" si="35"/>
        <v>45722</v>
      </c>
      <c r="AJ722" s="156">
        <f t="shared" si="36"/>
        <v>46452</v>
      </c>
    </row>
    <row r="723" spans="2:36" ht="18" customHeight="1">
      <c r="B723" s="502" t="b">
        <v>0</v>
      </c>
      <c r="C723" s="322"/>
      <c r="D723" s="146"/>
      <c r="E723" s="327"/>
      <c r="F723" s="146"/>
      <c r="G723" s="559"/>
      <c r="H723" s="146"/>
      <c r="I723" s="150" t="str">
        <f t="shared" ca="1" si="37"/>
        <v>EJECUTADO</v>
      </c>
      <c r="J723" s="146"/>
      <c r="K723" s="507"/>
      <c r="L723" s="146"/>
      <c r="M723" s="514"/>
      <c r="N723" s="229"/>
      <c r="O723" s="438"/>
      <c r="P723" s="438"/>
      <c r="Q723" s="545"/>
      <c r="R723" s="516"/>
      <c r="T723" s="175"/>
      <c r="U723" s="146"/>
      <c r="V723" s="222"/>
      <c r="W723" s="517"/>
      <c r="X723" s="426"/>
      <c r="Y723" s="146"/>
      <c r="Z723" s="146"/>
      <c r="AA723" s="146"/>
      <c r="AB723" s="146"/>
      <c r="AC723" s="146"/>
      <c r="AD723" s="233"/>
      <c r="AE723" s="146"/>
      <c r="AF723" s="155" t="e">
        <f>#REF!</f>
        <v>#REF!</v>
      </c>
      <c r="AG723" s="169"/>
      <c r="AH723" s="150">
        <v>45602</v>
      </c>
      <c r="AI723" s="150">
        <f t="shared" si="35"/>
        <v>45722</v>
      </c>
      <c r="AJ723" s="156">
        <f t="shared" si="36"/>
        <v>46452</v>
      </c>
    </row>
    <row r="724" spans="2:36" ht="18" customHeight="1">
      <c r="B724" s="502" t="b">
        <v>0</v>
      </c>
      <c r="C724" s="322"/>
      <c r="D724" s="146"/>
      <c r="E724" s="327"/>
      <c r="F724" s="146"/>
      <c r="G724" s="559"/>
      <c r="H724" s="146"/>
      <c r="I724" s="150" t="str">
        <f t="shared" ca="1" si="37"/>
        <v>EJECUTADO</v>
      </c>
      <c r="J724" s="146"/>
      <c r="K724" s="507"/>
      <c r="L724" s="146"/>
      <c r="M724" s="514"/>
      <c r="N724" s="229"/>
      <c r="O724" s="438"/>
      <c r="P724" s="438"/>
      <c r="Q724" s="545"/>
      <c r="R724" s="516"/>
      <c r="T724" s="175"/>
      <c r="U724" s="146"/>
      <c r="V724" s="222"/>
      <c r="W724" s="517"/>
      <c r="X724" s="426"/>
      <c r="Y724" s="146"/>
      <c r="Z724" s="146"/>
      <c r="AA724" s="146"/>
      <c r="AB724" s="146"/>
      <c r="AC724" s="146"/>
      <c r="AD724" s="233"/>
      <c r="AE724" s="146"/>
      <c r="AF724" s="155" t="e">
        <f>#REF!</f>
        <v>#REF!</v>
      </c>
      <c r="AG724" s="169"/>
      <c r="AH724" s="150">
        <v>45602</v>
      </c>
      <c r="AI724" s="150">
        <f t="shared" si="35"/>
        <v>45722</v>
      </c>
      <c r="AJ724" s="156">
        <f t="shared" si="36"/>
        <v>46452</v>
      </c>
    </row>
    <row r="725" spans="2:36" ht="18" customHeight="1">
      <c r="B725" s="502" t="b">
        <v>0</v>
      </c>
      <c r="C725" s="322"/>
      <c r="D725" s="146"/>
      <c r="E725" s="327"/>
      <c r="F725" s="146"/>
      <c r="G725" s="559"/>
      <c r="H725" s="146"/>
      <c r="I725" s="150" t="str">
        <f t="shared" ca="1" si="37"/>
        <v>EJECUTADO</v>
      </c>
      <c r="J725" s="146"/>
      <c r="K725" s="507"/>
      <c r="L725" s="146"/>
      <c r="M725" s="514"/>
      <c r="N725" s="229"/>
      <c r="O725" s="438"/>
      <c r="P725" s="438"/>
      <c r="Q725" s="545"/>
      <c r="R725" s="516"/>
      <c r="T725" s="175"/>
      <c r="U725" s="146"/>
      <c r="V725" s="222"/>
      <c r="W725" s="517"/>
      <c r="X725" s="426"/>
      <c r="Y725" s="146"/>
      <c r="Z725" s="146"/>
      <c r="AA725" s="146"/>
      <c r="AB725" s="146"/>
      <c r="AC725" s="146"/>
      <c r="AD725" s="233"/>
      <c r="AE725" s="146"/>
      <c r="AF725" s="155" t="e">
        <f>#REF!</f>
        <v>#REF!</v>
      </c>
      <c r="AG725" s="169"/>
      <c r="AH725" s="150">
        <v>45602</v>
      </c>
      <c r="AI725" s="150">
        <f t="shared" si="35"/>
        <v>45722</v>
      </c>
      <c r="AJ725" s="156">
        <f t="shared" si="36"/>
        <v>46452</v>
      </c>
    </row>
    <row r="726" spans="2:36" ht="18" customHeight="1">
      <c r="B726" s="502" t="b">
        <v>0</v>
      </c>
      <c r="C726" s="322"/>
      <c r="D726" s="146"/>
      <c r="E726" s="327"/>
      <c r="F726" s="146"/>
      <c r="G726" s="559"/>
      <c r="H726" s="146"/>
      <c r="I726" s="150" t="str">
        <f t="shared" ca="1" si="37"/>
        <v>EJECUTADO</v>
      </c>
      <c r="J726" s="146"/>
      <c r="K726" s="507"/>
      <c r="L726" s="146"/>
      <c r="M726" s="514"/>
      <c r="N726" s="229"/>
      <c r="O726" s="438"/>
      <c r="P726" s="438"/>
      <c r="Q726" s="545"/>
      <c r="R726" s="516"/>
      <c r="T726" s="175"/>
      <c r="U726" s="146"/>
      <c r="V726" s="222"/>
      <c r="W726" s="517"/>
      <c r="X726" s="426"/>
      <c r="Y726" s="146"/>
      <c r="Z726" s="146"/>
      <c r="AA726" s="146"/>
      <c r="AB726" s="146"/>
      <c r="AC726" s="146"/>
      <c r="AD726" s="233"/>
      <c r="AE726" s="146"/>
      <c r="AF726" s="155" t="e">
        <f>#REF!</f>
        <v>#REF!</v>
      </c>
      <c r="AG726" s="169"/>
      <c r="AH726" s="150">
        <v>45602</v>
      </c>
      <c r="AI726" s="150">
        <f t="shared" si="35"/>
        <v>45722</v>
      </c>
      <c r="AJ726" s="156">
        <f t="shared" si="36"/>
        <v>46452</v>
      </c>
    </row>
    <row r="727" spans="2:36" ht="18" customHeight="1">
      <c r="B727" s="502" t="b">
        <v>0</v>
      </c>
      <c r="C727" s="322"/>
      <c r="D727" s="146"/>
      <c r="E727" s="327"/>
      <c r="F727" s="146"/>
      <c r="G727" s="559"/>
      <c r="H727" s="146"/>
      <c r="I727" s="150" t="str">
        <f t="shared" ca="1" si="37"/>
        <v>EJECUTADO</v>
      </c>
      <c r="J727" s="146"/>
      <c r="K727" s="507"/>
      <c r="L727" s="146"/>
      <c r="M727" s="514"/>
      <c r="N727" s="229"/>
      <c r="O727" s="438"/>
      <c r="P727" s="438"/>
      <c r="Q727" s="545"/>
      <c r="R727" s="516"/>
      <c r="T727" s="175"/>
      <c r="U727" s="146"/>
      <c r="V727" s="222"/>
      <c r="W727" s="517"/>
      <c r="X727" s="426"/>
      <c r="Y727" s="146"/>
      <c r="Z727" s="146"/>
      <c r="AA727" s="146"/>
      <c r="AB727" s="146"/>
      <c r="AC727" s="146"/>
      <c r="AD727" s="233"/>
      <c r="AE727" s="146"/>
      <c r="AF727" s="155" t="e">
        <f>#REF!</f>
        <v>#REF!</v>
      </c>
      <c r="AG727" s="169"/>
      <c r="AH727" s="150">
        <v>45602</v>
      </c>
      <c r="AI727" s="150">
        <f t="shared" si="35"/>
        <v>45722</v>
      </c>
      <c r="AJ727" s="156">
        <f t="shared" si="36"/>
        <v>46452</v>
      </c>
    </row>
    <row r="728" spans="2:36" ht="18" customHeight="1">
      <c r="B728" s="502" t="b">
        <v>0</v>
      </c>
      <c r="C728" s="322"/>
      <c r="D728" s="146"/>
      <c r="E728" s="327"/>
      <c r="F728" s="146"/>
      <c r="G728" s="559"/>
      <c r="H728" s="146"/>
      <c r="I728" s="150" t="str">
        <f t="shared" ca="1" si="37"/>
        <v>EJECUTADO</v>
      </c>
      <c r="J728" s="146"/>
      <c r="K728" s="507"/>
      <c r="L728" s="146"/>
      <c r="M728" s="514"/>
      <c r="N728" s="229"/>
      <c r="O728" s="438"/>
      <c r="P728" s="438"/>
      <c r="Q728" s="545"/>
      <c r="R728" s="516"/>
      <c r="T728" s="175"/>
      <c r="U728" s="146"/>
      <c r="V728" s="222"/>
      <c r="W728" s="517"/>
      <c r="X728" s="426"/>
      <c r="Y728" s="146"/>
      <c r="Z728" s="146"/>
      <c r="AA728" s="146"/>
      <c r="AB728" s="146"/>
      <c r="AC728" s="146"/>
      <c r="AD728" s="233"/>
      <c r="AE728" s="146"/>
      <c r="AF728" s="155" t="e">
        <f>#REF!</f>
        <v>#REF!</v>
      </c>
      <c r="AG728" s="169"/>
      <c r="AH728" s="150">
        <v>45602</v>
      </c>
      <c r="AI728" s="150">
        <f t="shared" si="35"/>
        <v>45722</v>
      </c>
      <c r="AJ728" s="156">
        <f t="shared" si="36"/>
        <v>46452</v>
      </c>
    </row>
    <row r="729" spans="2:36" ht="18" customHeight="1">
      <c r="B729" s="502" t="b">
        <v>0</v>
      </c>
      <c r="C729" s="322"/>
      <c r="D729" s="146"/>
      <c r="E729" s="327"/>
      <c r="F729" s="146"/>
      <c r="G729" s="559"/>
      <c r="H729" s="146"/>
      <c r="I729" s="150" t="str">
        <f t="shared" ca="1" si="37"/>
        <v>EJECUTADO</v>
      </c>
      <c r="J729" s="146"/>
      <c r="K729" s="507"/>
      <c r="L729" s="146"/>
      <c r="M729" s="514"/>
      <c r="N729" s="229"/>
      <c r="O729" s="438"/>
      <c r="P729" s="438"/>
      <c r="Q729" s="545"/>
      <c r="R729" s="516"/>
      <c r="T729" s="175"/>
      <c r="U729" s="146"/>
      <c r="V729" s="222"/>
      <c r="W729" s="517"/>
      <c r="X729" s="426"/>
      <c r="Y729" s="146"/>
      <c r="Z729" s="146"/>
      <c r="AA729" s="146"/>
      <c r="AB729" s="146"/>
      <c r="AC729" s="146"/>
      <c r="AD729" s="233"/>
      <c r="AE729" s="146"/>
      <c r="AF729" s="155" t="e">
        <f>#REF!</f>
        <v>#REF!</v>
      </c>
      <c r="AG729" s="169"/>
      <c r="AH729" s="150">
        <v>45602</v>
      </c>
      <c r="AI729" s="150">
        <f t="shared" si="35"/>
        <v>45722</v>
      </c>
      <c r="AJ729" s="156">
        <f t="shared" si="36"/>
        <v>46452</v>
      </c>
    </row>
    <row r="730" spans="2:36" ht="18" customHeight="1">
      <c r="B730" s="502" t="b">
        <v>0</v>
      </c>
      <c r="C730" s="322"/>
      <c r="D730" s="146"/>
      <c r="E730" s="327"/>
      <c r="F730" s="146"/>
      <c r="G730" s="559"/>
      <c r="H730" s="146"/>
      <c r="I730" s="150" t="str">
        <f t="shared" ca="1" si="37"/>
        <v>EJECUTADO</v>
      </c>
      <c r="J730" s="146"/>
      <c r="K730" s="507"/>
      <c r="L730" s="146"/>
      <c r="M730" s="514"/>
      <c r="N730" s="229"/>
      <c r="O730" s="438"/>
      <c r="P730" s="438"/>
      <c r="Q730" s="545"/>
      <c r="R730" s="516"/>
      <c r="T730" s="175"/>
      <c r="U730" s="146"/>
      <c r="V730" s="222"/>
      <c r="W730" s="517"/>
      <c r="X730" s="426"/>
      <c r="Y730" s="146"/>
      <c r="Z730" s="146"/>
      <c r="AA730" s="146"/>
      <c r="AB730" s="146"/>
      <c r="AC730" s="146"/>
      <c r="AD730" s="233"/>
      <c r="AE730" s="146"/>
      <c r="AF730" s="155" t="e">
        <f>#REF!</f>
        <v>#REF!</v>
      </c>
      <c r="AG730" s="169"/>
      <c r="AH730" s="150">
        <v>45602</v>
      </c>
      <c r="AI730" s="150">
        <f t="shared" si="35"/>
        <v>45722</v>
      </c>
      <c r="AJ730" s="156">
        <f t="shared" si="36"/>
        <v>46452</v>
      </c>
    </row>
    <row r="731" spans="2:36" ht="18" customHeight="1">
      <c r="B731" s="502" t="b">
        <v>0</v>
      </c>
      <c r="C731" s="322"/>
      <c r="D731" s="146"/>
      <c r="E731" s="327"/>
      <c r="F731" s="146"/>
      <c r="G731" s="559"/>
      <c r="H731" s="146"/>
      <c r="I731" s="150" t="str">
        <f t="shared" ca="1" si="37"/>
        <v>EJECUTADO</v>
      </c>
      <c r="J731" s="146"/>
      <c r="K731" s="507"/>
      <c r="L731" s="146"/>
      <c r="M731" s="514"/>
      <c r="N731" s="229"/>
      <c r="O731" s="438"/>
      <c r="P731" s="438"/>
      <c r="Q731" s="545"/>
      <c r="R731" s="516"/>
      <c r="T731" s="175"/>
      <c r="U731" s="146"/>
      <c r="V731" s="222"/>
      <c r="W731" s="517"/>
      <c r="X731" s="426"/>
      <c r="Y731" s="146"/>
      <c r="Z731" s="146"/>
      <c r="AA731" s="146"/>
      <c r="AB731" s="146"/>
      <c r="AC731" s="146"/>
      <c r="AD731" s="233"/>
      <c r="AE731" s="146"/>
      <c r="AF731" s="155" t="e">
        <f>#REF!</f>
        <v>#REF!</v>
      </c>
      <c r="AG731" s="169"/>
      <c r="AH731" s="150">
        <v>45602</v>
      </c>
      <c r="AI731" s="150">
        <f t="shared" si="35"/>
        <v>45722</v>
      </c>
      <c r="AJ731" s="156">
        <f t="shared" si="36"/>
        <v>46452</v>
      </c>
    </row>
    <row r="732" spans="2:36" ht="18" customHeight="1">
      <c r="B732" s="502" t="b">
        <v>0</v>
      </c>
      <c r="C732" s="322"/>
      <c r="D732" s="146"/>
      <c r="E732" s="327"/>
      <c r="F732" s="146"/>
      <c r="G732" s="559"/>
      <c r="H732" s="146"/>
      <c r="I732" s="150" t="str">
        <f t="shared" ca="1" si="37"/>
        <v>EJECUTADO</v>
      </c>
      <c r="J732" s="146"/>
      <c r="K732" s="507"/>
      <c r="L732" s="146"/>
      <c r="M732" s="514"/>
      <c r="N732" s="229"/>
      <c r="O732" s="438"/>
      <c r="P732" s="438"/>
      <c r="Q732" s="545"/>
      <c r="R732" s="516"/>
      <c r="T732" s="175"/>
      <c r="U732" s="146"/>
      <c r="V732" s="222"/>
      <c r="W732" s="517"/>
      <c r="X732" s="426"/>
      <c r="Y732" s="146"/>
      <c r="Z732" s="146"/>
      <c r="AA732" s="146"/>
      <c r="AB732" s="146"/>
      <c r="AC732" s="146"/>
      <c r="AD732" s="233"/>
      <c r="AE732" s="146"/>
      <c r="AF732" s="155" t="e">
        <f>#REF!</f>
        <v>#REF!</v>
      </c>
      <c r="AG732" s="169"/>
      <c r="AH732" s="150">
        <v>45602</v>
      </c>
      <c r="AI732" s="150">
        <f t="shared" si="35"/>
        <v>45722</v>
      </c>
      <c r="AJ732" s="156">
        <f t="shared" si="36"/>
        <v>46452</v>
      </c>
    </row>
    <row r="733" spans="2:36" ht="18" customHeight="1">
      <c r="B733" s="502" t="b">
        <v>0</v>
      </c>
      <c r="C733" s="322"/>
      <c r="D733" s="146"/>
      <c r="E733" s="327"/>
      <c r="F733" s="146"/>
      <c r="G733" s="559"/>
      <c r="H733" s="146"/>
      <c r="I733" s="150" t="str">
        <f t="shared" ca="1" si="37"/>
        <v>EJECUTADO</v>
      </c>
      <c r="J733" s="146"/>
      <c r="K733" s="507"/>
      <c r="L733" s="146"/>
      <c r="M733" s="514"/>
      <c r="N733" s="229"/>
      <c r="O733" s="438"/>
      <c r="P733" s="438"/>
      <c r="Q733" s="545"/>
      <c r="R733" s="516"/>
      <c r="T733" s="175"/>
      <c r="U733" s="146"/>
      <c r="V733" s="222"/>
      <c r="W733" s="517"/>
      <c r="X733" s="426"/>
      <c r="Y733" s="146"/>
      <c r="Z733" s="146"/>
      <c r="AA733" s="146"/>
      <c r="AB733" s="146"/>
      <c r="AC733" s="146"/>
      <c r="AD733" s="233"/>
      <c r="AE733" s="146"/>
      <c r="AF733" s="155" t="e">
        <f>#REF!</f>
        <v>#REF!</v>
      </c>
      <c r="AG733" s="169"/>
      <c r="AH733" s="150">
        <v>45602</v>
      </c>
      <c r="AI733" s="150">
        <f t="shared" si="35"/>
        <v>45722</v>
      </c>
      <c r="AJ733" s="156">
        <f t="shared" si="36"/>
        <v>46452</v>
      </c>
    </row>
    <row r="734" spans="2:36" ht="18" customHeight="1">
      <c r="B734" s="502" t="b">
        <v>0</v>
      </c>
      <c r="C734" s="322"/>
      <c r="D734" s="146"/>
      <c r="E734" s="327"/>
      <c r="F734" s="146"/>
      <c r="G734" s="559"/>
      <c r="H734" s="146"/>
      <c r="I734" s="150" t="str">
        <f t="shared" ca="1" si="37"/>
        <v>EJECUTADO</v>
      </c>
      <c r="J734" s="146"/>
      <c r="K734" s="507"/>
      <c r="L734" s="146"/>
      <c r="M734" s="514"/>
      <c r="N734" s="229"/>
      <c r="O734" s="438"/>
      <c r="P734" s="438"/>
      <c r="Q734" s="545"/>
      <c r="R734" s="516"/>
      <c r="T734" s="175"/>
      <c r="U734" s="146"/>
      <c r="V734" s="222"/>
      <c r="W734" s="517"/>
      <c r="X734" s="426"/>
      <c r="Y734" s="146"/>
      <c r="Z734" s="146"/>
      <c r="AA734" s="146"/>
      <c r="AB734" s="146"/>
      <c r="AC734" s="146"/>
      <c r="AD734" s="233"/>
      <c r="AE734" s="146"/>
      <c r="AF734" s="155" t="e">
        <f>#REF!</f>
        <v>#REF!</v>
      </c>
      <c r="AG734" s="169"/>
      <c r="AH734" s="150">
        <v>45602</v>
      </c>
      <c r="AI734" s="150">
        <f t="shared" si="35"/>
        <v>45722</v>
      </c>
      <c r="AJ734" s="156">
        <f t="shared" si="36"/>
        <v>46452</v>
      </c>
    </row>
    <row r="735" spans="2:36" ht="18" customHeight="1">
      <c r="B735" s="502" t="b">
        <v>0</v>
      </c>
      <c r="C735" s="322"/>
      <c r="D735" s="146"/>
      <c r="E735" s="327"/>
      <c r="F735" s="146"/>
      <c r="G735" s="559"/>
      <c r="H735" s="146"/>
      <c r="I735" s="150" t="str">
        <f t="shared" ca="1" si="37"/>
        <v>EJECUTADO</v>
      </c>
      <c r="J735" s="146"/>
      <c r="K735" s="507"/>
      <c r="L735" s="146"/>
      <c r="M735" s="514"/>
      <c r="N735" s="229"/>
      <c r="O735" s="438"/>
      <c r="P735" s="438"/>
      <c r="Q735" s="545"/>
      <c r="R735" s="516"/>
      <c r="T735" s="175"/>
      <c r="U735" s="146"/>
      <c r="V735" s="222"/>
      <c r="W735" s="517"/>
      <c r="X735" s="426"/>
      <c r="Y735" s="146"/>
      <c r="Z735" s="146"/>
      <c r="AA735" s="146"/>
      <c r="AB735" s="146"/>
      <c r="AC735" s="146"/>
      <c r="AD735" s="233"/>
      <c r="AE735" s="146"/>
      <c r="AF735" s="155" t="e">
        <f>#REF!</f>
        <v>#REF!</v>
      </c>
      <c r="AG735" s="169"/>
      <c r="AH735" s="150">
        <v>45602</v>
      </c>
      <c r="AI735" s="150">
        <f t="shared" si="35"/>
        <v>45722</v>
      </c>
      <c r="AJ735" s="156">
        <f t="shared" si="36"/>
        <v>46452</v>
      </c>
    </row>
    <row r="736" spans="2:36" ht="18" customHeight="1">
      <c r="B736" s="502" t="b">
        <v>0</v>
      </c>
      <c r="C736" s="322"/>
      <c r="D736" s="146"/>
      <c r="E736" s="327"/>
      <c r="F736" s="146"/>
      <c r="G736" s="559"/>
      <c r="H736" s="146"/>
      <c r="I736" s="150" t="str">
        <f t="shared" ca="1" si="37"/>
        <v>EJECUTADO</v>
      </c>
      <c r="J736" s="146"/>
      <c r="K736" s="507"/>
      <c r="L736" s="146"/>
      <c r="M736" s="514"/>
      <c r="N736" s="229"/>
      <c r="O736" s="438"/>
      <c r="P736" s="438"/>
      <c r="Q736" s="545"/>
      <c r="R736" s="516"/>
      <c r="T736" s="175"/>
      <c r="U736" s="146"/>
      <c r="V736" s="222"/>
      <c r="W736" s="517"/>
      <c r="X736" s="426"/>
      <c r="Y736" s="146"/>
      <c r="Z736" s="146"/>
      <c r="AA736" s="146"/>
      <c r="AB736" s="146"/>
      <c r="AC736" s="146"/>
      <c r="AD736" s="233"/>
      <c r="AE736" s="146"/>
      <c r="AF736" s="155" t="e">
        <f>#REF!</f>
        <v>#REF!</v>
      </c>
      <c r="AG736" s="169"/>
      <c r="AH736" s="150">
        <v>45602</v>
      </c>
      <c r="AI736" s="150">
        <f t="shared" si="35"/>
        <v>45722</v>
      </c>
      <c r="AJ736" s="156">
        <f t="shared" si="36"/>
        <v>46452</v>
      </c>
    </row>
    <row r="737" spans="2:36" ht="18" customHeight="1">
      <c r="B737" s="502" t="b">
        <v>0</v>
      </c>
      <c r="C737" s="322"/>
      <c r="D737" s="146"/>
      <c r="E737" s="327"/>
      <c r="F737" s="146"/>
      <c r="G737" s="559"/>
      <c r="H737" s="146"/>
      <c r="I737" s="150" t="str">
        <f t="shared" ca="1" si="37"/>
        <v>EJECUTADO</v>
      </c>
      <c r="J737" s="146"/>
      <c r="K737" s="507"/>
      <c r="L737" s="146"/>
      <c r="M737" s="514"/>
      <c r="N737" s="229"/>
      <c r="O737" s="438"/>
      <c r="P737" s="438"/>
      <c r="Q737" s="545"/>
      <c r="R737" s="516"/>
      <c r="T737" s="175"/>
      <c r="U737" s="146"/>
      <c r="V737" s="222"/>
      <c r="W737" s="517"/>
      <c r="X737" s="426"/>
      <c r="Y737" s="146"/>
      <c r="Z737" s="146"/>
      <c r="AA737" s="146"/>
      <c r="AB737" s="146"/>
      <c r="AC737" s="146"/>
      <c r="AD737" s="233"/>
      <c r="AE737" s="146"/>
      <c r="AF737" s="155" t="e">
        <f>#REF!</f>
        <v>#REF!</v>
      </c>
      <c r="AG737" s="169"/>
      <c r="AH737" s="150">
        <v>45602</v>
      </c>
      <c r="AI737" s="150">
        <f t="shared" si="35"/>
        <v>45722</v>
      </c>
      <c r="AJ737" s="156">
        <f t="shared" si="36"/>
        <v>46452</v>
      </c>
    </row>
    <row r="738" spans="2:36" ht="18" customHeight="1">
      <c r="B738" s="502" t="b">
        <v>0</v>
      </c>
      <c r="C738" s="322"/>
      <c r="D738" s="146"/>
      <c r="E738" s="327"/>
      <c r="F738" s="146"/>
      <c r="G738" s="559"/>
      <c r="H738" s="146"/>
      <c r="I738" s="150" t="str">
        <f t="shared" ca="1" si="37"/>
        <v>EJECUTADO</v>
      </c>
      <c r="J738" s="146"/>
      <c r="K738" s="507"/>
      <c r="L738" s="146"/>
      <c r="M738" s="514"/>
      <c r="N738" s="229"/>
      <c r="O738" s="438"/>
      <c r="P738" s="438"/>
      <c r="Q738" s="545"/>
      <c r="R738" s="516"/>
      <c r="T738" s="175"/>
      <c r="U738" s="146"/>
      <c r="V738" s="222"/>
      <c r="W738" s="517"/>
      <c r="X738" s="426"/>
      <c r="Y738" s="146"/>
      <c r="Z738" s="146"/>
      <c r="AA738" s="146"/>
      <c r="AB738" s="146"/>
      <c r="AC738" s="146"/>
      <c r="AD738" s="233"/>
      <c r="AE738" s="146"/>
      <c r="AF738" s="155" t="e">
        <f>#REF!</f>
        <v>#REF!</v>
      </c>
      <c r="AG738" s="169"/>
      <c r="AH738" s="150">
        <v>45602</v>
      </c>
      <c r="AI738" s="150">
        <f t="shared" si="35"/>
        <v>45722</v>
      </c>
      <c r="AJ738" s="156">
        <f t="shared" si="36"/>
        <v>46452</v>
      </c>
    </row>
    <row r="739" spans="2:36" ht="18" customHeight="1">
      <c r="B739" s="502" t="b">
        <v>0</v>
      </c>
      <c r="C739" s="322"/>
      <c r="D739" s="146"/>
      <c r="E739" s="327"/>
      <c r="F739" s="146"/>
      <c r="G739" s="559"/>
      <c r="H739" s="146"/>
      <c r="I739" s="150" t="str">
        <f t="shared" ca="1" si="37"/>
        <v>EJECUTADO</v>
      </c>
      <c r="J739" s="146"/>
      <c r="K739" s="507"/>
      <c r="L739" s="146"/>
      <c r="M739" s="514"/>
      <c r="N739" s="229"/>
      <c r="O739" s="438"/>
      <c r="P739" s="438"/>
      <c r="Q739" s="545"/>
      <c r="R739" s="516"/>
      <c r="T739" s="175"/>
      <c r="U739" s="146"/>
      <c r="V739" s="222"/>
      <c r="W739" s="517"/>
      <c r="X739" s="426"/>
      <c r="Y739" s="146"/>
      <c r="Z739" s="146"/>
      <c r="AA739" s="146"/>
      <c r="AB739" s="146"/>
      <c r="AC739" s="146"/>
      <c r="AD739" s="233"/>
      <c r="AE739" s="146"/>
      <c r="AF739" s="155" t="e">
        <f>#REF!</f>
        <v>#REF!</v>
      </c>
      <c r="AG739" s="169"/>
      <c r="AH739" s="150">
        <v>45602</v>
      </c>
      <c r="AI739" s="150">
        <f t="shared" si="35"/>
        <v>45722</v>
      </c>
      <c r="AJ739" s="156">
        <f t="shared" si="36"/>
        <v>46452</v>
      </c>
    </row>
    <row r="740" spans="2:36" ht="18" customHeight="1">
      <c r="B740" s="502" t="b">
        <v>0</v>
      </c>
      <c r="C740" s="322"/>
      <c r="D740" s="146"/>
      <c r="E740" s="327"/>
      <c r="F740" s="146"/>
      <c r="G740" s="559"/>
      <c r="H740" s="146"/>
      <c r="I740" s="150" t="str">
        <f t="shared" ca="1" si="37"/>
        <v>EJECUTADO</v>
      </c>
      <c r="J740" s="146"/>
      <c r="K740" s="507"/>
      <c r="L740" s="146"/>
      <c r="M740" s="514"/>
      <c r="N740" s="229"/>
      <c r="O740" s="438"/>
      <c r="P740" s="438"/>
      <c r="Q740" s="545"/>
      <c r="R740" s="516"/>
      <c r="T740" s="175"/>
      <c r="U740" s="146"/>
      <c r="V740" s="222"/>
      <c r="W740" s="517"/>
      <c r="X740" s="426"/>
      <c r="Y740" s="146"/>
      <c r="Z740" s="146"/>
      <c r="AA740" s="146"/>
      <c r="AB740" s="146"/>
      <c r="AC740" s="146"/>
      <c r="AD740" s="233"/>
      <c r="AE740" s="146"/>
      <c r="AF740" s="155" t="e">
        <f>#REF!</f>
        <v>#REF!</v>
      </c>
      <c r="AG740" s="169"/>
      <c r="AH740" s="150">
        <v>45602</v>
      </c>
      <c r="AI740" s="150">
        <f t="shared" si="35"/>
        <v>45722</v>
      </c>
      <c r="AJ740" s="156">
        <f t="shared" si="36"/>
        <v>46452</v>
      </c>
    </row>
    <row r="741" spans="2:36" ht="18" customHeight="1">
      <c r="B741" s="502" t="b">
        <v>0</v>
      </c>
      <c r="C741" s="322"/>
      <c r="D741" s="146"/>
      <c r="E741" s="327"/>
      <c r="F741" s="146"/>
      <c r="G741" s="559"/>
      <c r="H741" s="146"/>
      <c r="I741" s="150" t="str">
        <f t="shared" ca="1" si="37"/>
        <v>EJECUTADO</v>
      </c>
      <c r="J741" s="146"/>
      <c r="K741" s="507"/>
      <c r="L741" s="146"/>
      <c r="M741" s="514"/>
      <c r="N741" s="229"/>
      <c r="O741" s="438"/>
      <c r="P741" s="438"/>
      <c r="Q741" s="545"/>
      <c r="R741" s="516"/>
      <c r="T741" s="175"/>
      <c r="U741" s="146"/>
      <c r="V741" s="222"/>
      <c r="W741" s="517"/>
      <c r="X741" s="426"/>
      <c r="Y741" s="146"/>
      <c r="Z741" s="146"/>
      <c r="AA741" s="146"/>
      <c r="AB741" s="146"/>
      <c r="AC741" s="146"/>
      <c r="AD741" s="233"/>
      <c r="AE741" s="146"/>
      <c r="AF741" s="155" t="e">
        <f>#REF!</f>
        <v>#REF!</v>
      </c>
      <c r="AG741" s="169"/>
      <c r="AH741" s="150">
        <v>45602</v>
      </c>
      <c r="AI741" s="150">
        <f t="shared" si="35"/>
        <v>45722</v>
      </c>
      <c r="AJ741" s="156">
        <f t="shared" si="36"/>
        <v>46452</v>
      </c>
    </row>
    <row r="742" spans="2:36" ht="18" customHeight="1">
      <c r="B742" s="502" t="b">
        <v>0</v>
      </c>
      <c r="C742" s="322"/>
      <c r="D742" s="146"/>
      <c r="E742" s="327"/>
      <c r="F742" s="146"/>
      <c r="G742" s="559"/>
      <c r="H742" s="146"/>
      <c r="I742" s="150" t="str">
        <f t="shared" ca="1" si="37"/>
        <v>EJECUTADO</v>
      </c>
      <c r="J742" s="146"/>
      <c r="K742" s="507"/>
      <c r="L742" s="146"/>
      <c r="M742" s="514"/>
      <c r="N742" s="229"/>
      <c r="O742" s="438"/>
      <c r="P742" s="438"/>
      <c r="Q742" s="545"/>
      <c r="R742" s="516"/>
      <c r="T742" s="175"/>
      <c r="U742" s="146"/>
      <c r="V742" s="222"/>
      <c r="W742" s="517"/>
      <c r="X742" s="426"/>
      <c r="Y742" s="146"/>
      <c r="Z742" s="146"/>
      <c r="AA742" s="146"/>
      <c r="AB742" s="146"/>
      <c r="AC742" s="146"/>
      <c r="AD742" s="233"/>
      <c r="AE742" s="146"/>
      <c r="AF742" s="155" t="e">
        <f>#REF!</f>
        <v>#REF!</v>
      </c>
      <c r="AG742" s="169"/>
      <c r="AH742" s="150">
        <v>45602</v>
      </c>
      <c r="AI742" s="150">
        <f t="shared" si="35"/>
        <v>45722</v>
      </c>
      <c r="AJ742" s="156">
        <f t="shared" si="36"/>
        <v>46452</v>
      </c>
    </row>
    <row r="743" spans="2:36" ht="18" customHeight="1">
      <c r="B743" s="502" t="b">
        <v>0</v>
      </c>
      <c r="C743" s="322"/>
      <c r="D743" s="146"/>
      <c r="E743" s="327"/>
      <c r="F743" s="146"/>
      <c r="G743" s="559"/>
      <c r="H743" s="146"/>
      <c r="I743" s="150" t="str">
        <f t="shared" ca="1" si="37"/>
        <v>EJECUTADO</v>
      </c>
      <c r="J743" s="146"/>
      <c r="K743" s="507"/>
      <c r="L743" s="146"/>
      <c r="M743" s="514"/>
      <c r="N743" s="229"/>
      <c r="O743" s="438"/>
      <c r="P743" s="438"/>
      <c r="Q743" s="545"/>
      <c r="R743" s="516"/>
      <c r="T743" s="175"/>
      <c r="U743" s="146"/>
      <c r="V743" s="222"/>
      <c r="W743" s="517"/>
      <c r="X743" s="426"/>
      <c r="Y743" s="146"/>
      <c r="Z743" s="146"/>
      <c r="AA743" s="146"/>
      <c r="AB743" s="146"/>
      <c r="AC743" s="146"/>
      <c r="AD743" s="233"/>
      <c r="AE743" s="146"/>
      <c r="AF743" s="155" t="e">
        <f>#REF!</f>
        <v>#REF!</v>
      </c>
      <c r="AG743" s="169"/>
      <c r="AH743" s="150">
        <v>45602</v>
      </c>
      <c r="AI743" s="150">
        <f t="shared" si="35"/>
        <v>45722</v>
      </c>
      <c r="AJ743" s="156">
        <f t="shared" si="36"/>
        <v>46452</v>
      </c>
    </row>
    <row r="744" spans="2:36" ht="18" customHeight="1">
      <c r="B744" s="502" t="b">
        <v>0</v>
      </c>
      <c r="C744" s="322"/>
      <c r="D744" s="146"/>
      <c r="E744" s="327"/>
      <c r="F744" s="146"/>
      <c r="G744" s="559"/>
      <c r="H744" s="146"/>
      <c r="I744" s="150" t="str">
        <f t="shared" ca="1" si="37"/>
        <v>EJECUTADO</v>
      </c>
      <c r="J744" s="146"/>
      <c r="K744" s="507"/>
      <c r="L744" s="146"/>
      <c r="M744" s="514"/>
      <c r="N744" s="229"/>
      <c r="O744" s="438"/>
      <c r="P744" s="438"/>
      <c r="Q744" s="545"/>
      <c r="R744" s="516"/>
      <c r="T744" s="175"/>
      <c r="U744" s="146"/>
      <c r="V744" s="222"/>
      <c r="W744" s="517"/>
      <c r="X744" s="426"/>
      <c r="Y744" s="146"/>
      <c r="Z744" s="146"/>
      <c r="AA744" s="146"/>
      <c r="AB744" s="146"/>
      <c r="AC744" s="146"/>
      <c r="AD744" s="233"/>
      <c r="AE744" s="146"/>
      <c r="AF744" s="155" t="e">
        <f>#REF!</f>
        <v>#REF!</v>
      </c>
      <c r="AG744" s="169"/>
      <c r="AH744" s="150">
        <v>45602</v>
      </c>
      <c r="AI744" s="150">
        <f t="shared" si="35"/>
        <v>45722</v>
      </c>
      <c r="AJ744" s="156">
        <f t="shared" si="36"/>
        <v>46452</v>
      </c>
    </row>
    <row r="745" spans="2:36" ht="18" customHeight="1">
      <c r="B745" s="502" t="b">
        <v>0</v>
      </c>
      <c r="C745" s="322"/>
      <c r="D745" s="146"/>
      <c r="E745" s="327"/>
      <c r="F745" s="146"/>
      <c r="G745" s="559"/>
      <c r="H745" s="146"/>
      <c r="I745" s="150" t="str">
        <f t="shared" ca="1" si="37"/>
        <v>EJECUTADO</v>
      </c>
      <c r="J745" s="146"/>
      <c r="K745" s="507"/>
      <c r="L745" s="146"/>
      <c r="M745" s="514"/>
      <c r="N745" s="229"/>
      <c r="O745" s="438"/>
      <c r="P745" s="438"/>
      <c r="Q745" s="545"/>
      <c r="R745" s="516"/>
      <c r="T745" s="175"/>
      <c r="U745" s="146"/>
      <c r="V745" s="222"/>
      <c r="W745" s="517"/>
      <c r="X745" s="426"/>
      <c r="Y745" s="146"/>
      <c r="Z745" s="146"/>
      <c r="AA745" s="146"/>
      <c r="AB745" s="146"/>
      <c r="AC745" s="146"/>
      <c r="AD745" s="233"/>
      <c r="AE745" s="146"/>
      <c r="AF745" s="155" t="e">
        <f>#REF!</f>
        <v>#REF!</v>
      </c>
      <c r="AG745" s="169"/>
      <c r="AH745" s="150">
        <v>45602</v>
      </c>
      <c r="AI745" s="150">
        <f t="shared" si="35"/>
        <v>45722</v>
      </c>
      <c r="AJ745" s="156">
        <f t="shared" si="36"/>
        <v>46452</v>
      </c>
    </row>
    <row r="746" spans="2:36" ht="18" customHeight="1">
      <c r="B746" s="502" t="b">
        <v>0</v>
      </c>
      <c r="C746" s="322"/>
      <c r="D746" s="146"/>
      <c r="E746" s="327"/>
      <c r="F746" s="146"/>
      <c r="G746" s="559"/>
      <c r="H746" s="146"/>
      <c r="I746" s="150" t="str">
        <f t="shared" ca="1" si="37"/>
        <v>EJECUTADO</v>
      </c>
      <c r="J746" s="146"/>
      <c r="K746" s="507"/>
      <c r="L746" s="146"/>
      <c r="M746" s="514"/>
      <c r="N746" s="229"/>
      <c r="O746" s="438"/>
      <c r="P746" s="438"/>
      <c r="Q746" s="545"/>
      <c r="R746" s="516"/>
      <c r="T746" s="175"/>
      <c r="U746" s="146"/>
      <c r="V746" s="222"/>
      <c r="W746" s="517"/>
      <c r="X746" s="426"/>
      <c r="Y746" s="146"/>
      <c r="Z746" s="146"/>
      <c r="AA746" s="146"/>
      <c r="AB746" s="146"/>
      <c r="AC746" s="146"/>
      <c r="AD746" s="233"/>
      <c r="AE746" s="146"/>
      <c r="AF746" s="155" t="e">
        <f>#REF!</f>
        <v>#REF!</v>
      </c>
      <c r="AG746" s="169"/>
      <c r="AH746" s="150">
        <v>45602</v>
      </c>
      <c r="AI746" s="150">
        <f t="shared" si="35"/>
        <v>45722</v>
      </c>
      <c r="AJ746" s="156">
        <f t="shared" si="36"/>
        <v>46452</v>
      </c>
    </row>
    <row r="747" spans="2:36" ht="18" customHeight="1">
      <c r="B747" s="502" t="b">
        <v>0</v>
      </c>
      <c r="C747" s="322"/>
      <c r="D747" s="146"/>
      <c r="E747" s="327"/>
      <c r="F747" s="146"/>
      <c r="G747" s="559"/>
      <c r="H747" s="146"/>
      <c r="I747" s="150" t="str">
        <f t="shared" ca="1" si="37"/>
        <v>EJECUTADO</v>
      </c>
      <c r="J747" s="146"/>
      <c r="K747" s="507"/>
      <c r="L747" s="146"/>
      <c r="M747" s="514"/>
      <c r="N747" s="229"/>
      <c r="O747" s="438"/>
      <c r="P747" s="438"/>
      <c r="Q747" s="545"/>
      <c r="R747" s="516"/>
      <c r="T747" s="175"/>
      <c r="U747" s="146"/>
      <c r="V747" s="222"/>
      <c r="W747" s="517"/>
      <c r="X747" s="426"/>
      <c r="Y747" s="146"/>
      <c r="Z747" s="146"/>
      <c r="AA747" s="146"/>
      <c r="AB747" s="146"/>
      <c r="AC747" s="146"/>
      <c r="AD747" s="233"/>
      <c r="AE747" s="146"/>
      <c r="AF747" s="155" t="e">
        <f>#REF!</f>
        <v>#REF!</v>
      </c>
      <c r="AG747" s="169"/>
      <c r="AH747" s="150">
        <v>45602</v>
      </c>
      <c r="AI747" s="150">
        <f t="shared" si="35"/>
        <v>45722</v>
      </c>
      <c r="AJ747" s="156">
        <f t="shared" si="36"/>
        <v>46452</v>
      </c>
    </row>
    <row r="748" spans="2:36" ht="18" customHeight="1">
      <c r="B748" s="502" t="b">
        <v>0</v>
      </c>
      <c r="C748" s="322"/>
      <c r="D748" s="146"/>
      <c r="E748" s="327"/>
      <c r="F748" s="146"/>
      <c r="G748" s="559"/>
      <c r="H748" s="146"/>
      <c r="I748" s="150" t="str">
        <f t="shared" ca="1" si="37"/>
        <v>EJECUTADO</v>
      </c>
      <c r="J748" s="146"/>
      <c r="K748" s="507"/>
      <c r="L748" s="146"/>
      <c r="M748" s="514"/>
      <c r="N748" s="229"/>
      <c r="O748" s="438"/>
      <c r="P748" s="438"/>
      <c r="Q748" s="545"/>
      <c r="R748" s="516"/>
      <c r="T748" s="175"/>
      <c r="U748" s="146"/>
      <c r="V748" s="222"/>
      <c r="W748" s="517"/>
      <c r="X748" s="426"/>
      <c r="Y748" s="146"/>
      <c r="Z748" s="146"/>
      <c r="AA748" s="146"/>
      <c r="AB748" s="146"/>
      <c r="AC748" s="146"/>
      <c r="AD748" s="233"/>
      <c r="AE748" s="146"/>
      <c r="AF748" s="155" t="e">
        <f>#REF!</f>
        <v>#REF!</v>
      </c>
      <c r="AG748" s="169"/>
      <c r="AH748" s="150">
        <v>45602</v>
      </c>
      <c r="AI748" s="150">
        <f t="shared" si="35"/>
        <v>45722</v>
      </c>
      <c r="AJ748" s="156">
        <f t="shared" si="36"/>
        <v>46452</v>
      </c>
    </row>
    <row r="749" spans="2:36" ht="18" customHeight="1">
      <c r="B749" s="502" t="b">
        <v>0</v>
      </c>
      <c r="C749" s="322"/>
      <c r="D749" s="146"/>
      <c r="E749" s="327"/>
      <c r="F749" s="146"/>
      <c r="G749" s="559"/>
      <c r="H749" s="146"/>
      <c r="I749" s="150" t="str">
        <f t="shared" ca="1" si="37"/>
        <v>EJECUTADO</v>
      </c>
      <c r="J749" s="146"/>
      <c r="K749" s="507"/>
      <c r="L749" s="146"/>
      <c r="M749" s="514"/>
      <c r="N749" s="229"/>
      <c r="O749" s="438"/>
      <c r="P749" s="438"/>
      <c r="Q749" s="545"/>
      <c r="R749" s="516"/>
      <c r="T749" s="175"/>
      <c r="U749" s="146"/>
      <c r="V749" s="222"/>
      <c r="W749" s="517"/>
      <c r="X749" s="426"/>
      <c r="Y749" s="146"/>
      <c r="Z749" s="146"/>
      <c r="AA749" s="146"/>
      <c r="AB749" s="146"/>
      <c r="AC749" s="146"/>
      <c r="AD749" s="233"/>
      <c r="AE749" s="146"/>
      <c r="AF749" s="155" t="e">
        <f>#REF!</f>
        <v>#REF!</v>
      </c>
      <c r="AG749" s="169"/>
      <c r="AH749" s="150">
        <v>45602</v>
      </c>
      <c r="AI749" s="150">
        <f t="shared" si="35"/>
        <v>45722</v>
      </c>
      <c r="AJ749" s="156">
        <f t="shared" si="36"/>
        <v>46452</v>
      </c>
    </row>
    <row r="750" spans="2:36" ht="18" customHeight="1">
      <c r="B750" s="502" t="b">
        <v>0</v>
      </c>
      <c r="C750" s="322"/>
      <c r="D750" s="146"/>
      <c r="E750" s="327"/>
      <c r="F750" s="146"/>
      <c r="G750" s="559"/>
      <c r="H750" s="146"/>
      <c r="I750" s="150" t="str">
        <f t="shared" ca="1" si="37"/>
        <v>EJECUTADO</v>
      </c>
      <c r="J750" s="146"/>
      <c r="K750" s="507"/>
      <c r="L750" s="146"/>
      <c r="M750" s="514"/>
      <c r="N750" s="229"/>
      <c r="O750" s="438"/>
      <c r="P750" s="438"/>
      <c r="Q750" s="545"/>
      <c r="R750" s="516"/>
      <c r="T750" s="175"/>
      <c r="U750" s="146"/>
      <c r="V750" s="222"/>
      <c r="W750" s="517"/>
      <c r="X750" s="426"/>
      <c r="Y750" s="146"/>
      <c r="Z750" s="146"/>
      <c r="AA750" s="146"/>
      <c r="AB750" s="146"/>
      <c r="AC750" s="146"/>
      <c r="AD750" s="233"/>
      <c r="AE750" s="146"/>
      <c r="AF750" s="155" t="e">
        <f>#REF!</f>
        <v>#REF!</v>
      </c>
      <c r="AG750" s="169"/>
      <c r="AH750" s="150">
        <v>45602</v>
      </c>
      <c r="AI750" s="150">
        <f t="shared" si="35"/>
        <v>45722</v>
      </c>
      <c r="AJ750" s="156">
        <f t="shared" si="36"/>
        <v>46452</v>
      </c>
    </row>
    <row r="751" spans="2:36" ht="18" customHeight="1">
      <c r="B751" s="502" t="b">
        <v>0</v>
      </c>
      <c r="C751" s="322"/>
      <c r="D751" s="146"/>
      <c r="E751" s="327"/>
      <c r="F751" s="146"/>
      <c r="G751" s="559"/>
      <c r="H751" s="146"/>
      <c r="I751" s="150" t="str">
        <f t="shared" ca="1" si="37"/>
        <v>EJECUTADO</v>
      </c>
      <c r="J751" s="146"/>
      <c r="K751" s="507"/>
      <c r="L751" s="146"/>
      <c r="M751" s="514"/>
      <c r="N751" s="229"/>
      <c r="O751" s="438"/>
      <c r="P751" s="438"/>
      <c r="Q751" s="545"/>
      <c r="R751" s="516"/>
      <c r="T751" s="175"/>
      <c r="U751" s="146"/>
      <c r="V751" s="222"/>
      <c r="W751" s="517"/>
      <c r="X751" s="426"/>
      <c r="Y751" s="146"/>
      <c r="Z751" s="146"/>
      <c r="AA751" s="146"/>
      <c r="AB751" s="146"/>
      <c r="AC751" s="146"/>
      <c r="AD751" s="233"/>
      <c r="AE751" s="146"/>
      <c r="AF751" s="155" t="e">
        <f>#REF!</f>
        <v>#REF!</v>
      </c>
      <c r="AG751" s="169"/>
      <c r="AH751" s="150">
        <v>45602</v>
      </c>
      <c r="AI751" s="150">
        <f t="shared" si="35"/>
        <v>45722</v>
      </c>
      <c r="AJ751" s="156">
        <f t="shared" si="36"/>
        <v>46452</v>
      </c>
    </row>
    <row r="752" spans="2:36" ht="18" customHeight="1">
      <c r="B752" s="502" t="b">
        <v>0</v>
      </c>
      <c r="C752" s="322"/>
      <c r="D752" s="146"/>
      <c r="E752" s="327"/>
      <c r="F752" s="146"/>
      <c r="G752" s="559"/>
      <c r="H752" s="146"/>
      <c r="I752" s="150" t="str">
        <f t="shared" ca="1" si="37"/>
        <v>EJECUTADO</v>
      </c>
      <c r="J752" s="146"/>
      <c r="K752" s="507"/>
      <c r="L752" s="146"/>
      <c r="M752" s="514"/>
      <c r="N752" s="229"/>
      <c r="O752" s="438"/>
      <c r="P752" s="438"/>
      <c r="Q752" s="545"/>
      <c r="R752" s="516"/>
      <c r="T752" s="175"/>
      <c r="U752" s="146"/>
      <c r="V752" s="222"/>
      <c r="W752" s="517"/>
      <c r="X752" s="426"/>
      <c r="Y752" s="146"/>
      <c r="Z752" s="146"/>
      <c r="AA752" s="146"/>
      <c r="AB752" s="146"/>
      <c r="AC752" s="146"/>
      <c r="AD752" s="233"/>
      <c r="AE752" s="146"/>
      <c r="AF752" s="155" t="e">
        <f>#REF!</f>
        <v>#REF!</v>
      </c>
      <c r="AG752" s="169"/>
      <c r="AH752" s="150">
        <v>45602</v>
      </c>
      <c r="AI752" s="150">
        <f t="shared" si="35"/>
        <v>45722</v>
      </c>
      <c r="AJ752" s="156">
        <f t="shared" si="36"/>
        <v>46452</v>
      </c>
    </row>
    <row r="753" spans="2:36" ht="18" customHeight="1">
      <c r="B753" s="502" t="b">
        <v>0</v>
      </c>
      <c r="C753" s="322"/>
      <c r="D753" s="146"/>
      <c r="E753" s="327"/>
      <c r="F753" s="146"/>
      <c r="G753" s="559"/>
      <c r="H753" s="146"/>
      <c r="I753" s="150" t="str">
        <f t="shared" ca="1" si="37"/>
        <v>EJECUTADO</v>
      </c>
      <c r="J753" s="146"/>
      <c r="K753" s="507"/>
      <c r="L753" s="146"/>
      <c r="M753" s="514"/>
      <c r="N753" s="229"/>
      <c r="O753" s="438"/>
      <c r="P753" s="438"/>
      <c r="Q753" s="545"/>
      <c r="R753" s="516"/>
      <c r="T753" s="175"/>
      <c r="U753" s="146"/>
      <c r="V753" s="222"/>
      <c r="W753" s="517"/>
      <c r="X753" s="426"/>
      <c r="Y753" s="146"/>
      <c r="Z753" s="146"/>
      <c r="AA753" s="146"/>
      <c r="AB753" s="146"/>
      <c r="AC753" s="146"/>
      <c r="AD753" s="233"/>
      <c r="AE753" s="146"/>
      <c r="AF753" s="155" t="e">
        <f>#REF!</f>
        <v>#REF!</v>
      </c>
      <c r="AG753" s="169"/>
      <c r="AH753" s="150">
        <v>45602</v>
      </c>
      <c r="AI753" s="150">
        <f t="shared" si="35"/>
        <v>45722</v>
      </c>
      <c r="AJ753" s="156">
        <f t="shared" si="36"/>
        <v>46452</v>
      </c>
    </row>
    <row r="754" spans="2:36" ht="18" customHeight="1">
      <c r="B754" s="502" t="b">
        <v>0</v>
      </c>
      <c r="C754" s="322"/>
      <c r="D754" s="146"/>
      <c r="E754" s="327"/>
      <c r="F754" s="146"/>
      <c r="G754" s="559"/>
      <c r="H754" s="146"/>
      <c r="I754" s="150" t="str">
        <f t="shared" ca="1" si="37"/>
        <v>EJECUTADO</v>
      </c>
      <c r="J754" s="146"/>
      <c r="K754" s="507"/>
      <c r="L754" s="146"/>
      <c r="M754" s="514"/>
      <c r="N754" s="229"/>
      <c r="O754" s="438"/>
      <c r="P754" s="438"/>
      <c r="Q754" s="545"/>
      <c r="R754" s="516"/>
      <c r="T754" s="175"/>
      <c r="U754" s="146"/>
      <c r="V754" s="222"/>
      <c r="W754" s="517"/>
      <c r="X754" s="426"/>
      <c r="Y754" s="146"/>
      <c r="Z754" s="146"/>
      <c r="AA754" s="146"/>
      <c r="AB754" s="146"/>
      <c r="AC754" s="146"/>
      <c r="AD754" s="233"/>
      <c r="AE754" s="146"/>
      <c r="AF754" s="155" t="e">
        <f>#REF!</f>
        <v>#REF!</v>
      </c>
      <c r="AG754" s="169"/>
      <c r="AH754" s="150">
        <v>45602</v>
      </c>
      <c r="AI754" s="150">
        <f t="shared" si="35"/>
        <v>45722</v>
      </c>
      <c r="AJ754" s="156">
        <f t="shared" si="36"/>
        <v>46452</v>
      </c>
    </row>
    <row r="755" spans="2:36" ht="18" customHeight="1">
      <c r="B755" s="502" t="b">
        <v>0</v>
      </c>
      <c r="C755" s="322"/>
      <c r="D755" s="146"/>
      <c r="E755" s="327"/>
      <c r="F755" s="146"/>
      <c r="G755" s="559"/>
      <c r="H755" s="146"/>
      <c r="I755" s="150" t="str">
        <f t="shared" ca="1" si="37"/>
        <v>EJECUTADO</v>
      </c>
      <c r="J755" s="146"/>
      <c r="K755" s="507"/>
      <c r="L755" s="146"/>
      <c r="M755" s="514"/>
      <c r="N755" s="229"/>
      <c r="O755" s="438"/>
      <c r="P755" s="438"/>
      <c r="Q755" s="545"/>
      <c r="R755" s="516"/>
      <c r="T755" s="175"/>
      <c r="U755" s="146"/>
      <c r="V755" s="222"/>
      <c r="W755" s="517"/>
      <c r="X755" s="426"/>
      <c r="Y755" s="146"/>
      <c r="Z755" s="146"/>
      <c r="AA755" s="146"/>
      <c r="AB755" s="146"/>
      <c r="AC755" s="146"/>
      <c r="AD755" s="233"/>
      <c r="AE755" s="146"/>
      <c r="AF755" s="155" t="e">
        <f>#REF!</f>
        <v>#REF!</v>
      </c>
      <c r="AG755" s="169"/>
      <c r="AH755" s="150">
        <v>45602</v>
      </c>
      <c r="AI755" s="150">
        <f t="shared" si="35"/>
        <v>45722</v>
      </c>
      <c r="AJ755" s="156">
        <f t="shared" si="36"/>
        <v>46452</v>
      </c>
    </row>
    <row r="756" spans="2:36" ht="18" customHeight="1">
      <c r="B756" s="502" t="b">
        <v>0</v>
      </c>
      <c r="C756" s="322"/>
      <c r="D756" s="146"/>
      <c r="E756" s="327"/>
      <c r="F756" s="146"/>
      <c r="G756" s="559"/>
      <c r="H756" s="146"/>
      <c r="I756" s="150" t="str">
        <f t="shared" ca="1" si="37"/>
        <v>EJECUTADO</v>
      </c>
      <c r="J756" s="146"/>
      <c r="K756" s="507"/>
      <c r="L756" s="146"/>
      <c r="M756" s="514"/>
      <c r="N756" s="229"/>
      <c r="O756" s="438"/>
      <c r="P756" s="438"/>
      <c r="Q756" s="545"/>
      <c r="R756" s="516"/>
      <c r="T756" s="175"/>
      <c r="U756" s="146"/>
      <c r="V756" s="222"/>
      <c r="W756" s="517"/>
      <c r="X756" s="426"/>
      <c r="Y756" s="146"/>
      <c r="Z756" s="146"/>
      <c r="AA756" s="146"/>
      <c r="AB756" s="146"/>
      <c r="AC756" s="146"/>
      <c r="AD756" s="233"/>
      <c r="AE756" s="146"/>
      <c r="AF756" s="155" t="e">
        <f>#REF!</f>
        <v>#REF!</v>
      </c>
      <c r="AG756" s="169"/>
      <c r="AH756" s="150">
        <v>45602</v>
      </c>
      <c r="AI756" s="150">
        <f t="shared" si="35"/>
        <v>45722</v>
      </c>
      <c r="AJ756" s="156">
        <f t="shared" si="36"/>
        <v>46452</v>
      </c>
    </row>
    <row r="757" spans="2:36" ht="18" customHeight="1">
      <c r="B757" s="502" t="b">
        <v>0</v>
      </c>
      <c r="C757" s="322"/>
      <c r="D757" s="146"/>
      <c r="E757" s="327"/>
      <c r="F757" s="146"/>
      <c r="G757" s="559"/>
      <c r="H757" s="146"/>
      <c r="I757" s="150" t="str">
        <f t="shared" ca="1" si="37"/>
        <v>EJECUTADO</v>
      </c>
      <c r="J757" s="146"/>
      <c r="K757" s="507"/>
      <c r="L757" s="146"/>
      <c r="M757" s="514"/>
      <c r="N757" s="229"/>
      <c r="O757" s="438"/>
      <c r="P757" s="438"/>
      <c r="Q757" s="545"/>
      <c r="R757" s="516"/>
      <c r="T757" s="175"/>
      <c r="U757" s="146"/>
      <c r="V757" s="222"/>
      <c r="W757" s="517"/>
      <c r="X757" s="426"/>
      <c r="Y757" s="146"/>
      <c r="Z757" s="146"/>
      <c r="AA757" s="146"/>
      <c r="AB757" s="146"/>
      <c r="AC757" s="146"/>
      <c r="AD757" s="233"/>
      <c r="AE757" s="146"/>
      <c r="AF757" s="155" t="e">
        <f>#REF!</f>
        <v>#REF!</v>
      </c>
      <c r="AG757" s="169"/>
      <c r="AH757" s="150">
        <v>45602</v>
      </c>
      <c r="AI757" s="150">
        <f t="shared" si="35"/>
        <v>45722</v>
      </c>
      <c r="AJ757" s="156">
        <f t="shared" si="36"/>
        <v>46452</v>
      </c>
    </row>
    <row r="758" spans="2:36" ht="18" customHeight="1">
      <c r="B758" s="502" t="b">
        <v>0</v>
      </c>
      <c r="C758" s="322"/>
      <c r="D758" s="146"/>
      <c r="E758" s="327"/>
      <c r="F758" s="146"/>
      <c r="G758" s="559"/>
      <c r="H758" s="146"/>
      <c r="I758" s="150" t="str">
        <f t="shared" ca="1" si="37"/>
        <v>EJECUTADO</v>
      </c>
      <c r="J758" s="146"/>
      <c r="K758" s="507"/>
      <c r="L758" s="146"/>
      <c r="M758" s="514"/>
      <c r="N758" s="229"/>
      <c r="O758" s="438"/>
      <c r="P758" s="438"/>
      <c r="Q758" s="545"/>
      <c r="R758" s="516"/>
      <c r="T758" s="175"/>
      <c r="U758" s="146"/>
      <c r="V758" s="222"/>
      <c r="W758" s="517"/>
      <c r="X758" s="426"/>
      <c r="Y758" s="146"/>
      <c r="Z758" s="146"/>
      <c r="AA758" s="146"/>
      <c r="AB758" s="146"/>
      <c r="AC758" s="146"/>
      <c r="AD758" s="233"/>
      <c r="AE758" s="146"/>
      <c r="AF758" s="155" t="e">
        <f>#REF!</f>
        <v>#REF!</v>
      </c>
      <c r="AG758" s="169"/>
      <c r="AH758" s="150">
        <v>45602</v>
      </c>
      <c r="AI758" s="150">
        <f t="shared" si="35"/>
        <v>45722</v>
      </c>
      <c r="AJ758" s="156">
        <f t="shared" si="36"/>
        <v>46452</v>
      </c>
    </row>
    <row r="759" spans="2:36" ht="18" customHeight="1">
      <c r="B759" s="502" t="b">
        <v>0</v>
      </c>
      <c r="C759" s="322"/>
      <c r="D759" s="146"/>
      <c r="E759" s="327"/>
      <c r="F759" s="146"/>
      <c r="G759" s="559"/>
      <c r="H759" s="146"/>
      <c r="I759" s="150" t="str">
        <f t="shared" ca="1" si="37"/>
        <v>EJECUTADO</v>
      </c>
      <c r="J759" s="146"/>
      <c r="K759" s="507"/>
      <c r="L759" s="146"/>
      <c r="M759" s="514"/>
      <c r="N759" s="229"/>
      <c r="O759" s="438"/>
      <c r="P759" s="438"/>
      <c r="Q759" s="545"/>
      <c r="R759" s="516"/>
      <c r="T759" s="175"/>
      <c r="U759" s="146"/>
      <c r="V759" s="222"/>
      <c r="W759" s="517"/>
      <c r="X759" s="426"/>
      <c r="Y759" s="146"/>
      <c r="Z759" s="146"/>
      <c r="AA759" s="146"/>
      <c r="AB759" s="146"/>
      <c r="AC759" s="146"/>
      <c r="AD759" s="233"/>
      <c r="AE759" s="146"/>
      <c r="AF759" s="155" t="e">
        <f>#REF!</f>
        <v>#REF!</v>
      </c>
      <c r="AG759" s="169"/>
      <c r="AH759" s="150">
        <v>45602</v>
      </c>
      <c r="AI759" s="150">
        <f t="shared" si="35"/>
        <v>45722</v>
      </c>
      <c r="AJ759" s="156">
        <f t="shared" si="36"/>
        <v>46452</v>
      </c>
    </row>
    <row r="760" spans="2:36" ht="18" customHeight="1">
      <c r="B760" s="502" t="b">
        <v>0</v>
      </c>
      <c r="C760" s="322"/>
      <c r="D760" s="146"/>
      <c r="E760" s="327"/>
      <c r="F760" s="146"/>
      <c r="G760" s="559"/>
      <c r="H760" s="146"/>
      <c r="I760" s="150" t="str">
        <f t="shared" ca="1" si="37"/>
        <v>EJECUTADO</v>
      </c>
      <c r="J760" s="146"/>
      <c r="K760" s="507"/>
      <c r="L760" s="146"/>
      <c r="M760" s="514"/>
      <c r="N760" s="229"/>
      <c r="O760" s="438"/>
      <c r="P760" s="438"/>
      <c r="Q760" s="545"/>
      <c r="R760" s="516"/>
      <c r="T760" s="175"/>
      <c r="U760" s="146"/>
      <c r="V760" s="222"/>
      <c r="W760" s="517"/>
      <c r="X760" s="426"/>
      <c r="Y760" s="146"/>
      <c r="Z760" s="146"/>
      <c r="AA760" s="146"/>
      <c r="AB760" s="146"/>
      <c r="AC760" s="146"/>
      <c r="AD760" s="233"/>
      <c r="AE760" s="146"/>
      <c r="AF760" s="155" t="e">
        <f>#REF!</f>
        <v>#REF!</v>
      </c>
      <c r="AG760" s="169"/>
      <c r="AH760" s="150">
        <v>45602</v>
      </c>
      <c r="AI760" s="150">
        <f t="shared" si="35"/>
        <v>45722</v>
      </c>
      <c r="AJ760" s="156">
        <f t="shared" si="36"/>
        <v>46452</v>
      </c>
    </row>
    <row r="761" spans="2:36" ht="18" customHeight="1">
      <c r="B761" s="502" t="b">
        <v>0</v>
      </c>
      <c r="C761" s="322"/>
      <c r="D761" s="146"/>
      <c r="E761" s="327"/>
      <c r="F761" s="146"/>
      <c r="G761" s="559"/>
      <c r="H761" s="146"/>
      <c r="I761" s="150" t="str">
        <f t="shared" ca="1" si="37"/>
        <v>EJECUTADO</v>
      </c>
      <c r="J761" s="146"/>
      <c r="K761" s="507"/>
      <c r="L761" s="146"/>
      <c r="M761" s="514"/>
      <c r="N761" s="229"/>
      <c r="O761" s="438"/>
      <c r="P761" s="438"/>
      <c r="Q761" s="545"/>
      <c r="R761" s="516"/>
      <c r="T761" s="175"/>
      <c r="U761" s="146"/>
      <c r="V761" s="222"/>
      <c r="W761" s="517"/>
      <c r="X761" s="426"/>
      <c r="Y761" s="146"/>
      <c r="Z761" s="146"/>
      <c r="AA761" s="146"/>
      <c r="AB761" s="146"/>
      <c r="AC761" s="146"/>
      <c r="AD761" s="233"/>
      <c r="AE761" s="146"/>
      <c r="AF761" s="155" t="e">
        <f>#REF!</f>
        <v>#REF!</v>
      </c>
      <c r="AG761" s="169"/>
      <c r="AH761" s="150">
        <v>45602</v>
      </c>
      <c r="AI761" s="150">
        <f t="shared" si="35"/>
        <v>45722</v>
      </c>
      <c r="AJ761" s="156">
        <f t="shared" si="36"/>
        <v>46452</v>
      </c>
    </row>
    <row r="762" spans="2:36" ht="18" customHeight="1">
      <c r="B762" s="502" t="b">
        <v>0</v>
      </c>
      <c r="C762" s="322"/>
      <c r="D762" s="146"/>
      <c r="E762" s="327"/>
      <c r="F762" s="146"/>
      <c r="G762" s="559"/>
      <c r="H762" s="146"/>
      <c r="I762" s="150" t="str">
        <f t="shared" ca="1" si="37"/>
        <v>EJECUTADO</v>
      </c>
      <c r="J762" s="146"/>
      <c r="K762" s="507"/>
      <c r="L762" s="146"/>
      <c r="M762" s="514"/>
      <c r="N762" s="229"/>
      <c r="O762" s="438"/>
      <c r="P762" s="438"/>
      <c r="Q762" s="545"/>
      <c r="R762" s="516"/>
      <c r="T762" s="175"/>
      <c r="U762" s="146"/>
      <c r="V762" s="222"/>
      <c r="W762" s="517"/>
      <c r="X762" s="426"/>
      <c r="Y762" s="146"/>
      <c r="Z762" s="146"/>
      <c r="AA762" s="146"/>
      <c r="AB762" s="146"/>
      <c r="AC762" s="146"/>
      <c r="AD762" s="233"/>
      <c r="AE762" s="146"/>
      <c r="AF762" s="155" t="e">
        <f>#REF!</f>
        <v>#REF!</v>
      </c>
      <c r="AG762" s="169"/>
      <c r="AH762" s="150">
        <v>45602</v>
      </c>
      <c r="AI762" s="150">
        <f t="shared" si="35"/>
        <v>45722</v>
      </c>
      <c r="AJ762" s="156">
        <f t="shared" si="36"/>
        <v>46452</v>
      </c>
    </row>
    <row r="763" spans="2:36" ht="18" customHeight="1">
      <c r="B763" s="502" t="b">
        <v>0</v>
      </c>
      <c r="C763" s="322"/>
      <c r="D763" s="146"/>
      <c r="E763" s="327"/>
      <c r="F763" s="146"/>
      <c r="G763" s="559"/>
      <c r="H763" s="146"/>
      <c r="I763" s="150" t="str">
        <f t="shared" ca="1" si="37"/>
        <v>EJECUTADO</v>
      </c>
      <c r="J763" s="146"/>
      <c r="K763" s="507"/>
      <c r="L763" s="146"/>
      <c r="M763" s="514"/>
      <c r="N763" s="229"/>
      <c r="O763" s="438"/>
      <c r="P763" s="438"/>
      <c r="Q763" s="545"/>
      <c r="R763" s="516"/>
      <c r="T763" s="175"/>
      <c r="U763" s="146"/>
      <c r="V763" s="222"/>
      <c r="W763" s="517"/>
      <c r="X763" s="426"/>
      <c r="Y763" s="146"/>
      <c r="Z763" s="146"/>
      <c r="AA763" s="146"/>
      <c r="AB763" s="146"/>
      <c r="AC763" s="146"/>
      <c r="AD763" s="233"/>
      <c r="AE763" s="146"/>
      <c r="AF763" s="155" t="e">
        <f>#REF!</f>
        <v>#REF!</v>
      </c>
      <c r="AG763" s="169"/>
      <c r="AH763" s="150">
        <v>45602</v>
      </c>
      <c r="AI763" s="150">
        <f t="shared" si="35"/>
        <v>45722</v>
      </c>
      <c r="AJ763" s="156">
        <f t="shared" si="36"/>
        <v>46452</v>
      </c>
    </row>
    <row r="764" spans="2:36" ht="18" customHeight="1">
      <c r="B764" s="502" t="b">
        <v>0</v>
      </c>
      <c r="C764" s="322"/>
      <c r="D764" s="146"/>
      <c r="E764" s="327"/>
      <c r="F764" s="146"/>
      <c r="G764" s="559"/>
      <c r="H764" s="146"/>
      <c r="I764" s="150" t="str">
        <f t="shared" ca="1" si="37"/>
        <v>EJECUTADO</v>
      </c>
      <c r="J764" s="146"/>
      <c r="K764" s="507"/>
      <c r="L764" s="146"/>
      <c r="M764" s="514"/>
      <c r="N764" s="229"/>
      <c r="O764" s="438"/>
      <c r="P764" s="438"/>
      <c r="Q764" s="545"/>
      <c r="R764" s="516"/>
      <c r="T764" s="175"/>
      <c r="U764" s="146"/>
      <c r="V764" s="222"/>
      <c r="W764" s="517"/>
      <c r="X764" s="426"/>
      <c r="Y764" s="146"/>
      <c r="Z764" s="146"/>
      <c r="AA764" s="146"/>
      <c r="AB764" s="146"/>
      <c r="AC764" s="146"/>
      <c r="AD764" s="233"/>
      <c r="AE764" s="146"/>
      <c r="AF764" s="155" t="e">
        <f>#REF!</f>
        <v>#REF!</v>
      </c>
      <c r="AG764" s="169"/>
      <c r="AH764" s="150">
        <v>45602</v>
      </c>
      <c r="AI764" s="150">
        <f t="shared" si="35"/>
        <v>45722</v>
      </c>
      <c r="AJ764" s="156">
        <f t="shared" si="36"/>
        <v>46452</v>
      </c>
    </row>
    <row r="765" spans="2:36" ht="18" customHeight="1">
      <c r="B765" s="502" t="b">
        <v>0</v>
      </c>
      <c r="C765" s="322"/>
      <c r="D765" s="146"/>
      <c r="E765" s="327"/>
      <c r="F765" s="146"/>
      <c r="G765" s="559"/>
      <c r="H765" s="146"/>
      <c r="I765" s="150" t="str">
        <f t="shared" ca="1" si="37"/>
        <v>EJECUTADO</v>
      </c>
      <c r="J765" s="146"/>
      <c r="K765" s="507"/>
      <c r="L765" s="146"/>
      <c r="M765" s="514"/>
      <c r="N765" s="229"/>
      <c r="O765" s="438"/>
      <c r="P765" s="438"/>
      <c r="Q765" s="545"/>
      <c r="R765" s="516"/>
      <c r="T765" s="175"/>
      <c r="U765" s="146"/>
      <c r="V765" s="222"/>
      <c r="W765" s="517"/>
      <c r="X765" s="426"/>
      <c r="Y765" s="146"/>
      <c r="Z765" s="146"/>
      <c r="AA765" s="146"/>
      <c r="AB765" s="146"/>
      <c r="AC765" s="146"/>
      <c r="AD765" s="233"/>
      <c r="AE765" s="146"/>
      <c r="AF765" s="155" t="e">
        <f>#REF!</f>
        <v>#REF!</v>
      </c>
      <c r="AG765" s="169"/>
      <c r="AH765" s="150">
        <v>45602</v>
      </c>
      <c r="AI765" s="150">
        <f t="shared" si="35"/>
        <v>45722</v>
      </c>
      <c r="AJ765" s="156">
        <f t="shared" si="36"/>
        <v>46452</v>
      </c>
    </row>
    <row r="766" spans="2:36" ht="18" customHeight="1">
      <c r="B766" s="502" t="b">
        <v>0</v>
      </c>
      <c r="C766" s="322"/>
      <c r="D766" s="146"/>
      <c r="E766" s="327"/>
      <c r="F766" s="146"/>
      <c r="G766" s="559"/>
      <c r="H766" s="146"/>
      <c r="I766" s="150" t="str">
        <f t="shared" ca="1" si="37"/>
        <v>EJECUTADO</v>
      </c>
      <c r="J766" s="146"/>
      <c r="K766" s="507"/>
      <c r="L766" s="146"/>
      <c r="M766" s="514"/>
      <c r="N766" s="229"/>
      <c r="O766" s="438"/>
      <c r="P766" s="438"/>
      <c r="Q766" s="545"/>
      <c r="R766" s="516"/>
      <c r="T766" s="175"/>
      <c r="U766" s="146"/>
      <c r="V766" s="222"/>
      <c r="W766" s="517"/>
      <c r="X766" s="426"/>
      <c r="Y766" s="146"/>
      <c r="Z766" s="146"/>
      <c r="AA766" s="146"/>
      <c r="AB766" s="146"/>
      <c r="AC766" s="146"/>
      <c r="AD766" s="233"/>
      <c r="AE766" s="146"/>
      <c r="AF766" s="155" t="e">
        <f>#REF!</f>
        <v>#REF!</v>
      </c>
      <c r="AG766" s="169"/>
      <c r="AH766" s="150">
        <v>45602</v>
      </c>
      <c r="AI766" s="150">
        <f t="shared" si="35"/>
        <v>45722</v>
      </c>
      <c r="AJ766" s="156">
        <f t="shared" si="36"/>
        <v>46452</v>
      </c>
    </row>
    <row r="767" spans="2:36" ht="18" customHeight="1">
      <c r="B767" s="502" t="b">
        <v>0</v>
      </c>
      <c r="C767" s="322"/>
      <c r="D767" s="146"/>
      <c r="E767" s="327"/>
      <c r="F767" s="146"/>
      <c r="G767" s="559"/>
      <c r="H767" s="146"/>
      <c r="I767" s="150" t="str">
        <f t="shared" ca="1" si="37"/>
        <v>EJECUTADO</v>
      </c>
      <c r="J767" s="146"/>
      <c r="K767" s="507"/>
      <c r="L767" s="146"/>
      <c r="M767" s="514"/>
      <c r="N767" s="229"/>
      <c r="O767" s="438"/>
      <c r="P767" s="438"/>
      <c r="Q767" s="545"/>
      <c r="R767" s="516"/>
      <c r="T767" s="175"/>
      <c r="U767" s="146"/>
      <c r="V767" s="222"/>
      <c r="W767" s="517"/>
      <c r="X767" s="426"/>
      <c r="Y767" s="146"/>
      <c r="Z767" s="146"/>
      <c r="AA767" s="146"/>
      <c r="AB767" s="146"/>
      <c r="AC767" s="146"/>
      <c r="AD767" s="233"/>
      <c r="AE767" s="146"/>
      <c r="AF767" s="155" t="e">
        <f>#REF!</f>
        <v>#REF!</v>
      </c>
      <c r="AG767" s="169"/>
      <c r="AH767" s="150">
        <v>45602</v>
      </c>
      <c r="AI767" s="150">
        <f t="shared" si="35"/>
        <v>45722</v>
      </c>
      <c r="AJ767" s="156">
        <f t="shared" si="36"/>
        <v>46452</v>
      </c>
    </row>
    <row r="768" spans="2:36" ht="18" customHeight="1">
      <c r="B768" s="502" t="b">
        <v>0</v>
      </c>
      <c r="C768" s="322"/>
      <c r="D768" s="146"/>
      <c r="E768" s="327"/>
      <c r="F768" s="146"/>
      <c r="G768" s="559"/>
      <c r="H768" s="146"/>
      <c r="I768" s="150" t="str">
        <f t="shared" ca="1" si="37"/>
        <v>EJECUTADO</v>
      </c>
      <c r="J768" s="146"/>
      <c r="K768" s="507"/>
      <c r="L768" s="146"/>
      <c r="M768" s="514"/>
      <c r="N768" s="229"/>
      <c r="O768" s="438"/>
      <c r="P768" s="438"/>
      <c r="Q768" s="545"/>
      <c r="R768" s="516"/>
      <c r="T768" s="175"/>
      <c r="U768" s="146"/>
      <c r="V768" s="222"/>
      <c r="W768" s="517"/>
      <c r="X768" s="426"/>
      <c r="Y768" s="146"/>
      <c r="Z768" s="146"/>
      <c r="AA768" s="146"/>
      <c r="AB768" s="146"/>
      <c r="AC768" s="146"/>
      <c r="AD768" s="233"/>
      <c r="AE768" s="146"/>
      <c r="AF768" s="155" t="e">
        <f>#REF!</f>
        <v>#REF!</v>
      </c>
      <c r="AG768" s="169"/>
      <c r="AH768" s="150">
        <v>45602</v>
      </c>
      <c r="AI768" s="150">
        <f t="shared" si="35"/>
        <v>45722</v>
      </c>
      <c r="AJ768" s="156">
        <f t="shared" si="36"/>
        <v>46452</v>
      </c>
    </row>
    <row r="769" spans="2:36" ht="18" customHeight="1">
      <c r="B769" s="502" t="b">
        <v>0</v>
      </c>
      <c r="C769" s="322"/>
      <c r="D769" s="146"/>
      <c r="E769" s="327"/>
      <c r="F769" s="146"/>
      <c r="G769" s="559"/>
      <c r="H769" s="146"/>
      <c r="I769" s="150" t="str">
        <f t="shared" ca="1" si="37"/>
        <v>EJECUTADO</v>
      </c>
      <c r="J769" s="146"/>
      <c r="K769" s="507"/>
      <c r="L769" s="146"/>
      <c r="M769" s="514"/>
      <c r="N769" s="229"/>
      <c r="O769" s="438"/>
      <c r="P769" s="438"/>
      <c r="Q769" s="545"/>
      <c r="R769" s="516"/>
      <c r="T769" s="175"/>
      <c r="U769" s="146"/>
      <c r="V769" s="222"/>
      <c r="W769" s="517"/>
      <c r="X769" s="426"/>
      <c r="Y769" s="146"/>
      <c r="Z769" s="146"/>
      <c r="AA769" s="146"/>
      <c r="AB769" s="146"/>
      <c r="AC769" s="146"/>
      <c r="AD769" s="233"/>
      <c r="AE769" s="146"/>
      <c r="AF769" s="155" t="e">
        <f>#REF!</f>
        <v>#REF!</v>
      </c>
      <c r="AG769" s="169"/>
      <c r="AH769" s="150">
        <v>45602</v>
      </c>
      <c r="AI769" s="150">
        <f t="shared" si="35"/>
        <v>45722</v>
      </c>
      <c r="AJ769" s="156">
        <f t="shared" si="36"/>
        <v>46452</v>
      </c>
    </row>
    <row r="770" spans="2:36" ht="18" customHeight="1">
      <c r="B770" s="502" t="b">
        <v>0</v>
      </c>
      <c r="C770" s="322"/>
      <c r="D770" s="146"/>
      <c r="E770" s="327"/>
      <c r="F770" s="146"/>
      <c r="G770" s="559"/>
      <c r="H770" s="146"/>
      <c r="I770" s="150" t="str">
        <f t="shared" ca="1" si="37"/>
        <v>EJECUTADO</v>
      </c>
      <c r="J770" s="146"/>
      <c r="K770" s="507"/>
      <c r="L770" s="146"/>
      <c r="M770" s="514"/>
      <c r="N770" s="229"/>
      <c r="O770" s="438"/>
      <c r="P770" s="438"/>
      <c r="Q770" s="545"/>
      <c r="R770" s="516"/>
      <c r="T770" s="175"/>
      <c r="U770" s="146"/>
      <c r="V770" s="222"/>
      <c r="W770" s="517"/>
      <c r="X770" s="426"/>
      <c r="Y770" s="146"/>
      <c r="Z770" s="146"/>
      <c r="AA770" s="146"/>
      <c r="AB770" s="146"/>
      <c r="AC770" s="146"/>
      <c r="AD770" s="233"/>
      <c r="AE770" s="146"/>
      <c r="AF770" s="155" t="e">
        <f>#REF!</f>
        <v>#REF!</v>
      </c>
      <c r="AG770" s="169"/>
      <c r="AH770" s="150">
        <v>45602</v>
      </c>
      <c r="AI770" s="150">
        <f t="shared" si="35"/>
        <v>45722</v>
      </c>
      <c r="AJ770" s="156">
        <f t="shared" si="36"/>
        <v>46452</v>
      </c>
    </row>
    <row r="771" spans="2:36" ht="18" customHeight="1">
      <c r="B771" s="502" t="b">
        <v>0</v>
      </c>
      <c r="C771" s="322"/>
      <c r="D771" s="146"/>
      <c r="E771" s="327"/>
      <c r="F771" s="146"/>
      <c r="G771" s="559"/>
      <c r="H771" s="146"/>
      <c r="I771" s="150" t="str">
        <f t="shared" ca="1" si="37"/>
        <v>EJECUTADO</v>
      </c>
      <c r="J771" s="146"/>
      <c r="K771" s="507"/>
      <c r="L771" s="146"/>
      <c r="M771" s="514"/>
      <c r="N771" s="229"/>
      <c r="O771" s="438"/>
      <c r="P771" s="438"/>
      <c r="Q771" s="545"/>
      <c r="R771" s="516"/>
      <c r="T771" s="175"/>
      <c r="U771" s="146"/>
      <c r="V771" s="222"/>
      <c r="W771" s="517"/>
      <c r="X771" s="426"/>
      <c r="Y771" s="146"/>
      <c r="Z771" s="146"/>
      <c r="AA771" s="146"/>
      <c r="AB771" s="146"/>
      <c r="AC771" s="146"/>
      <c r="AD771" s="233"/>
      <c r="AE771" s="146"/>
      <c r="AF771" s="155" t="e">
        <f>#REF!</f>
        <v>#REF!</v>
      </c>
      <c r="AG771" s="169"/>
      <c r="AH771" s="150">
        <v>45602</v>
      </c>
      <c r="AI771" s="150">
        <f t="shared" si="35"/>
        <v>45722</v>
      </c>
      <c r="AJ771" s="156">
        <f t="shared" si="36"/>
        <v>46452</v>
      </c>
    </row>
    <row r="772" spans="2:36" ht="18" customHeight="1">
      <c r="B772" s="502" t="b">
        <v>0</v>
      </c>
      <c r="C772" s="322"/>
      <c r="D772" s="146"/>
      <c r="E772" s="327"/>
      <c r="F772" s="146"/>
      <c r="G772" s="559"/>
      <c r="H772" s="146"/>
      <c r="I772" s="150" t="str">
        <f t="shared" ca="1" si="37"/>
        <v>EJECUTADO</v>
      </c>
      <c r="J772" s="146"/>
      <c r="K772" s="507"/>
      <c r="L772" s="146"/>
      <c r="M772" s="514"/>
      <c r="N772" s="229"/>
      <c r="O772" s="438"/>
      <c r="P772" s="438"/>
      <c r="Q772" s="545"/>
      <c r="R772" s="516"/>
      <c r="T772" s="175"/>
      <c r="U772" s="146"/>
      <c r="V772" s="222"/>
      <c r="W772" s="517"/>
      <c r="X772" s="426"/>
      <c r="Y772" s="146"/>
      <c r="Z772" s="146"/>
      <c r="AA772" s="146"/>
      <c r="AB772" s="146"/>
      <c r="AC772" s="146"/>
      <c r="AD772" s="233"/>
      <c r="AE772" s="146"/>
      <c r="AF772" s="155" t="e">
        <f>#REF!</f>
        <v>#REF!</v>
      </c>
      <c r="AG772" s="169"/>
      <c r="AH772" s="150">
        <v>45602</v>
      </c>
      <c r="AI772" s="150">
        <f t="shared" ref="AI772:AI835" si="38">+AH772+4*30</f>
        <v>45722</v>
      </c>
      <c r="AJ772" s="156">
        <f t="shared" ref="AJ772:AJ835" si="39">+AI772+(2*365)</f>
        <v>46452</v>
      </c>
    </row>
    <row r="773" spans="2:36" ht="18" customHeight="1">
      <c r="B773" s="502" t="b">
        <v>0</v>
      </c>
      <c r="C773" s="322"/>
      <c r="D773" s="146"/>
      <c r="E773" s="327"/>
      <c r="F773" s="146"/>
      <c r="G773" s="559"/>
      <c r="H773" s="146"/>
      <c r="I773" s="150" t="str">
        <f t="shared" ca="1" si="37"/>
        <v>EJECUTADO</v>
      </c>
      <c r="J773" s="146"/>
      <c r="K773" s="507"/>
      <c r="L773" s="146"/>
      <c r="M773" s="514"/>
      <c r="N773" s="229"/>
      <c r="O773" s="438"/>
      <c r="P773" s="438"/>
      <c r="Q773" s="545"/>
      <c r="R773" s="516"/>
      <c r="T773" s="175"/>
      <c r="U773" s="146"/>
      <c r="V773" s="222"/>
      <c r="W773" s="517"/>
      <c r="X773" s="426"/>
      <c r="Y773" s="146"/>
      <c r="Z773" s="146"/>
      <c r="AA773" s="146"/>
      <c r="AB773" s="146"/>
      <c r="AC773" s="146"/>
      <c r="AD773" s="233"/>
      <c r="AE773" s="146"/>
      <c r="AF773" s="155" t="e">
        <f>#REF!</f>
        <v>#REF!</v>
      </c>
      <c r="AG773" s="169"/>
      <c r="AH773" s="150">
        <v>45602</v>
      </c>
      <c r="AI773" s="150">
        <f t="shared" si="38"/>
        <v>45722</v>
      </c>
      <c r="AJ773" s="156">
        <f t="shared" si="39"/>
        <v>46452</v>
      </c>
    </row>
    <row r="774" spans="2:36" ht="18" customHeight="1">
      <c r="B774" s="502" t="b">
        <v>0</v>
      </c>
      <c r="C774" s="322"/>
      <c r="D774" s="146"/>
      <c r="E774" s="327"/>
      <c r="F774" s="146"/>
      <c r="G774" s="559"/>
      <c r="H774" s="146"/>
      <c r="I774" s="150" t="str">
        <f t="shared" ref="I774:I837" ca="1" si="40">IF($B$1&lt;=U774,("EN EJECUCIÓN"),("EJECUTADO"))</f>
        <v>EJECUTADO</v>
      </c>
      <c r="J774" s="146"/>
      <c r="K774" s="507"/>
      <c r="L774" s="146"/>
      <c r="M774" s="514"/>
      <c r="N774" s="229"/>
      <c r="O774" s="438"/>
      <c r="P774" s="438"/>
      <c r="Q774" s="545"/>
      <c r="R774" s="516"/>
      <c r="T774" s="175"/>
      <c r="U774" s="146"/>
      <c r="V774" s="222"/>
      <c r="W774" s="517"/>
      <c r="X774" s="426"/>
      <c r="Y774" s="146"/>
      <c r="Z774" s="146"/>
      <c r="AA774" s="146"/>
      <c r="AB774" s="146"/>
      <c r="AC774" s="146"/>
      <c r="AD774" s="233"/>
      <c r="AE774" s="146"/>
      <c r="AF774" s="155" t="e">
        <f>#REF!</f>
        <v>#REF!</v>
      </c>
      <c r="AG774" s="169"/>
      <c r="AH774" s="150">
        <v>45602</v>
      </c>
      <c r="AI774" s="150">
        <f t="shared" si="38"/>
        <v>45722</v>
      </c>
      <c r="AJ774" s="156">
        <f t="shared" si="39"/>
        <v>46452</v>
      </c>
    </row>
    <row r="775" spans="2:36" ht="18" customHeight="1">
      <c r="B775" s="502" t="b">
        <v>0</v>
      </c>
      <c r="C775" s="322"/>
      <c r="D775" s="146"/>
      <c r="E775" s="327"/>
      <c r="F775" s="146"/>
      <c r="G775" s="559"/>
      <c r="H775" s="146"/>
      <c r="I775" s="150" t="str">
        <f t="shared" ca="1" si="40"/>
        <v>EJECUTADO</v>
      </c>
      <c r="J775" s="146"/>
      <c r="K775" s="507"/>
      <c r="L775" s="146"/>
      <c r="M775" s="514"/>
      <c r="N775" s="229"/>
      <c r="O775" s="438"/>
      <c r="P775" s="438"/>
      <c r="Q775" s="545"/>
      <c r="R775" s="516"/>
      <c r="T775" s="175"/>
      <c r="U775" s="146"/>
      <c r="V775" s="222"/>
      <c r="W775" s="517"/>
      <c r="X775" s="426"/>
      <c r="Y775" s="146"/>
      <c r="Z775" s="146"/>
      <c r="AA775" s="146"/>
      <c r="AB775" s="146"/>
      <c r="AC775" s="146"/>
      <c r="AD775" s="233"/>
      <c r="AE775" s="146"/>
      <c r="AF775" s="155" t="e">
        <f>#REF!</f>
        <v>#REF!</v>
      </c>
      <c r="AG775" s="169"/>
      <c r="AH775" s="150">
        <v>45602</v>
      </c>
      <c r="AI775" s="150">
        <f t="shared" si="38"/>
        <v>45722</v>
      </c>
      <c r="AJ775" s="156">
        <f t="shared" si="39"/>
        <v>46452</v>
      </c>
    </row>
    <row r="776" spans="2:36" ht="18" customHeight="1">
      <c r="B776" s="502" t="b">
        <v>0</v>
      </c>
      <c r="C776" s="322"/>
      <c r="D776" s="146"/>
      <c r="E776" s="327"/>
      <c r="F776" s="146"/>
      <c r="G776" s="559"/>
      <c r="H776" s="146"/>
      <c r="I776" s="150" t="str">
        <f t="shared" ca="1" si="40"/>
        <v>EJECUTADO</v>
      </c>
      <c r="J776" s="146"/>
      <c r="K776" s="507"/>
      <c r="L776" s="146"/>
      <c r="M776" s="514"/>
      <c r="N776" s="229"/>
      <c r="O776" s="438"/>
      <c r="P776" s="438"/>
      <c r="Q776" s="545"/>
      <c r="R776" s="516"/>
      <c r="T776" s="175"/>
      <c r="U776" s="146"/>
      <c r="V776" s="222"/>
      <c r="W776" s="517"/>
      <c r="X776" s="426"/>
      <c r="Y776" s="146"/>
      <c r="Z776" s="146"/>
      <c r="AA776" s="146"/>
      <c r="AB776" s="146"/>
      <c r="AC776" s="146"/>
      <c r="AD776" s="233"/>
      <c r="AE776" s="146"/>
      <c r="AF776" s="155" t="e">
        <f>#REF!</f>
        <v>#REF!</v>
      </c>
      <c r="AG776" s="169"/>
      <c r="AH776" s="150">
        <v>45602</v>
      </c>
      <c r="AI776" s="150">
        <f t="shared" si="38"/>
        <v>45722</v>
      </c>
      <c r="AJ776" s="156">
        <f t="shared" si="39"/>
        <v>46452</v>
      </c>
    </row>
    <row r="777" spans="2:36" ht="18" customHeight="1">
      <c r="B777" s="502" t="b">
        <v>0</v>
      </c>
      <c r="C777" s="322"/>
      <c r="D777" s="146"/>
      <c r="E777" s="327"/>
      <c r="F777" s="146"/>
      <c r="G777" s="559"/>
      <c r="H777" s="146"/>
      <c r="I777" s="150" t="str">
        <f t="shared" ca="1" si="40"/>
        <v>EJECUTADO</v>
      </c>
      <c r="J777" s="146"/>
      <c r="K777" s="507"/>
      <c r="L777" s="146"/>
      <c r="M777" s="514"/>
      <c r="N777" s="229"/>
      <c r="O777" s="438"/>
      <c r="P777" s="438"/>
      <c r="Q777" s="545"/>
      <c r="R777" s="516"/>
      <c r="T777" s="175"/>
      <c r="U777" s="146"/>
      <c r="V777" s="222"/>
      <c r="W777" s="517"/>
      <c r="X777" s="426"/>
      <c r="Y777" s="146"/>
      <c r="Z777" s="146"/>
      <c r="AA777" s="146"/>
      <c r="AB777" s="146"/>
      <c r="AC777" s="146"/>
      <c r="AD777" s="233"/>
      <c r="AE777" s="146"/>
      <c r="AF777" s="155" t="e">
        <f>#REF!</f>
        <v>#REF!</v>
      </c>
      <c r="AG777" s="169"/>
      <c r="AH777" s="150">
        <v>45602</v>
      </c>
      <c r="AI777" s="150">
        <f t="shared" si="38"/>
        <v>45722</v>
      </c>
      <c r="AJ777" s="156">
        <f t="shared" si="39"/>
        <v>46452</v>
      </c>
    </row>
    <row r="778" spans="2:36" ht="18" customHeight="1">
      <c r="B778" s="502" t="b">
        <v>0</v>
      </c>
      <c r="C778" s="322"/>
      <c r="D778" s="146"/>
      <c r="E778" s="327"/>
      <c r="F778" s="146"/>
      <c r="G778" s="559"/>
      <c r="H778" s="146"/>
      <c r="I778" s="150" t="str">
        <f t="shared" ca="1" si="40"/>
        <v>EJECUTADO</v>
      </c>
      <c r="J778" s="146"/>
      <c r="K778" s="507"/>
      <c r="L778" s="146"/>
      <c r="M778" s="514"/>
      <c r="N778" s="229"/>
      <c r="O778" s="438"/>
      <c r="P778" s="438"/>
      <c r="Q778" s="545"/>
      <c r="R778" s="516"/>
      <c r="T778" s="175"/>
      <c r="U778" s="146"/>
      <c r="V778" s="222"/>
      <c r="W778" s="517"/>
      <c r="X778" s="426"/>
      <c r="Y778" s="146"/>
      <c r="Z778" s="146"/>
      <c r="AA778" s="146"/>
      <c r="AB778" s="146"/>
      <c r="AC778" s="146"/>
      <c r="AD778" s="233"/>
      <c r="AE778" s="146"/>
      <c r="AF778" s="155" t="e">
        <f>#REF!</f>
        <v>#REF!</v>
      </c>
      <c r="AG778" s="169"/>
      <c r="AH778" s="150">
        <v>45602</v>
      </c>
      <c r="AI778" s="150">
        <f t="shared" si="38"/>
        <v>45722</v>
      </c>
      <c r="AJ778" s="156">
        <f t="shared" si="39"/>
        <v>46452</v>
      </c>
    </row>
    <row r="779" spans="2:36" ht="18" customHeight="1">
      <c r="B779" s="502" t="b">
        <v>0</v>
      </c>
      <c r="C779" s="322"/>
      <c r="D779" s="146"/>
      <c r="E779" s="327"/>
      <c r="F779" s="146"/>
      <c r="G779" s="559"/>
      <c r="H779" s="146"/>
      <c r="I779" s="150" t="str">
        <f t="shared" ca="1" si="40"/>
        <v>EJECUTADO</v>
      </c>
      <c r="J779" s="146"/>
      <c r="K779" s="507"/>
      <c r="L779" s="146"/>
      <c r="M779" s="514"/>
      <c r="N779" s="229"/>
      <c r="O779" s="438"/>
      <c r="P779" s="438"/>
      <c r="Q779" s="545"/>
      <c r="R779" s="516"/>
      <c r="T779" s="175"/>
      <c r="U779" s="146"/>
      <c r="V779" s="222"/>
      <c r="W779" s="517"/>
      <c r="X779" s="426"/>
      <c r="Y779" s="146"/>
      <c r="Z779" s="146"/>
      <c r="AA779" s="146"/>
      <c r="AB779" s="146"/>
      <c r="AC779" s="146"/>
      <c r="AD779" s="233"/>
      <c r="AE779" s="146"/>
      <c r="AF779" s="155" t="e">
        <f>#REF!</f>
        <v>#REF!</v>
      </c>
      <c r="AG779" s="169"/>
      <c r="AH779" s="150">
        <v>45602</v>
      </c>
      <c r="AI779" s="150">
        <f t="shared" si="38"/>
        <v>45722</v>
      </c>
      <c r="AJ779" s="156">
        <f t="shared" si="39"/>
        <v>46452</v>
      </c>
    </row>
    <row r="780" spans="2:36" ht="18" customHeight="1">
      <c r="B780" s="502" t="b">
        <v>0</v>
      </c>
      <c r="C780" s="322"/>
      <c r="D780" s="146"/>
      <c r="E780" s="327"/>
      <c r="F780" s="146"/>
      <c r="G780" s="559"/>
      <c r="H780" s="146"/>
      <c r="I780" s="150" t="str">
        <f t="shared" ca="1" si="40"/>
        <v>EJECUTADO</v>
      </c>
      <c r="J780" s="146"/>
      <c r="K780" s="507"/>
      <c r="L780" s="146"/>
      <c r="M780" s="514"/>
      <c r="N780" s="229"/>
      <c r="O780" s="438"/>
      <c r="P780" s="438"/>
      <c r="Q780" s="545"/>
      <c r="R780" s="516"/>
      <c r="T780" s="175"/>
      <c r="U780" s="146"/>
      <c r="V780" s="222"/>
      <c r="W780" s="517"/>
      <c r="X780" s="426"/>
      <c r="Y780" s="146"/>
      <c r="Z780" s="146"/>
      <c r="AA780" s="146"/>
      <c r="AB780" s="146"/>
      <c r="AC780" s="146"/>
      <c r="AD780" s="233"/>
      <c r="AE780" s="146"/>
      <c r="AF780" s="155" t="e">
        <f>#REF!</f>
        <v>#REF!</v>
      </c>
      <c r="AG780" s="169"/>
      <c r="AH780" s="150">
        <v>45602</v>
      </c>
      <c r="AI780" s="150">
        <f t="shared" si="38"/>
        <v>45722</v>
      </c>
      <c r="AJ780" s="156">
        <f t="shared" si="39"/>
        <v>46452</v>
      </c>
    </row>
    <row r="781" spans="2:36" ht="18" customHeight="1">
      <c r="B781" s="502" t="b">
        <v>0</v>
      </c>
      <c r="C781" s="322"/>
      <c r="D781" s="146"/>
      <c r="E781" s="327"/>
      <c r="F781" s="146"/>
      <c r="G781" s="559"/>
      <c r="H781" s="146"/>
      <c r="I781" s="150" t="str">
        <f t="shared" ca="1" si="40"/>
        <v>EJECUTADO</v>
      </c>
      <c r="J781" s="146"/>
      <c r="K781" s="507"/>
      <c r="L781" s="146"/>
      <c r="M781" s="514"/>
      <c r="N781" s="229"/>
      <c r="O781" s="438"/>
      <c r="P781" s="438"/>
      <c r="Q781" s="545"/>
      <c r="R781" s="516"/>
      <c r="T781" s="175"/>
      <c r="U781" s="146"/>
      <c r="V781" s="222"/>
      <c r="W781" s="517"/>
      <c r="X781" s="426"/>
      <c r="Y781" s="146"/>
      <c r="Z781" s="146"/>
      <c r="AA781" s="146"/>
      <c r="AB781" s="146"/>
      <c r="AC781" s="146"/>
      <c r="AD781" s="233"/>
      <c r="AE781" s="146"/>
      <c r="AF781" s="155" t="e">
        <f>#REF!</f>
        <v>#REF!</v>
      </c>
      <c r="AG781" s="169"/>
      <c r="AH781" s="150">
        <v>45602</v>
      </c>
      <c r="AI781" s="150">
        <f t="shared" si="38"/>
        <v>45722</v>
      </c>
      <c r="AJ781" s="156">
        <f t="shared" si="39"/>
        <v>46452</v>
      </c>
    </row>
    <row r="782" spans="2:36" ht="18" customHeight="1">
      <c r="B782" s="502" t="b">
        <v>0</v>
      </c>
      <c r="C782" s="322"/>
      <c r="D782" s="146"/>
      <c r="E782" s="327"/>
      <c r="F782" s="146"/>
      <c r="G782" s="559"/>
      <c r="H782" s="146"/>
      <c r="I782" s="150" t="str">
        <f t="shared" ca="1" si="40"/>
        <v>EJECUTADO</v>
      </c>
      <c r="J782" s="146"/>
      <c r="K782" s="507"/>
      <c r="L782" s="146"/>
      <c r="M782" s="514"/>
      <c r="N782" s="229"/>
      <c r="O782" s="438"/>
      <c r="P782" s="438"/>
      <c r="Q782" s="545"/>
      <c r="R782" s="516"/>
      <c r="T782" s="175"/>
      <c r="U782" s="146"/>
      <c r="V782" s="222"/>
      <c r="W782" s="517"/>
      <c r="X782" s="426"/>
      <c r="Y782" s="146"/>
      <c r="Z782" s="146"/>
      <c r="AA782" s="146"/>
      <c r="AB782" s="146"/>
      <c r="AC782" s="146"/>
      <c r="AD782" s="233"/>
      <c r="AE782" s="146"/>
      <c r="AF782" s="155" t="e">
        <f>#REF!</f>
        <v>#REF!</v>
      </c>
      <c r="AG782" s="169"/>
      <c r="AH782" s="150">
        <v>45602</v>
      </c>
      <c r="AI782" s="150">
        <f t="shared" si="38"/>
        <v>45722</v>
      </c>
      <c r="AJ782" s="156">
        <f t="shared" si="39"/>
        <v>46452</v>
      </c>
    </row>
    <row r="783" spans="2:36" ht="18" customHeight="1">
      <c r="B783" s="502" t="b">
        <v>0</v>
      </c>
      <c r="C783" s="322"/>
      <c r="D783" s="146"/>
      <c r="E783" s="327"/>
      <c r="F783" s="146"/>
      <c r="G783" s="559"/>
      <c r="H783" s="146"/>
      <c r="I783" s="150" t="str">
        <f t="shared" ca="1" si="40"/>
        <v>EJECUTADO</v>
      </c>
      <c r="J783" s="146"/>
      <c r="K783" s="507"/>
      <c r="L783" s="146"/>
      <c r="M783" s="514"/>
      <c r="N783" s="229"/>
      <c r="O783" s="438"/>
      <c r="P783" s="438"/>
      <c r="Q783" s="545"/>
      <c r="R783" s="516"/>
      <c r="T783" s="175"/>
      <c r="U783" s="146"/>
      <c r="V783" s="222"/>
      <c r="W783" s="517"/>
      <c r="X783" s="426"/>
      <c r="Y783" s="146"/>
      <c r="Z783" s="146"/>
      <c r="AA783" s="146"/>
      <c r="AB783" s="146"/>
      <c r="AC783" s="146"/>
      <c r="AD783" s="233"/>
      <c r="AE783" s="146"/>
      <c r="AF783" s="155" t="e">
        <f>#REF!</f>
        <v>#REF!</v>
      </c>
      <c r="AG783" s="169"/>
      <c r="AH783" s="150">
        <v>45602</v>
      </c>
      <c r="AI783" s="150">
        <f t="shared" si="38"/>
        <v>45722</v>
      </c>
      <c r="AJ783" s="156">
        <f t="shared" si="39"/>
        <v>46452</v>
      </c>
    </row>
    <row r="784" spans="2:36" ht="18" customHeight="1">
      <c r="B784" s="502" t="b">
        <v>0</v>
      </c>
      <c r="C784" s="322"/>
      <c r="D784" s="146"/>
      <c r="E784" s="327"/>
      <c r="F784" s="146"/>
      <c r="G784" s="559"/>
      <c r="H784" s="146"/>
      <c r="I784" s="150" t="str">
        <f t="shared" ca="1" si="40"/>
        <v>EJECUTADO</v>
      </c>
      <c r="J784" s="146"/>
      <c r="K784" s="507"/>
      <c r="L784" s="146"/>
      <c r="M784" s="514"/>
      <c r="N784" s="229"/>
      <c r="O784" s="438"/>
      <c r="P784" s="438"/>
      <c r="Q784" s="545"/>
      <c r="R784" s="516"/>
      <c r="T784" s="175"/>
      <c r="U784" s="146"/>
      <c r="V784" s="222"/>
      <c r="W784" s="517"/>
      <c r="X784" s="426"/>
      <c r="Y784" s="146"/>
      <c r="Z784" s="146"/>
      <c r="AA784" s="146"/>
      <c r="AB784" s="146"/>
      <c r="AC784" s="146"/>
      <c r="AD784" s="233"/>
      <c r="AE784" s="146"/>
      <c r="AF784" s="155" t="e">
        <f>#REF!</f>
        <v>#REF!</v>
      </c>
      <c r="AG784" s="169"/>
      <c r="AH784" s="150">
        <v>45602</v>
      </c>
      <c r="AI784" s="150">
        <f t="shared" si="38"/>
        <v>45722</v>
      </c>
      <c r="AJ784" s="156">
        <f t="shared" si="39"/>
        <v>46452</v>
      </c>
    </row>
    <row r="785" spans="2:36" ht="18" customHeight="1">
      <c r="B785" s="502" t="b">
        <v>0</v>
      </c>
      <c r="C785" s="322"/>
      <c r="D785" s="146"/>
      <c r="E785" s="327"/>
      <c r="F785" s="146"/>
      <c r="G785" s="559"/>
      <c r="H785" s="146"/>
      <c r="I785" s="150" t="str">
        <f t="shared" ca="1" si="40"/>
        <v>EJECUTADO</v>
      </c>
      <c r="J785" s="146"/>
      <c r="K785" s="507"/>
      <c r="L785" s="146"/>
      <c r="M785" s="514"/>
      <c r="N785" s="229"/>
      <c r="O785" s="438"/>
      <c r="P785" s="438"/>
      <c r="Q785" s="545"/>
      <c r="R785" s="516"/>
      <c r="T785" s="175"/>
      <c r="U785" s="146"/>
      <c r="V785" s="222"/>
      <c r="W785" s="517"/>
      <c r="X785" s="426"/>
      <c r="Y785" s="146"/>
      <c r="Z785" s="146"/>
      <c r="AA785" s="146"/>
      <c r="AB785" s="146"/>
      <c r="AC785" s="146"/>
      <c r="AD785" s="233"/>
      <c r="AE785" s="146"/>
      <c r="AF785" s="155" t="e">
        <f>#REF!</f>
        <v>#REF!</v>
      </c>
      <c r="AG785" s="169"/>
      <c r="AH785" s="150">
        <v>45602</v>
      </c>
      <c r="AI785" s="150">
        <f t="shared" si="38"/>
        <v>45722</v>
      </c>
      <c r="AJ785" s="156">
        <f t="shared" si="39"/>
        <v>46452</v>
      </c>
    </row>
    <row r="786" spans="2:36" ht="18" customHeight="1">
      <c r="B786" s="502" t="b">
        <v>0</v>
      </c>
      <c r="C786" s="322"/>
      <c r="D786" s="146"/>
      <c r="E786" s="327"/>
      <c r="F786" s="146"/>
      <c r="G786" s="559"/>
      <c r="H786" s="146"/>
      <c r="I786" s="150" t="str">
        <f t="shared" ca="1" si="40"/>
        <v>EJECUTADO</v>
      </c>
      <c r="J786" s="146"/>
      <c r="K786" s="507"/>
      <c r="L786" s="146"/>
      <c r="M786" s="514"/>
      <c r="N786" s="229"/>
      <c r="O786" s="438"/>
      <c r="P786" s="438"/>
      <c r="Q786" s="545"/>
      <c r="R786" s="516"/>
      <c r="T786" s="175"/>
      <c r="U786" s="146"/>
      <c r="V786" s="222"/>
      <c r="W786" s="517"/>
      <c r="X786" s="426"/>
      <c r="Y786" s="146"/>
      <c r="Z786" s="146"/>
      <c r="AA786" s="146"/>
      <c r="AB786" s="146"/>
      <c r="AC786" s="146"/>
      <c r="AD786" s="233"/>
      <c r="AE786" s="146"/>
      <c r="AF786" s="155" t="e">
        <f>#REF!</f>
        <v>#REF!</v>
      </c>
      <c r="AG786" s="169"/>
      <c r="AH786" s="150">
        <v>45602</v>
      </c>
      <c r="AI786" s="150">
        <f t="shared" si="38"/>
        <v>45722</v>
      </c>
      <c r="AJ786" s="156">
        <f t="shared" si="39"/>
        <v>46452</v>
      </c>
    </row>
    <row r="787" spans="2:36" ht="18" customHeight="1">
      <c r="B787" s="502" t="b">
        <v>0</v>
      </c>
      <c r="C787" s="322"/>
      <c r="D787" s="146"/>
      <c r="E787" s="327"/>
      <c r="F787" s="146"/>
      <c r="G787" s="559"/>
      <c r="H787" s="146"/>
      <c r="I787" s="150" t="str">
        <f t="shared" ca="1" si="40"/>
        <v>EJECUTADO</v>
      </c>
      <c r="J787" s="146"/>
      <c r="K787" s="507"/>
      <c r="L787" s="146"/>
      <c r="M787" s="514"/>
      <c r="N787" s="229"/>
      <c r="O787" s="438"/>
      <c r="P787" s="438"/>
      <c r="Q787" s="545"/>
      <c r="R787" s="516"/>
      <c r="T787" s="175"/>
      <c r="U787" s="146"/>
      <c r="V787" s="222"/>
      <c r="W787" s="517"/>
      <c r="X787" s="426"/>
      <c r="Y787" s="146"/>
      <c r="Z787" s="146"/>
      <c r="AA787" s="146"/>
      <c r="AB787" s="146"/>
      <c r="AC787" s="146"/>
      <c r="AD787" s="233"/>
      <c r="AE787" s="146"/>
      <c r="AF787" s="155" t="e">
        <f>#REF!</f>
        <v>#REF!</v>
      </c>
      <c r="AG787" s="169"/>
      <c r="AH787" s="150">
        <v>45602</v>
      </c>
      <c r="AI787" s="150">
        <f t="shared" si="38"/>
        <v>45722</v>
      </c>
      <c r="AJ787" s="156">
        <f t="shared" si="39"/>
        <v>46452</v>
      </c>
    </row>
    <row r="788" spans="2:36" ht="18" customHeight="1">
      <c r="B788" s="502" t="b">
        <v>0</v>
      </c>
      <c r="C788" s="322"/>
      <c r="D788" s="146"/>
      <c r="E788" s="327"/>
      <c r="F788" s="146"/>
      <c r="G788" s="559"/>
      <c r="H788" s="146"/>
      <c r="I788" s="150" t="str">
        <f t="shared" ca="1" si="40"/>
        <v>EJECUTADO</v>
      </c>
      <c r="J788" s="146"/>
      <c r="K788" s="507"/>
      <c r="L788" s="146"/>
      <c r="M788" s="514"/>
      <c r="N788" s="229"/>
      <c r="O788" s="438"/>
      <c r="P788" s="438"/>
      <c r="Q788" s="545"/>
      <c r="R788" s="516"/>
      <c r="T788" s="175"/>
      <c r="U788" s="146"/>
      <c r="V788" s="222"/>
      <c r="W788" s="517"/>
      <c r="X788" s="426"/>
      <c r="Y788" s="146"/>
      <c r="Z788" s="146"/>
      <c r="AA788" s="146"/>
      <c r="AB788" s="146"/>
      <c r="AC788" s="146"/>
      <c r="AD788" s="233"/>
      <c r="AE788" s="146"/>
      <c r="AF788" s="155" t="e">
        <f>#REF!</f>
        <v>#REF!</v>
      </c>
      <c r="AG788" s="169"/>
      <c r="AH788" s="150">
        <v>45602</v>
      </c>
      <c r="AI788" s="150">
        <f t="shared" si="38"/>
        <v>45722</v>
      </c>
      <c r="AJ788" s="156">
        <f t="shared" si="39"/>
        <v>46452</v>
      </c>
    </row>
    <row r="789" spans="2:36" ht="18" customHeight="1">
      <c r="B789" s="502" t="b">
        <v>0</v>
      </c>
      <c r="C789" s="322"/>
      <c r="D789" s="146"/>
      <c r="E789" s="327"/>
      <c r="F789" s="146"/>
      <c r="G789" s="559"/>
      <c r="H789" s="146"/>
      <c r="I789" s="150" t="str">
        <f t="shared" ca="1" si="40"/>
        <v>EJECUTADO</v>
      </c>
      <c r="J789" s="146"/>
      <c r="K789" s="507"/>
      <c r="L789" s="146"/>
      <c r="M789" s="514"/>
      <c r="N789" s="229"/>
      <c r="O789" s="438"/>
      <c r="P789" s="438"/>
      <c r="Q789" s="545"/>
      <c r="R789" s="516"/>
      <c r="T789" s="175"/>
      <c r="U789" s="146"/>
      <c r="V789" s="222"/>
      <c r="W789" s="517"/>
      <c r="X789" s="426"/>
      <c r="Y789" s="146"/>
      <c r="Z789" s="146"/>
      <c r="AA789" s="146"/>
      <c r="AB789" s="146"/>
      <c r="AC789" s="146"/>
      <c r="AD789" s="233"/>
      <c r="AE789" s="146"/>
      <c r="AF789" s="155" t="e">
        <f>#REF!</f>
        <v>#REF!</v>
      </c>
      <c r="AG789" s="169"/>
      <c r="AH789" s="150">
        <v>45602</v>
      </c>
      <c r="AI789" s="150">
        <f t="shared" si="38"/>
        <v>45722</v>
      </c>
      <c r="AJ789" s="156">
        <f t="shared" si="39"/>
        <v>46452</v>
      </c>
    </row>
    <row r="790" spans="2:36" ht="18" customHeight="1">
      <c r="B790" s="502" t="b">
        <v>0</v>
      </c>
      <c r="C790" s="322"/>
      <c r="D790" s="146"/>
      <c r="E790" s="327"/>
      <c r="F790" s="146"/>
      <c r="G790" s="559"/>
      <c r="H790" s="146"/>
      <c r="I790" s="150" t="str">
        <f t="shared" ca="1" si="40"/>
        <v>EJECUTADO</v>
      </c>
      <c r="J790" s="146"/>
      <c r="K790" s="507"/>
      <c r="L790" s="146"/>
      <c r="M790" s="514"/>
      <c r="N790" s="229"/>
      <c r="O790" s="438"/>
      <c r="P790" s="438"/>
      <c r="Q790" s="545"/>
      <c r="R790" s="516"/>
      <c r="T790" s="175"/>
      <c r="U790" s="146"/>
      <c r="V790" s="222"/>
      <c r="W790" s="517"/>
      <c r="X790" s="426"/>
      <c r="Y790" s="146"/>
      <c r="Z790" s="146"/>
      <c r="AA790" s="146"/>
      <c r="AB790" s="146"/>
      <c r="AC790" s="146"/>
      <c r="AD790" s="233"/>
      <c r="AE790" s="146"/>
      <c r="AF790" s="155" t="e">
        <f>#REF!</f>
        <v>#REF!</v>
      </c>
      <c r="AG790" s="169"/>
      <c r="AH790" s="150">
        <v>45602</v>
      </c>
      <c r="AI790" s="150">
        <f t="shared" si="38"/>
        <v>45722</v>
      </c>
      <c r="AJ790" s="156">
        <f t="shared" si="39"/>
        <v>46452</v>
      </c>
    </row>
    <row r="791" spans="2:36" ht="18" customHeight="1">
      <c r="B791" s="502" t="b">
        <v>0</v>
      </c>
      <c r="C791" s="322"/>
      <c r="D791" s="146"/>
      <c r="E791" s="327"/>
      <c r="F791" s="146"/>
      <c r="G791" s="559"/>
      <c r="H791" s="146"/>
      <c r="I791" s="150" t="str">
        <f t="shared" ca="1" si="40"/>
        <v>EJECUTADO</v>
      </c>
      <c r="J791" s="146"/>
      <c r="K791" s="507"/>
      <c r="L791" s="146"/>
      <c r="M791" s="514"/>
      <c r="N791" s="229"/>
      <c r="O791" s="438"/>
      <c r="P791" s="438"/>
      <c r="Q791" s="545"/>
      <c r="R791" s="516"/>
      <c r="T791" s="175"/>
      <c r="U791" s="146"/>
      <c r="V791" s="222"/>
      <c r="W791" s="517"/>
      <c r="X791" s="426"/>
      <c r="Y791" s="146"/>
      <c r="Z791" s="146"/>
      <c r="AA791" s="146"/>
      <c r="AB791" s="146"/>
      <c r="AC791" s="146"/>
      <c r="AD791" s="233"/>
      <c r="AE791" s="146"/>
      <c r="AF791" s="155" t="e">
        <f>#REF!</f>
        <v>#REF!</v>
      </c>
      <c r="AG791" s="169"/>
      <c r="AH791" s="150">
        <v>45602</v>
      </c>
      <c r="AI791" s="150">
        <f t="shared" si="38"/>
        <v>45722</v>
      </c>
      <c r="AJ791" s="156">
        <f t="shared" si="39"/>
        <v>46452</v>
      </c>
    </row>
    <row r="792" spans="2:36" ht="18" customHeight="1">
      <c r="B792" s="502" t="b">
        <v>0</v>
      </c>
      <c r="C792" s="322"/>
      <c r="D792" s="146"/>
      <c r="E792" s="327"/>
      <c r="F792" s="146"/>
      <c r="G792" s="559"/>
      <c r="H792" s="146"/>
      <c r="I792" s="150" t="str">
        <f t="shared" ca="1" si="40"/>
        <v>EJECUTADO</v>
      </c>
      <c r="J792" s="146"/>
      <c r="K792" s="507"/>
      <c r="L792" s="146"/>
      <c r="M792" s="514"/>
      <c r="N792" s="229"/>
      <c r="O792" s="438"/>
      <c r="P792" s="438"/>
      <c r="Q792" s="545"/>
      <c r="R792" s="516"/>
      <c r="T792" s="175"/>
      <c r="U792" s="146"/>
      <c r="V792" s="222"/>
      <c r="W792" s="517"/>
      <c r="X792" s="426"/>
      <c r="Y792" s="146"/>
      <c r="Z792" s="146"/>
      <c r="AA792" s="146"/>
      <c r="AB792" s="146"/>
      <c r="AC792" s="146"/>
      <c r="AD792" s="233"/>
      <c r="AE792" s="146"/>
      <c r="AF792" s="155" t="e">
        <f>#REF!</f>
        <v>#REF!</v>
      </c>
      <c r="AG792" s="169"/>
      <c r="AH792" s="150">
        <v>45602</v>
      </c>
      <c r="AI792" s="150">
        <f t="shared" si="38"/>
        <v>45722</v>
      </c>
      <c r="AJ792" s="156">
        <f t="shared" si="39"/>
        <v>46452</v>
      </c>
    </row>
    <row r="793" spans="2:36" ht="18" customHeight="1">
      <c r="B793" s="502" t="b">
        <v>0</v>
      </c>
      <c r="C793" s="322"/>
      <c r="D793" s="146"/>
      <c r="E793" s="327"/>
      <c r="F793" s="146"/>
      <c r="G793" s="559"/>
      <c r="H793" s="146"/>
      <c r="I793" s="150" t="str">
        <f t="shared" ca="1" si="40"/>
        <v>EJECUTADO</v>
      </c>
      <c r="J793" s="146"/>
      <c r="K793" s="507"/>
      <c r="L793" s="146"/>
      <c r="M793" s="514"/>
      <c r="N793" s="229"/>
      <c r="O793" s="438"/>
      <c r="P793" s="438"/>
      <c r="Q793" s="545"/>
      <c r="R793" s="516"/>
      <c r="T793" s="175"/>
      <c r="U793" s="146"/>
      <c r="V793" s="222"/>
      <c r="W793" s="517"/>
      <c r="X793" s="426"/>
      <c r="Y793" s="146"/>
      <c r="Z793" s="146"/>
      <c r="AA793" s="146"/>
      <c r="AB793" s="146"/>
      <c r="AC793" s="146"/>
      <c r="AD793" s="233"/>
      <c r="AE793" s="146"/>
      <c r="AF793" s="155" t="e">
        <f>#REF!</f>
        <v>#REF!</v>
      </c>
      <c r="AG793" s="169"/>
      <c r="AH793" s="150">
        <v>45602</v>
      </c>
      <c r="AI793" s="150">
        <f t="shared" si="38"/>
        <v>45722</v>
      </c>
      <c r="AJ793" s="156">
        <f t="shared" si="39"/>
        <v>46452</v>
      </c>
    </row>
    <row r="794" spans="2:36" ht="18" customHeight="1">
      <c r="B794" s="502" t="b">
        <v>0</v>
      </c>
      <c r="C794" s="322"/>
      <c r="D794" s="146"/>
      <c r="E794" s="327"/>
      <c r="F794" s="146"/>
      <c r="G794" s="559"/>
      <c r="H794" s="146"/>
      <c r="I794" s="150" t="str">
        <f t="shared" ca="1" si="40"/>
        <v>EJECUTADO</v>
      </c>
      <c r="J794" s="146"/>
      <c r="K794" s="507"/>
      <c r="L794" s="146"/>
      <c r="M794" s="514"/>
      <c r="N794" s="229"/>
      <c r="O794" s="438"/>
      <c r="P794" s="438"/>
      <c r="Q794" s="545"/>
      <c r="R794" s="516"/>
      <c r="T794" s="175"/>
      <c r="U794" s="146"/>
      <c r="V794" s="222"/>
      <c r="W794" s="517"/>
      <c r="X794" s="426"/>
      <c r="Y794" s="146"/>
      <c r="Z794" s="146"/>
      <c r="AA794" s="146"/>
      <c r="AB794" s="146"/>
      <c r="AC794" s="146"/>
      <c r="AD794" s="233"/>
      <c r="AE794" s="146"/>
      <c r="AF794" s="155" t="e">
        <f>#REF!</f>
        <v>#REF!</v>
      </c>
      <c r="AG794" s="169"/>
      <c r="AH794" s="150">
        <v>45602</v>
      </c>
      <c r="AI794" s="150">
        <f t="shared" si="38"/>
        <v>45722</v>
      </c>
      <c r="AJ794" s="156">
        <f t="shared" si="39"/>
        <v>46452</v>
      </c>
    </row>
    <row r="795" spans="2:36" ht="18" customHeight="1">
      <c r="B795" s="502" t="b">
        <v>0</v>
      </c>
      <c r="C795" s="322"/>
      <c r="D795" s="146"/>
      <c r="E795" s="327"/>
      <c r="F795" s="146"/>
      <c r="G795" s="559"/>
      <c r="H795" s="146"/>
      <c r="I795" s="150" t="str">
        <f t="shared" ca="1" si="40"/>
        <v>EJECUTADO</v>
      </c>
      <c r="J795" s="146"/>
      <c r="K795" s="507"/>
      <c r="L795" s="146"/>
      <c r="M795" s="514"/>
      <c r="N795" s="229"/>
      <c r="O795" s="438"/>
      <c r="P795" s="438"/>
      <c r="Q795" s="545"/>
      <c r="R795" s="516"/>
      <c r="T795" s="175"/>
      <c r="U795" s="146"/>
      <c r="V795" s="222"/>
      <c r="W795" s="517"/>
      <c r="X795" s="426"/>
      <c r="Y795" s="146"/>
      <c r="Z795" s="146"/>
      <c r="AA795" s="146"/>
      <c r="AB795" s="146"/>
      <c r="AC795" s="146"/>
      <c r="AD795" s="233"/>
      <c r="AE795" s="146"/>
      <c r="AF795" s="155" t="e">
        <f>#REF!</f>
        <v>#REF!</v>
      </c>
      <c r="AG795" s="169"/>
      <c r="AH795" s="150">
        <v>45602</v>
      </c>
      <c r="AI795" s="150">
        <f t="shared" si="38"/>
        <v>45722</v>
      </c>
      <c r="AJ795" s="156">
        <f t="shared" si="39"/>
        <v>46452</v>
      </c>
    </row>
    <row r="796" spans="2:36" ht="18" customHeight="1">
      <c r="B796" s="502" t="b">
        <v>0</v>
      </c>
      <c r="C796" s="322"/>
      <c r="D796" s="146"/>
      <c r="E796" s="327"/>
      <c r="F796" s="146"/>
      <c r="G796" s="559"/>
      <c r="H796" s="146"/>
      <c r="I796" s="150" t="str">
        <f t="shared" ca="1" si="40"/>
        <v>EJECUTADO</v>
      </c>
      <c r="J796" s="146"/>
      <c r="K796" s="507"/>
      <c r="L796" s="146"/>
      <c r="M796" s="514"/>
      <c r="N796" s="229"/>
      <c r="O796" s="438"/>
      <c r="P796" s="438"/>
      <c r="Q796" s="545"/>
      <c r="R796" s="516"/>
      <c r="T796" s="175"/>
      <c r="U796" s="146"/>
      <c r="V796" s="222"/>
      <c r="W796" s="517"/>
      <c r="X796" s="426"/>
      <c r="Y796" s="146"/>
      <c r="Z796" s="146"/>
      <c r="AA796" s="146"/>
      <c r="AB796" s="146"/>
      <c r="AC796" s="146"/>
      <c r="AD796" s="233"/>
      <c r="AE796" s="146"/>
      <c r="AF796" s="155" t="e">
        <f>#REF!</f>
        <v>#REF!</v>
      </c>
      <c r="AG796" s="169"/>
      <c r="AH796" s="150">
        <v>45602</v>
      </c>
      <c r="AI796" s="150">
        <f t="shared" si="38"/>
        <v>45722</v>
      </c>
      <c r="AJ796" s="156">
        <f t="shared" si="39"/>
        <v>46452</v>
      </c>
    </row>
    <row r="797" spans="2:36" ht="18" customHeight="1">
      <c r="B797" s="502" t="b">
        <v>0</v>
      </c>
      <c r="C797" s="322"/>
      <c r="D797" s="146"/>
      <c r="E797" s="327"/>
      <c r="F797" s="146"/>
      <c r="G797" s="559"/>
      <c r="H797" s="146"/>
      <c r="I797" s="150" t="str">
        <f t="shared" ca="1" si="40"/>
        <v>EJECUTADO</v>
      </c>
      <c r="J797" s="146"/>
      <c r="K797" s="507"/>
      <c r="L797" s="146"/>
      <c r="M797" s="514"/>
      <c r="N797" s="229"/>
      <c r="O797" s="438"/>
      <c r="P797" s="438"/>
      <c r="Q797" s="545"/>
      <c r="R797" s="516"/>
      <c r="T797" s="175"/>
      <c r="U797" s="146"/>
      <c r="V797" s="222"/>
      <c r="W797" s="517"/>
      <c r="X797" s="426"/>
      <c r="Y797" s="146"/>
      <c r="Z797" s="146"/>
      <c r="AA797" s="146"/>
      <c r="AB797" s="146"/>
      <c r="AC797" s="146"/>
      <c r="AD797" s="233"/>
      <c r="AE797" s="146"/>
      <c r="AF797" s="155" t="e">
        <f>#REF!</f>
        <v>#REF!</v>
      </c>
      <c r="AG797" s="169"/>
      <c r="AH797" s="150">
        <v>45602</v>
      </c>
      <c r="AI797" s="150">
        <f t="shared" si="38"/>
        <v>45722</v>
      </c>
      <c r="AJ797" s="156">
        <f t="shared" si="39"/>
        <v>46452</v>
      </c>
    </row>
    <row r="798" spans="2:36" ht="18" customHeight="1">
      <c r="B798" s="502" t="b">
        <v>0</v>
      </c>
      <c r="C798" s="322"/>
      <c r="D798" s="146"/>
      <c r="E798" s="327"/>
      <c r="F798" s="146"/>
      <c r="G798" s="559"/>
      <c r="H798" s="146"/>
      <c r="I798" s="150" t="str">
        <f t="shared" ca="1" si="40"/>
        <v>EJECUTADO</v>
      </c>
      <c r="J798" s="146"/>
      <c r="K798" s="507"/>
      <c r="L798" s="146"/>
      <c r="M798" s="514"/>
      <c r="N798" s="229"/>
      <c r="O798" s="438"/>
      <c r="P798" s="438"/>
      <c r="Q798" s="545"/>
      <c r="R798" s="516"/>
      <c r="T798" s="175"/>
      <c r="U798" s="146"/>
      <c r="V798" s="222"/>
      <c r="W798" s="517"/>
      <c r="X798" s="426"/>
      <c r="Y798" s="146"/>
      <c r="Z798" s="146"/>
      <c r="AA798" s="146"/>
      <c r="AB798" s="146"/>
      <c r="AC798" s="146"/>
      <c r="AD798" s="233"/>
      <c r="AE798" s="146"/>
      <c r="AF798" s="155" t="e">
        <f>#REF!</f>
        <v>#REF!</v>
      </c>
      <c r="AG798" s="169"/>
      <c r="AH798" s="150">
        <v>45602</v>
      </c>
      <c r="AI798" s="150">
        <f t="shared" si="38"/>
        <v>45722</v>
      </c>
      <c r="AJ798" s="156">
        <f t="shared" si="39"/>
        <v>46452</v>
      </c>
    </row>
    <row r="799" spans="2:36" ht="18" customHeight="1">
      <c r="B799" s="502" t="b">
        <v>0</v>
      </c>
      <c r="C799" s="322"/>
      <c r="D799" s="146"/>
      <c r="E799" s="327"/>
      <c r="F799" s="146"/>
      <c r="G799" s="559"/>
      <c r="H799" s="146"/>
      <c r="I799" s="150" t="str">
        <f t="shared" ca="1" si="40"/>
        <v>EJECUTADO</v>
      </c>
      <c r="J799" s="146"/>
      <c r="K799" s="507"/>
      <c r="L799" s="146"/>
      <c r="M799" s="514"/>
      <c r="N799" s="229"/>
      <c r="O799" s="438"/>
      <c r="P799" s="438"/>
      <c r="Q799" s="545"/>
      <c r="R799" s="516"/>
      <c r="T799" s="175"/>
      <c r="U799" s="146"/>
      <c r="V799" s="222"/>
      <c r="W799" s="517"/>
      <c r="X799" s="426"/>
      <c r="Y799" s="146"/>
      <c r="Z799" s="146"/>
      <c r="AA799" s="146"/>
      <c r="AB799" s="146"/>
      <c r="AC799" s="146"/>
      <c r="AD799" s="233"/>
      <c r="AE799" s="146"/>
      <c r="AF799" s="155" t="e">
        <f>#REF!</f>
        <v>#REF!</v>
      </c>
      <c r="AG799" s="169"/>
      <c r="AH799" s="150">
        <v>45602</v>
      </c>
      <c r="AI799" s="150">
        <f t="shared" si="38"/>
        <v>45722</v>
      </c>
      <c r="AJ799" s="156">
        <f t="shared" si="39"/>
        <v>46452</v>
      </c>
    </row>
    <row r="800" spans="2:36" ht="18" customHeight="1">
      <c r="B800" s="502" t="b">
        <v>0</v>
      </c>
      <c r="C800" s="322"/>
      <c r="D800" s="146"/>
      <c r="E800" s="327"/>
      <c r="F800" s="146"/>
      <c r="G800" s="559"/>
      <c r="H800" s="146"/>
      <c r="I800" s="150" t="str">
        <f t="shared" ca="1" si="40"/>
        <v>EJECUTADO</v>
      </c>
      <c r="J800" s="146"/>
      <c r="K800" s="507"/>
      <c r="L800" s="146"/>
      <c r="M800" s="514"/>
      <c r="N800" s="229"/>
      <c r="O800" s="438"/>
      <c r="P800" s="438"/>
      <c r="Q800" s="545"/>
      <c r="R800" s="516"/>
      <c r="T800" s="175"/>
      <c r="U800" s="146"/>
      <c r="V800" s="222"/>
      <c r="W800" s="517"/>
      <c r="X800" s="426"/>
      <c r="Y800" s="146"/>
      <c r="Z800" s="146"/>
      <c r="AA800" s="146"/>
      <c r="AB800" s="146"/>
      <c r="AC800" s="146"/>
      <c r="AD800" s="233"/>
      <c r="AE800" s="146"/>
      <c r="AF800" s="155" t="e">
        <f>#REF!</f>
        <v>#REF!</v>
      </c>
      <c r="AG800" s="169"/>
      <c r="AH800" s="150">
        <v>45602</v>
      </c>
      <c r="AI800" s="150">
        <f t="shared" si="38"/>
        <v>45722</v>
      </c>
      <c r="AJ800" s="156">
        <f t="shared" si="39"/>
        <v>46452</v>
      </c>
    </row>
    <row r="801" spans="2:36" ht="18" customHeight="1">
      <c r="B801" s="502" t="b">
        <v>0</v>
      </c>
      <c r="C801" s="322"/>
      <c r="D801" s="146"/>
      <c r="E801" s="327"/>
      <c r="F801" s="146"/>
      <c r="G801" s="559"/>
      <c r="H801" s="146"/>
      <c r="I801" s="150" t="str">
        <f t="shared" ca="1" si="40"/>
        <v>EJECUTADO</v>
      </c>
      <c r="J801" s="146"/>
      <c r="K801" s="507"/>
      <c r="L801" s="146"/>
      <c r="M801" s="514"/>
      <c r="N801" s="229"/>
      <c r="O801" s="438"/>
      <c r="P801" s="438"/>
      <c r="Q801" s="545"/>
      <c r="R801" s="516"/>
      <c r="T801" s="175"/>
      <c r="U801" s="146"/>
      <c r="V801" s="222"/>
      <c r="W801" s="517"/>
      <c r="X801" s="426"/>
      <c r="Y801" s="146"/>
      <c r="Z801" s="146"/>
      <c r="AA801" s="146"/>
      <c r="AB801" s="146"/>
      <c r="AC801" s="146"/>
      <c r="AD801" s="233"/>
      <c r="AE801" s="146"/>
      <c r="AF801" s="155" t="e">
        <f>#REF!</f>
        <v>#REF!</v>
      </c>
      <c r="AG801" s="169"/>
      <c r="AH801" s="150">
        <v>45602</v>
      </c>
      <c r="AI801" s="150">
        <f t="shared" si="38"/>
        <v>45722</v>
      </c>
      <c r="AJ801" s="156">
        <f t="shared" si="39"/>
        <v>46452</v>
      </c>
    </row>
    <row r="802" spans="2:36" ht="18" customHeight="1">
      <c r="B802" s="502" t="b">
        <v>0</v>
      </c>
      <c r="C802" s="322"/>
      <c r="D802" s="146"/>
      <c r="E802" s="327"/>
      <c r="F802" s="146"/>
      <c r="G802" s="559"/>
      <c r="H802" s="146"/>
      <c r="I802" s="150" t="str">
        <f t="shared" ca="1" si="40"/>
        <v>EJECUTADO</v>
      </c>
      <c r="J802" s="146"/>
      <c r="K802" s="507"/>
      <c r="L802" s="146"/>
      <c r="M802" s="514"/>
      <c r="N802" s="229"/>
      <c r="O802" s="438"/>
      <c r="P802" s="438"/>
      <c r="Q802" s="545"/>
      <c r="R802" s="516"/>
      <c r="T802" s="175"/>
      <c r="U802" s="146"/>
      <c r="V802" s="222"/>
      <c r="W802" s="517"/>
      <c r="X802" s="426"/>
      <c r="Y802" s="146"/>
      <c r="Z802" s="146"/>
      <c r="AA802" s="146"/>
      <c r="AB802" s="146"/>
      <c r="AC802" s="146"/>
      <c r="AD802" s="233"/>
      <c r="AE802" s="146"/>
      <c r="AF802" s="155" t="e">
        <f>#REF!</f>
        <v>#REF!</v>
      </c>
      <c r="AG802" s="169"/>
      <c r="AH802" s="150">
        <v>45602</v>
      </c>
      <c r="AI802" s="150">
        <f t="shared" si="38"/>
        <v>45722</v>
      </c>
      <c r="AJ802" s="156">
        <f t="shared" si="39"/>
        <v>46452</v>
      </c>
    </row>
    <row r="803" spans="2:36" ht="18" customHeight="1">
      <c r="B803" s="502" t="b">
        <v>0</v>
      </c>
      <c r="C803" s="322"/>
      <c r="D803" s="146"/>
      <c r="E803" s="327"/>
      <c r="F803" s="146"/>
      <c r="G803" s="559"/>
      <c r="H803" s="146"/>
      <c r="I803" s="150" t="str">
        <f t="shared" ca="1" si="40"/>
        <v>EJECUTADO</v>
      </c>
      <c r="J803" s="146"/>
      <c r="K803" s="507"/>
      <c r="L803" s="146"/>
      <c r="M803" s="514"/>
      <c r="N803" s="229"/>
      <c r="O803" s="438"/>
      <c r="P803" s="438"/>
      <c r="Q803" s="545"/>
      <c r="R803" s="516"/>
      <c r="T803" s="175"/>
      <c r="U803" s="146"/>
      <c r="V803" s="222"/>
      <c r="W803" s="517"/>
      <c r="X803" s="426"/>
      <c r="Y803" s="146"/>
      <c r="Z803" s="146"/>
      <c r="AA803" s="146"/>
      <c r="AB803" s="146"/>
      <c r="AC803" s="146"/>
      <c r="AD803" s="233"/>
      <c r="AE803" s="146"/>
      <c r="AF803" s="155" t="e">
        <f>#REF!</f>
        <v>#REF!</v>
      </c>
      <c r="AG803" s="169"/>
      <c r="AH803" s="150">
        <v>45602</v>
      </c>
      <c r="AI803" s="150">
        <f t="shared" si="38"/>
        <v>45722</v>
      </c>
      <c r="AJ803" s="156">
        <f t="shared" si="39"/>
        <v>46452</v>
      </c>
    </row>
    <row r="804" spans="2:36" ht="18" customHeight="1">
      <c r="B804" s="502" t="b">
        <v>0</v>
      </c>
      <c r="C804" s="322"/>
      <c r="D804" s="146"/>
      <c r="E804" s="327"/>
      <c r="F804" s="146"/>
      <c r="G804" s="559"/>
      <c r="H804" s="146"/>
      <c r="I804" s="150" t="str">
        <f t="shared" ca="1" si="40"/>
        <v>EJECUTADO</v>
      </c>
      <c r="J804" s="146"/>
      <c r="K804" s="507"/>
      <c r="L804" s="146"/>
      <c r="M804" s="514"/>
      <c r="N804" s="229"/>
      <c r="O804" s="438"/>
      <c r="P804" s="438"/>
      <c r="Q804" s="545"/>
      <c r="R804" s="516"/>
      <c r="T804" s="175"/>
      <c r="U804" s="146"/>
      <c r="V804" s="222"/>
      <c r="W804" s="517"/>
      <c r="X804" s="426"/>
      <c r="Y804" s="146"/>
      <c r="Z804" s="146"/>
      <c r="AA804" s="146"/>
      <c r="AB804" s="146"/>
      <c r="AC804" s="146"/>
      <c r="AD804" s="233"/>
      <c r="AE804" s="146"/>
      <c r="AF804" s="155" t="e">
        <f>#REF!</f>
        <v>#REF!</v>
      </c>
      <c r="AG804" s="169"/>
      <c r="AH804" s="150">
        <v>45602</v>
      </c>
      <c r="AI804" s="150">
        <f t="shared" si="38"/>
        <v>45722</v>
      </c>
      <c r="AJ804" s="156">
        <f t="shared" si="39"/>
        <v>46452</v>
      </c>
    </row>
    <row r="805" spans="2:36" ht="18" customHeight="1">
      <c r="B805" s="502" t="b">
        <v>0</v>
      </c>
      <c r="C805" s="322"/>
      <c r="D805" s="146"/>
      <c r="E805" s="327"/>
      <c r="F805" s="146"/>
      <c r="G805" s="559"/>
      <c r="H805" s="146"/>
      <c r="I805" s="150" t="str">
        <f t="shared" ca="1" si="40"/>
        <v>EJECUTADO</v>
      </c>
      <c r="J805" s="146"/>
      <c r="K805" s="507"/>
      <c r="L805" s="146"/>
      <c r="M805" s="514"/>
      <c r="N805" s="229"/>
      <c r="O805" s="438"/>
      <c r="P805" s="438"/>
      <c r="Q805" s="545"/>
      <c r="R805" s="516"/>
      <c r="T805" s="175"/>
      <c r="U805" s="146"/>
      <c r="V805" s="222"/>
      <c r="W805" s="517"/>
      <c r="X805" s="426"/>
      <c r="Y805" s="146"/>
      <c r="Z805" s="146"/>
      <c r="AA805" s="146"/>
      <c r="AB805" s="146"/>
      <c r="AC805" s="146"/>
      <c r="AD805" s="233"/>
      <c r="AE805" s="146"/>
      <c r="AF805" s="155" t="e">
        <f>#REF!</f>
        <v>#REF!</v>
      </c>
      <c r="AG805" s="169"/>
      <c r="AH805" s="150">
        <v>45602</v>
      </c>
      <c r="AI805" s="150">
        <f t="shared" si="38"/>
        <v>45722</v>
      </c>
      <c r="AJ805" s="156">
        <f t="shared" si="39"/>
        <v>46452</v>
      </c>
    </row>
    <row r="806" spans="2:36" ht="18" customHeight="1">
      <c r="B806" s="502" t="b">
        <v>0</v>
      </c>
      <c r="C806" s="322"/>
      <c r="D806" s="146"/>
      <c r="E806" s="327"/>
      <c r="F806" s="146"/>
      <c r="G806" s="559"/>
      <c r="H806" s="146"/>
      <c r="I806" s="150" t="str">
        <f t="shared" ca="1" si="40"/>
        <v>EJECUTADO</v>
      </c>
      <c r="J806" s="146"/>
      <c r="K806" s="507"/>
      <c r="L806" s="146"/>
      <c r="M806" s="514"/>
      <c r="N806" s="229"/>
      <c r="O806" s="438"/>
      <c r="P806" s="438"/>
      <c r="Q806" s="545"/>
      <c r="R806" s="516"/>
      <c r="T806" s="175"/>
      <c r="U806" s="146"/>
      <c r="V806" s="222"/>
      <c r="W806" s="517"/>
      <c r="X806" s="426"/>
      <c r="Y806" s="146"/>
      <c r="Z806" s="146"/>
      <c r="AA806" s="146"/>
      <c r="AB806" s="146"/>
      <c r="AC806" s="146"/>
      <c r="AD806" s="233"/>
      <c r="AE806" s="146"/>
      <c r="AF806" s="155" t="e">
        <f>#REF!</f>
        <v>#REF!</v>
      </c>
      <c r="AG806" s="169"/>
      <c r="AH806" s="150">
        <v>45602</v>
      </c>
      <c r="AI806" s="150">
        <f t="shared" si="38"/>
        <v>45722</v>
      </c>
      <c r="AJ806" s="156">
        <f t="shared" si="39"/>
        <v>46452</v>
      </c>
    </row>
    <row r="807" spans="2:36" ht="18" customHeight="1">
      <c r="B807" s="502" t="b">
        <v>0</v>
      </c>
      <c r="C807" s="322"/>
      <c r="D807" s="146"/>
      <c r="E807" s="327"/>
      <c r="F807" s="146"/>
      <c r="G807" s="559"/>
      <c r="H807" s="146"/>
      <c r="I807" s="150" t="str">
        <f t="shared" ca="1" si="40"/>
        <v>EJECUTADO</v>
      </c>
      <c r="J807" s="146"/>
      <c r="K807" s="507"/>
      <c r="L807" s="146"/>
      <c r="M807" s="514"/>
      <c r="N807" s="229"/>
      <c r="O807" s="438"/>
      <c r="P807" s="438"/>
      <c r="Q807" s="545"/>
      <c r="R807" s="516"/>
      <c r="T807" s="175"/>
      <c r="U807" s="146"/>
      <c r="V807" s="222"/>
      <c r="W807" s="517"/>
      <c r="X807" s="426"/>
      <c r="Y807" s="146"/>
      <c r="Z807" s="146"/>
      <c r="AA807" s="146"/>
      <c r="AB807" s="146"/>
      <c r="AC807" s="146"/>
      <c r="AD807" s="233"/>
      <c r="AE807" s="146"/>
      <c r="AF807" s="155" t="e">
        <f>#REF!</f>
        <v>#REF!</v>
      </c>
      <c r="AG807" s="169"/>
      <c r="AH807" s="150">
        <v>45602</v>
      </c>
      <c r="AI807" s="150">
        <f t="shared" si="38"/>
        <v>45722</v>
      </c>
      <c r="AJ807" s="156">
        <f t="shared" si="39"/>
        <v>46452</v>
      </c>
    </row>
    <row r="808" spans="2:36" ht="18" customHeight="1">
      <c r="B808" s="502" t="b">
        <v>0</v>
      </c>
      <c r="C808" s="322"/>
      <c r="D808" s="146"/>
      <c r="E808" s="327"/>
      <c r="F808" s="146"/>
      <c r="G808" s="559"/>
      <c r="H808" s="146"/>
      <c r="I808" s="150" t="str">
        <f t="shared" ca="1" si="40"/>
        <v>EJECUTADO</v>
      </c>
      <c r="J808" s="146"/>
      <c r="K808" s="507"/>
      <c r="L808" s="146"/>
      <c r="M808" s="514"/>
      <c r="N808" s="229"/>
      <c r="O808" s="438"/>
      <c r="P808" s="438"/>
      <c r="Q808" s="545"/>
      <c r="R808" s="516"/>
      <c r="T808" s="175"/>
      <c r="U808" s="146"/>
      <c r="V808" s="222"/>
      <c r="W808" s="517"/>
      <c r="X808" s="426"/>
      <c r="Y808" s="146"/>
      <c r="Z808" s="146"/>
      <c r="AA808" s="146"/>
      <c r="AB808" s="146"/>
      <c r="AC808" s="146"/>
      <c r="AD808" s="233"/>
      <c r="AE808" s="146"/>
      <c r="AF808" s="155" t="e">
        <f>#REF!</f>
        <v>#REF!</v>
      </c>
      <c r="AG808" s="169"/>
      <c r="AH808" s="150">
        <v>45602</v>
      </c>
      <c r="AI808" s="150">
        <f t="shared" si="38"/>
        <v>45722</v>
      </c>
      <c r="AJ808" s="156">
        <f t="shared" si="39"/>
        <v>46452</v>
      </c>
    </row>
    <row r="809" spans="2:36" ht="18" customHeight="1">
      <c r="B809" s="502" t="b">
        <v>0</v>
      </c>
      <c r="C809" s="322"/>
      <c r="D809" s="146"/>
      <c r="E809" s="327"/>
      <c r="F809" s="146"/>
      <c r="G809" s="559"/>
      <c r="H809" s="146"/>
      <c r="I809" s="150" t="str">
        <f t="shared" ca="1" si="40"/>
        <v>EJECUTADO</v>
      </c>
      <c r="J809" s="146"/>
      <c r="K809" s="507"/>
      <c r="L809" s="146"/>
      <c r="M809" s="514"/>
      <c r="N809" s="229"/>
      <c r="O809" s="438"/>
      <c r="P809" s="438"/>
      <c r="Q809" s="545"/>
      <c r="R809" s="516"/>
      <c r="T809" s="175"/>
      <c r="U809" s="146"/>
      <c r="V809" s="222"/>
      <c r="W809" s="517"/>
      <c r="X809" s="426"/>
      <c r="Y809" s="146"/>
      <c r="Z809" s="146"/>
      <c r="AA809" s="146"/>
      <c r="AB809" s="146"/>
      <c r="AC809" s="146"/>
      <c r="AD809" s="233"/>
      <c r="AE809" s="146"/>
      <c r="AF809" s="155" t="e">
        <f>#REF!</f>
        <v>#REF!</v>
      </c>
      <c r="AG809" s="169"/>
      <c r="AH809" s="150">
        <v>45602</v>
      </c>
      <c r="AI809" s="150">
        <f t="shared" si="38"/>
        <v>45722</v>
      </c>
      <c r="AJ809" s="156">
        <f t="shared" si="39"/>
        <v>46452</v>
      </c>
    </row>
    <row r="810" spans="2:36" ht="18" customHeight="1">
      <c r="B810" s="502" t="b">
        <v>0</v>
      </c>
      <c r="C810" s="322"/>
      <c r="D810" s="146"/>
      <c r="E810" s="327"/>
      <c r="F810" s="146"/>
      <c r="G810" s="559"/>
      <c r="H810" s="146"/>
      <c r="I810" s="150" t="str">
        <f t="shared" ca="1" si="40"/>
        <v>EJECUTADO</v>
      </c>
      <c r="J810" s="146"/>
      <c r="K810" s="507"/>
      <c r="L810" s="146"/>
      <c r="M810" s="514"/>
      <c r="N810" s="229"/>
      <c r="O810" s="438"/>
      <c r="P810" s="438"/>
      <c r="Q810" s="545"/>
      <c r="R810" s="516"/>
      <c r="T810" s="175"/>
      <c r="U810" s="146"/>
      <c r="V810" s="222"/>
      <c r="W810" s="517"/>
      <c r="X810" s="426"/>
      <c r="Y810" s="146"/>
      <c r="Z810" s="146"/>
      <c r="AA810" s="146"/>
      <c r="AB810" s="146"/>
      <c r="AC810" s="146"/>
      <c r="AD810" s="233"/>
      <c r="AE810" s="146"/>
      <c r="AF810" s="155" t="e">
        <f>#REF!</f>
        <v>#REF!</v>
      </c>
      <c r="AG810" s="169"/>
      <c r="AH810" s="150">
        <v>45602</v>
      </c>
      <c r="AI810" s="150">
        <f t="shared" si="38"/>
        <v>45722</v>
      </c>
      <c r="AJ810" s="156">
        <f t="shared" si="39"/>
        <v>46452</v>
      </c>
    </row>
    <row r="811" spans="2:36" ht="18" customHeight="1">
      <c r="B811" s="502" t="b">
        <v>0</v>
      </c>
      <c r="C811" s="322"/>
      <c r="D811" s="146"/>
      <c r="E811" s="327"/>
      <c r="F811" s="146"/>
      <c r="G811" s="559"/>
      <c r="H811" s="146"/>
      <c r="I811" s="150" t="str">
        <f t="shared" ca="1" si="40"/>
        <v>EJECUTADO</v>
      </c>
      <c r="J811" s="146"/>
      <c r="K811" s="507"/>
      <c r="L811" s="146"/>
      <c r="M811" s="514"/>
      <c r="N811" s="229"/>
      <c r="O811" s="438"/>
      <c r="P811" s="438"/>
      <c r="Q811" s="545"/>
      <c r="R811" s="516"/>
      <c r="T811" s="175"/>
      <c r="U811" s="146"/>
      <c r="V811" s="222"/>
      <c r="W811" s="517"/>
      <c r="X811" s="426"/>
      <c r="Y811" s="146"/>
      <c r="Z811" s="146"/>
      <c r="AA811" s="146"/>
      <c r="AB811" s="146"/>
      <c r="AC811" s="146"/>
      <c r="AD811" s="233"/>
      <c r="AE811" s="146"/>
      <c r="AF811" s="155" t="e">
        <f>#REF!</f>
        <v>#REF!</v>
      </c>
      <c r="AG811" s="169"/>
      <c r="AH811" s="150">
        <v>45602</v>
      </c>
      <c r="AI811" s="150">
        <f t="shared" si="38"/>
        <v>45722</v>
      </c>
      <c r="AJ811" s="156">
        <f t="shared" si="39"/>
        <v>46452</v>
      </c>
    </row>
    <row r="812" spans="2:36" ht="18" customHeight="1">
      <c r="B812" s="502" t="b">
        <v>0</v>
      </c>
      <c r="C812" s="322"/>
      <c r="D812" s="146"/>
      <c r="E812" s="327"/>
      <c r="F812" s="146"/>
      <c r="G812" s="559"/>
      <c r="H812" s="146"/>
      <c r="I812" s="150" t="str">
        <f t="shared" ca="1" si="40"/>
        <v>EJECUTADO</v>
      </c>
      <c r="J812" s="146"/>
      <c r="K812" s="507"/>
      <c r="L812" s="146"/>
      <c r="M812" s="514"/>
      <c r="N812" s="229"/>
      <c r="O812" s="438"/>
      <c r="P812" s="438"/>
      <c r="Q812" s="545"/>
      <c r="R812" s="516"/>
      <c r="T812" s="175"/>
      <c r="U812" s="146"/>
      <c r="V812" s="222"/>
      <c r="W812" s="517"/>
      <c r="X812" s="426"/>
      <c r="Y812" s="146"/>
      <c r="Z812" s="146"/>
      <c r="AA812" s="146"/>
      <c r="AB812" s="146"/>
      <c r="AC812" s="146"/>
      <c r="AD812" s="233"/>
      <c r="AE812" s="146"/>
      <c r="AF812" s="155" t="e">
        <f>#REF!</f>
        <v>#REF!</v>
      </c>
      <c r="AG812" s="169"/>
      <c r="AH812" s="150">
        <v>45602</v>
      </c>
      <c r="AI812" s="150">
        <f t="shared" si="38"/>
        <v>45722</v>
      </c>
      <c r="AJ812" s="156">
        <f t="shared" si="39"/>
        <v>46452</v>
      </c>
    </row>
    <row r="813" spans="2:36" ht="18" customHeight="1">
      <c r="B813" s="502" t="b">
        <v>0</v>
      </c>
      <c r="C813" s="322"/>
      <c r="D813" s="146"/>
      <c r="E813" s="327"/>
      <c r="F813" s="146"/>
      <c r="G813" s="559"/>
      <c r="H813" s="146"/>
      <c r="I813" s="150" t="str">
        <f t="shared" ca="1" si="40"/>
        <v>EJECUTADO</v>
      </c>
      <c r="J813" s="146"/>
      <c r="K813" s="507"/>
      <c r="L813" s="146"/>
      <c r="M813" s="514"/>
      <c r="N813" s="229"/>
      <c r="O813" s="438"/>
      <c r="P813" s="438"/>
      <c r="Q813" s="545"/>
      <c r="R813" s="516"/>
      <c r="T813" s="175"/>
      <c r="U813" s="146"/>
      <c r="V813" s="222"/>
      <c r="W813" s="517"/>
      <c r="X813" s="426"/>
      <c r="Y813" s="146"/>
      <c r="Z813" s="146"/>
      <c r="AA813" s="146"/>
      <c r="AB813" s="146"/>
      <c r="AC813" s="146"/>
      <c r="AD813" s="233"/>
      <c r="AE813" s="146"/>
      <c r="AF813" s="155" t="e">
        <f>#REF!</f>
        <v>#REF!</v>
      </c>
      <c r="AG813" s="169"/>
      <c r="AH813" s="150">
        <v>45602</v>
      </c>
      <c r="AI813" s="150">
        <f t="shared" si="38"/>
        <v>45722</v>
      </c>
      <c r="AJ813" s="156">
        <f t="shared" si="39"/>
        <v>46452</v>
      </c>
    </row>
    <row r="814" spans="2:36" ht="18" customHeight="1">
      <c r="B814" s="502" t="b">
        <v>0</v>
      </c>
      <c r="C814" s="322"/>
      <c r="D814" s="146"/>
      <c r="E814" s="327"/>
      <c r="F814" s="146"/>
      <c r="G814" s="559"/>
      <c r="H814" s="146"/>
      <c r="I814" s="150" t="str">
        <f t="shared" ca="1" si="40"/>
        <v>EJECUTADO</v>
      </c>
      <c r="J814" s="146"/>
      <c r="K814" s="507"/>
      <c r="L814" s="146"/>
      <c r="M814" s="514"/>
      <c r="N814" s="229"/>
      <c r="O814" s="438"/>
      <c r="P814" s="438"/>
      <c r="Q814" s="545"/>
      <c r="R814" s="516"/>
      <c r="T814" s="175"/>
      <c r="U814" s="146"/>
      <c r="V814" s="222"/>
      <c r="W814" s="517"/>
      <c r="X814" s="426"/>
      <c r="Y814" s="146"/>
      <c r="Z814" s="146"/>
      <c r="AA814" s="146"/>
      <c r="AB814" s="146"/>
      <c r="AC814" s="146"/>
      <c r="AD814" s="233"/>
      <c r="AE814" s="146"/>
      <c r="AF814" s="155" t="e">
        <f>#REF!</f>
        <v>#REF!</v>
      </c>
      <c r="AG814" s="169"/>
      <c r="AH814" s="150">
        <v>45602</v>
      </c>
      <c r="AI814" s="150">
        <f t="shared" si="38"/>
        <v>45722</v>
      </c>
      <c r="AJ814" s="156">
        <f t="shared" si="39"/>
        <v>46452</v>
      </c>
    </row>
    <row r="815" spans="2:36" ht="18" customHeight="1">
      <c r="B815" s="502" t="b">
        <v>0</v>
      </c>
      <c r="C815" s="322"/>
      <c r="D815" s="146"/>
      <c r="E815" s="327"/>
      <c r="F815" s="146"/>
      <c r="G815" s="559"/>
      <c r="H815" s="146"/>
      <c r="I815" s="150" t="str">
        <f t="shared" ca="1" si="40"/>
        <v>EJECUTADO</v>
      </c>
      <c r="J815" s="146"/>
      <c r="K815" s="507"/>
      <c r="L815" s="146"/>
      <c r="M815" s="514"/>
      <c r="N815" s="229"/>
      <c r="O815" s="438"/>
      <c r="P815" s="438"/>
      <c r="Q815" s="545"/>
      <c r="R815" s="516"/>
      <c r="T815" s="175"/>
      <c r="U815" s="146"/>
      <c r="V815" s="222"/>
      <c r="W815" s="517"/>
      <c r="X815" s="426"/>
      <c r="Y815" s="146"/>
      <c r="Z815" s="146"/>
      <c r="AA815" s="146"/>
      <c r="AB815" s="146"/>
      <c r="AC815" s="146"/>
      <c r="AD815" s="233"/>
      <c r="AE815" s="146"/>
      <c r="AF815" s="155" t="e">
        <f>#REF!</f>
        <v>#REF!</v>
      </c>
      <c r="AG815" s="169"/>
      <c r="AH815" s="150">
        <v>45602</v>
      </c>
      <c r="AI815" s="150">
        <f t="shared" si="38"/>
        <v>45722</v>
      </c>
      <c r="AJ815" s="156">
        <f t="shared" si="39"/>
        <v>46452</v>
      </c>
    </row>
    <row r="816" spans="2:36" ht="18" customHeight="1">
      <c r="B816" s="502" t="b">
        <v>0</v>
      </c>
      <c r="C816" s="322"/>
      <c r="D816" s="146"/>
      <c r="E816" s="327"/>
      <c r="F816" s="146"/>
      <c r="G816" s="559"/>
      <c r="H816" s="146"/>
      <c r="I816" s="150" t="str">
        <f t="shared" ca="1" si="40"/>
        <v>EJECUTADO</v>
      </c>
      <c r="J816" s="146"/>
      <c r="K816" s="507"/>
      <c r="L816" s="146"/>
      <c r="M816" s="514"/>
      <c r="N816" s="229"/>
      <c r="O816" s="438"/>
      <c r="P816" s="438"/>
      <c r="Q816" s="545"/>
      <c r="R816" s="516"/>
      <c r="T816" s="175"/>
      <c r="U816" s="146"/>
      <c r="V816" s="222"/>
      <c r="W816" s="517"/>
      <c r="X816" s="426"/>
      <c r="Y816" s="146"/>
      <c r="Z816" s="146"/>
      <c r="AA816" s="146"/>
      <c r="AB816" s="146"/>
      <c r="AC816" s="146"/>
      <c r="AD816" s="233"/>
      <c r="AE816" s="146"/>
      <c r="AF816" s="155" t="e">
        <f>#REF!</f>
        <v>#REF!</v>
      </c>
      <c r="AG816" s="169"/>
      <c r="AH816" s="150">
        <v>45602</v>
      </c>
      <c r="AI816" s="150">
        <f t="shared" si="38"/>
        <v>45722</v>
      </c>
      <c r="AJ816" s="156">
        <f t="shared" si="39"/>
        <v>46452</v>
      </c>
    </row>
    <row r="817" spans="2:36" ht="18" customHeight="1">
      <c r="B817" s="502" t="b">
        <v>0</v>
      </c>
      <c r="C817" s="322"/>
      <c r="D817" s="146"/>
      <c r="E817" s="327"/>
      <c r="F817" s="146"/>
      <c r="G817" s="559"/>
      <c r="H817" s="146"/>
      <c r="I817" s="150" t="str">
        <f t="shared" ca="1" si="40"/>
        <v>EJECUTADO</v>
      </c>
      <c r="J817" s="146"/>
      <c r="K817" s="507"/>
      <c r="L817" s="146"/>
      <c r="M817" s="514"/>
      <c r="N817" s="229"/>
      <c r="O817" s="438"/>
      <c r="P817" s="438"/>
      <c r="Q817" s="545"/>
      <c r="R817" s="516"/>
      <c r="T817" s="175"/>
      <c r="U817" s="146"/>
      <c r="V817" s="222"/>
      <c r="W817" s="517"/>
      <c r="X817" s="426"/>
      <c r="Y817" s="146"/>
      <c r="Z817" s="146"/>
      <c r="AA817" s="146"/>
      <c r="AB817" s="146"/>
      <c r="AC817" s="146"/>
      <c r="AD817" s="233"/>
      <c r="AE817" s="146"/>
      <c r="AF817" s="155" t="e">
        <f>#REF!</f>
        <v>#REF!</v>
      </c>
      <c r="AG817" s="169"/>
      <c r="AH817" s="150">
        <v>45602</v>
      </c>
      <c r="AI817" s="150">
        <f t="shared" si="38"/>
        <v>45722</v>
      </c>
      <c r="AJ817" s="156">
        <f t="shared" si="39"/>
        <v>46452</v>
      </c>
    </row>
    <row r="818" spans="2:36" ht="18" customHeight="1">
      <c r="B818" s="502" t="b">
        <v>0</v>
      </c>
      <c r="C818" s="322"/>
      <c r="D818" s="146"/>
      <c r="E818" s="327"/>
      <c r="F818" s="146"/>
      <c r="G818" s="559"/>
      <c r="H818" s="146"/>
      <c r="I818" s="150" t="str">
        <f t="shared" ca="1" si="40"/>
        <v>EJECUTADO</v>
      </c>
      <c r="J818" s="146"/>
      <c r="K818" s="507"/>
      <c r="L818" s="146"/>
      <c r="M818" s="514"/>
      <c r="N818" s="229"/>
      <c r="O818" s="438"/>
      <c r="P818" s="438"/>
      <c r="Q818" s="545"/>
      <c r="R818" s="516"/>
      <c r="T818" s="175"/>
      <c r="U818" s="146"/>
      <c r="V818" s="222"/>
      <c r="W818" s="517"/>
      <c r="X818" s="426"/>
      <c r="Y818" s="146"/>
      <c r="Z818" s="146"/>
      <c r="AA818" s="146"/>
      <c r="AB818" s="146"/>
      <c r="AC818" s="146"/>
      <c r="AD818" s="233"/>
      <c r="AE818" s="146"/>
      <c r="AF818" s="155" t="e">
        <f>#REF!</f>
        <v>#REF!</v>
      </c>
      <c r="AG818" s="169"/>
      <c r="AH818" s="150">
        <v>45602</v>
      </c>
      <c r="AI818" s="150">
        <f t="shared" si="38"/>
        <v>45722</v>
      </c>
      <c r="AJ818" s="156">
        <f t="shared" si="39"/>
        <v>46452</v>
      </c>
    </row>
    <row r="819" spans="2:36" ht="18" customHeight="1">
      <c r="B819" s="502" t="b">
        <v>0</v>
      </c>
      <c r="C819" s="322"/>
      <c r="D819" s="146"/>
      <c r="E819" s="327"/>
      <c r="F819" s="146"/>
      <c r="G819" s="559"/>
      <c r="H819" s="146"/>
      <c r="I819" s="150" t="str">
        <f t="shared" ca="1" si="40"/>
        <v>EJECUTADO</v>
      </c>
      <c r="J819" s="146"/>
      <c r="K819" s="507"/>
      <c r="L819" s="146"/>
      <c r="M819" s="514"/>
      <c r="N819" s="229"/>
      <c r="O819" s="438"/>
      <c r="P819" s="438"/>
      <c r="Q819" s="545"/>
      <c r="R819" s="516"/>
      <c r="T819" s="175"/>
      <c r="U819" s="146"/>
      <c r="V819" s="222"/>
      <c r="W819" s="517"/>
      <c r="X819" s="426"/>
      <c r="Y819" s="146"/>
      <c r="Z819" s="146"/>
      <c r="AA819" s="146"/>
      <c r="AB819" s="146"/>
      <c r="AC819" s="146"/>
      <c r="AD819" s="233"/>
      <c r="AE819" s="146"/>
      <c r="AF819" s="155" t="e">
        <f>#REF!</f>
        <v>#REF!</v>
      </c>
      <c r="AG819" s="169"/>
      <c r="AH819" s="150">
        <v>45602</v>
      </c>
      <c r="AI819" s="150">
        <f t="shared" si="38"/>
        <v>45722</v>
      </c>
      <c r="AJ819" s="156">
        <f t="shared" si="39"/>
        <v>46452</v>
      </c>
    </row>
    <row r="820" spans="2:36" ht="18" customHeight="1">
      <c r="B820" s="502" t="b">
        <v>0</v>
      </c>
      <c r="C820" s="322"/>
      <c r="D820" s="146"/>
      <c r="E820" s="327"/>
      <c r="F820" s="146"/>
      <c r="G820" s="559"/>
      <c r="H820" s="146"/>
      <c r="I820" s="150" t="str">
        <f t="shared" ca="1" si="40"/>
        <v>EJECUTADO</v>
      </c>
      <c r="J820" s="146"/>
      <c r="K820" s="507"/>
      <c r="L820" s="146"/>
      <c r="M820" s="514"/>
      <c r="N820" s="229"/>
      <c r="O820" s="438"/>
      <c r="P820" s="438"/>
      <c r="Q820" s="545"/>
      <c r="R820" s="516"/>
      <c r="T820" s="175"/>
      <c r="U820" s="146"/>
      <c r="V820" s="222"/>
      <c r="W820" s="517"/>
      <c r="X820" s="426"/>
      <c r="Y820" s="146"/>
      <c r="Z820" s="146"/>
      <c r="AA820" s="146"/>
      <c r="AB820" s="146"/>
      <c r="AC820" s="146"/>
      <c r="AD820" s="233"/>
      <c r="AE820" s="146"/>
      <c r="AF820" s="155" t="e">
        <f>#REF!</f>
        <v>#REF!</v>
      </c>
      <c r="AG820" s="169"/>
      <c r="AH820" s="150">
        <v>45602</v>
      </c>
      <c r="AI820" s="150">
        <f t="shared" si="38"/>
        <v>45722</v>
      </c>
      <c r="AJ820" s="156">
        <f t="shared" si="39"/>
        <v>46452</v>
      </c>
    </row>
    <row r="821" spans="2:36" ht="18" customHeight="1">
      <c r="B821" s="502" t="b">
        <v>0</v>
      </c>
      <c r="C821" s="322"/>
      <c r="D821" s="146"/>
      <c r="E821" s="327"/>
      <c r="F821" s="146"/>
      <c r="G821" s="559"/>
      <c r="H821" s="146"/>
      <c r="I821" s="150" t="str">
        <f t="shared" ca="1" si="40"/>
        <v>EJECUTADO</v>
      </c>
      <c r="J821" s="146"/>
      <c r="K821" s="507"/>
      <c r="L821" s="146"/>
      <c r="M821" s="514"/>
      <c r="N821" s="229"/>
      <c r="O821" s="438"/>
      <c r="P821" s="438"/>
      <c r="Q821" s="545"/>
      <c r="R821" s="516"/>
      <c r="T821" s="175"/>
      <c r="U821" s="146"/>
      <c r="V821" s="222"/>
      <c r="W821" s="517"/>
      <c r="X821" s="426"/>
      <c r="Y821" s="146"/>
      <c r="Z821" s="146"/>
      <c r="AA821" s="146"/>
      <c r="AB821" s="146"/>
      <c r="AC821" s="146"/>
      <c r="AD821" s="233"/>
      <c r="AE821" s="146"/>
      <c r="AF821" s="155" t="e">
        <f>#REF!</f>
        <v>#REF!</v>
      </c>
      <c r="AG821" s="169"/>
      <c r="AH821" s="150">
        <v>45602</v>
      </c>
      <c r="AI821" s="150">
        <f t="shared" si="38"/>
        <v>45722</v>
      </c>
      <c r="AJ821" s="156">
        <f t="shared" si="39"/>
        <v>46452</v>
      </c>
    </row>
    <row r="822" spans="2:36" ht="18" customHeight="1">
      <c r="B822" s="502" t="b">
        <v>0</v>
      </c>
      <c r="C822" s="322"/>
      <c r="D822" s="146"/>
      <c r="E822" s="327"/>
      <c r="F822" s="146"/>
      <c r="G822" s="559"/>
      <c r="H822" s="146"/>
      <c r="I822" s="150" t="str">
        <f t="shared" ca="1" si="40"/>
        <v>EJECUTADO</v>
      </c>
      <c r="J822" s="146"/>
      <c r="K822" s="507"/>
      <c r="L822" s="146"/>
      <c r="M822" s="514"/>
      <c r="N822" s="229"/>
      <c r="O822" s="438"/>
      <c r="P822" s="438"/>
      <c r="Q822" s="545"/>
      <c r="R822" s="516"/>
      <c r="T822" s="175"/>
      <c r="U822" s="146"/>
      <c r="V822" s="222"/>
      <c r="W822" s="517"/>
      <c r="X822" s="426"/>
      <c r="Y822" s="146"/>
      <c r="Z822" s="146"/>
      <c r="AA822" s="146"/>
      <c r="AB822" s="146"/>
      <c r="AC822" s="146"/>
      <c r="AD822" s="233"/>
      <c r="AE822" s="146"/>
      <c r="AF822" s="155" t="e">
        <f>#REF!</f>
        <v>#REF!</v>
      </c>
      <c r="AG822" s="169"/>
      <c r="AH822" s="150">
        <v>45602</v>
      </c>
      <c r="AI822" s="150">
        <f t="shared" si="38"/>
        <v>45722</v>
      </c>
      <c r="AJ822" s="156">
        <f t="shared" si="39"/>
        <v>46452</v>
      </c>
    </row>
    <row r="823" spans="2:36" ht="18" customHeight="1">
      <c r="B823" s="502" t="b">
        <v>0</v>
      </c>
      <c r="C823" s="322"/>
      <c r="D823" s="146"/>
      <c r="E823" s="327"/>
      <c r="F823" s="146"/>
      <c r="G823" s="559"/>
      <c r="H823" s="146"/>
      <c r="I823" s="150" t="str">
        <f t="shared" ca="1" si="40"/>
        <v>EJECUTADO</v>
      </c>
      <c r="J823" s="146"/>
      <c r="K823" s="507"/>
      <c r="L823" s="146"/>
      <c r="M823" s="514"/>
      <c r="N823" s="229"/>
      <c r="O823" s="438"/>
      <c r="P823" s="438"/>
      <c r="Q823" s="545"/>
      <c r="R823" s="516"/>
      <c r="T823" s="175"/>
      <c r="U823" s="146"/>
      <c r="V823" s="222"/>
      <c r="W823" s="517"/>
      <c r="X823" s="426"/>
      <c r="Y823" s="146"/>
      <c r="Z823" s="146"/>
      <c r="AA823" s="146"/>
      <c r="AB823" s="146"/>
      <c r="AC823" s="146"/>
      <c r="AD823" s="233"/>
      <c r="AE823" s="146"/>
      <c r="AF823" s="155" t="e">
        <f>#REF!</f>
        <v>#REF!</v>
      </c>
      <c r="AG823" s="169"/>
      <c r="AH823" s="150">
        <v>45602</v>
      </c>
      <c r="AI823" s="150">
        <f t="shared" si="38"/>
        <v>45722</v>
      </c>
      <c r="AJ823" s="156">
        <f t="shared" si="39"/>
        <v>46452</v>
      </c>
    </row>
    <row r="824" spans="2:36" ht="18" customHeight="1">
      <c r="B824" s="502" t="b">
        <v>0</v>
      </c>
      <c r="C824" s="322"/>
      <c r="D824" s="146"/>
      <c r="E824" s="327"/>
      <c r="F824" s="146"/>
      <c r="G824" s="559"/>
      <c r="H824" s="146"/>
      <c r="I824" s="150" t="str">
        <f t="shared" ca="1" si="40"/>
        <v>EJECUTADO</v>
      </c>
      <c r="J824" s="146"/>
      <c r="K824" s="507"/>
      <c r="L824" s="146"/>
      <c r="M824" s="514"/>
      <c r="N824" s="229"/>
      <c r="O824" s="438"/>
      <c r="P824" s="438"/>
      <c r="Q824" s="545"/>
      <c r="R824" s="516"/>
      <c r="T824" s="175"/>
      <c r="U824" s="146"/>
      <c r="V824" s="222"/>
      <c r="W824" s="517"/>
      <c r="X824" s="426"/>
      <c r="Y824" s="146"/>
      <c r="Z824" s="146"/>
      <c r="AA824" s="146"/>
      <c r="AB824" s="146"/>
      <c r="AC824" s="146"/>
      <c r="AD824" s="233"/>
      <c r="AE824" s="146"/>
      <c r="AF824" s="155" t="e">
        <f>#REF!</f>
        <v>#REF!</v>
      </c>
      <c r="AG824" s="169"/>
      <c r="AH824" s="150">
        <v>45602</v>
      </c>
      <c r="AI824" s="150">
        <f t="shared" si="38"/>
        <v>45722</v>
      </c>
      <c r="AJ824" s="156">
        <f t="shared" si="39"/>
        <v>46452</v>
      </c>
    </row>
    <row r="825" spans="2:36" ht="18" customHeight="1">
      <c r="B825" s="502" t="b">
        <v>0</v>
      </c>
      <c r="C825" s="322"/>
      <c r="D825" s="146"/>
      <c r="E825" s="327"/>
      <c r="F825" s="146"/>
      <c r="G825" s="559"/>
      <c r="H825" s="146"/>
      <c r="I825" s="150" t="str">
        <f t="shared" ca="1" si="40"/>
        <v>EJECUTADO</v>
      </c>
      <c r="J825" s="146"/>
      <c r="K825" s="507"/>
      <c r="L825" s="146"/>
      <c r="M825" s="514"/>
      <c r="N825" s="229"/>
      <c r="O825" s="438"/>
      <c r="P825" s="438"/>
      <c r="Q825" s="545"/>
      <c r="R825" s="516"/>
      <c r="T825" s="175"/>
      <c r="U825" s="146"/>
      <c r="V825" s="222"/>
      <c r="W825" s="517"/>
      <c r="X825" s="426"/>
      <c r="Y825" s="146"/>
      <c r="Z825" s="146"/>
      <c r="AA825" s="146"/>
      <c r="AB825" s="146"/>
      <c r="AC825" s="146"/>
      <c r="AD825" s="233"/>
      <c r="AE825" s="146"/>
      <c r="AF825" s="155" t="e">
        <f>#REF!</f>
        <v>#REF!</v>
      </c>
      <c r="AG825" s="169"/>
      <c r="AH825" s="150">
        <v>45602</v>
      </c>
      <c r="AI825" s="150">
        <f t="shared" si="38"/>
        <v>45722</v>
      </c>
      <c r="AJ825" s="156">
        <f t="shared" si="39"/>
        <v>46452</v>
      </c>
    </row>
    <row r="826" spans="2:36" ht="18" customHeight="1">
      <c r="B826" s="502" t="b">
        <v>0</v>
      </c>
      <c r="C826" s="322"/>
      <c r="D826" s="146"/>
      <c r="E826" s="327"/>
      <c r="F826" s="146"/>
      <c r="G826" s="559"/>
      <c r="H826" s="146"/>
      <c r="I826" s="150" t="str">
        <f t="shared" ca="1" si="40"/>
        <v>EJECUTADO</v>
      </c>
      <c r="J826" s="146"/>
      <c r="K826" s="507"/>
      <c r="L826" s="146"/>
      <c r="M826" s="514"/>
      <c r="N826" s="229"/>
      <c r="O826" s="438"/>
      <c r="P826" s="438"/>
      <c r="Q826" s="545"/>
      <c r="R826" s="516"/>
      <c r="T826" s="175"/>
      <c r="U826" s="146"/>
      <c r="V826" s="222"/>
      <c r="W826" s="517"/>
      <c r="X826" s="426"/>
      <c r="Y826" s="146"/>
      <c r="Z826" s="146"/>
      <c r="AA826" s="146"/>
      <c r="AB826" s="146"/>
      <c r="AC826" s="146"/>
      <c r="AD826" s="233"/>
      <c r="AE826" s="146"/>
      <c r="AF826" s="155" t="e">
        <f>#REF!</f>
        <v>#REF!</v>
      </c>
      <c r="AG826" s="169"/>
      <c r="AH826" s="150">
        <v>45602</v>
      </c>
      <c r="AI826" s="150">
        <f t="shared" si="38"/>
        <v>45722</v>
      </c>
      <c r="AJ826" s="156">
        <f t="shared" si="39"/>
        <v>46452</v>
      </c>
    </row>
    <row r="827" spans="2:36" ht="18" customHeight="1">
      <c r="B827" s="502" t="b">
        <v>0</v>
      </c>
      <c r="C827" s="322"/>
      <c r="D827" s="146"/>
      <c r="E827" s="327"/>
      <c r="F827" s="146"/>
      <c r="G827" s="559"/>
      <c r="H827" s="146"/>
      <c r="I827" s="150" t="str">
        <f t="shared" ca="1" si="40"/>
        <v>EJECUTADO</v>
      </c>
      <c r="J827" s="146"/>
      <c r="K827" s="507"/>
      <c r="L827" s="146"/>
      <c r="M827" s="514"/>
      <c r="N827" s="229"/>
      <c r="O827" s="438"/>
      <c r="P827" s="438"/>
      <c r="Q827" s="545"/>
      <c r="R827" s="516"/>
      <c r="T827" s="175"/>
      <c r="U827" s="146"/>
      <c r="V827" s="222"/>
      <c r="W827" s="517"/>
      <c r="X827" s="426"/>
      <c r="Y827" s="146"/>
      <c r="Z827" s="146"/>
      <c r="AA827" s="146"/>
      <c r="AB827" s="146"/>
      <c r="AC827" s="146"/>
      <c r="AD827" s="233"/>
      <c r="AE827" s="146"/>
      <c r="AF827" s="155" t="e">
        <f>#REF!</f>
        <v>#REF!</v>
      </c>
      <c r="AG827" s="169"/>
      <c r="AH827" s="150">
        <v>45602</v>
      </c>
      <c r="AI827" s="150">
        <f t="shared" si="38"/>
        <v>45722</v>
      </c>
      <c r="AJ827" s="156">
        <f t="shared" si="39"/>
        <v>46452</v>
      </c>
    </row>
    <row r="828" spans="2:36" ht="18" customHeight="1">
      <c r="B828" s="502" t="b">
        <v>0</v>
      </c>
      <c r="C828" s="322"/>
      <c r="D828" s="146"/>
      <c r="E828" s="327"/>
      <c r="F828" s="146"/>
      <c r="G828" s="559"/>
      <c r="H828" s="146"/>
      <c r="I828" s="150" t="str">
        <f t="shared" ca="1" si="40"/>
        <v>EJECUTADO</v>
      </c>
      <c r="J828" s="146"/>
      <c r="K828" s="507"/>
      <c r="L828" s="146"/>
      <c r="M828" s="514"/>
      <c r="N828" s="229"/>
      <c r="O828" s="438"/>
      <c r="P828" s="438"/>
      <c r="Q828" s="545"/>
      <c r="R828" s="516"/>
      <c r="T828" s="175"/>
      <c r="U828" s="146"/>
      <c r="V828" s="222"/>
      <c r="W828" s="517"/>
      <c r="X828" s="426"/>
      <c r="Y828" s="146"/>
      <c r="Z828" s="146"/>
      <c r="AA828" s="146"/>
      <c r="AB828" s="146"/>
      <c r="AC828" s="146"/>
      <c r="AD828" s="233"/>
      <c r="AE828" s="146"/>
      <c r="AF828" s="155" t="e">
        <f>#REF!</f>
        <v>#REF!</v>
      </c>
      <c r="AG828" s="169"/>
      <c r="AH828" s="150">
        <v>45602</v>
      </c>
      <c r="AI828" s="150">
        <f t="shared" si="38"/>
        <v>45722</v>
      </c>
      <c r="AJ828" s="156">
        <f t="shared" si="39"/>
        <v>46452</v>
      </c>
    </row>
    <row r="829" spans="2:36" ht="18" customHeight="1">
      <c r="B829" s="502" t="b">
        <v>0</v>
      </c>
      <c r="C829" s="322"/>
      <c r="D829" s="146"/>
      <c r="E829" s="327"/>
      <c r="F829" s="146"/>
      <c r="G829" s="559"/>
      <c r="H829" s="146"/>
      <c r="I829" s="150" t="str">
        <f t="shared" ca="1" si="40"/>
        <v>EJECUTADO</v>
      </c>
      <c r="J829" s="146"/>
      <c r="K829" s="507"/>
      <c r="L829" s="146"/>
      <c r="M829" s="514"/>
      <c r="N829" s="229"/>
      <c r="O829" s="438"/>
      <c r="P829" s="438"/>
      <c r="Q829" s="545"/>
      <c r="R829" s="516"/>
      <c r="T829" s="175"/>
      <c r="U829" s="146"/>
      <c r="V829" s="222"/>
      <c r="W829" s="517"/>
      <c r="X829" s="426"/>
      <c r="Y829" s="146"/>
      <c r="Z829" s="146"/>
      <c r="AA829" s="146"/>
      <c r="AB829" s="146"/>
      <c r="AC829" s="146"/>
      <c r="AD829" s="233"/>
      <c r="AE829" s="146"/>
      <c r="AF829" s="155" t="e">
        <f>#REF!</f>
        <v>#REF!</v>
      </c>
      <c r="AG829" s="169"/>
      <c r="AH829" s="150">
        <v>45602</v>
      </c>
      <c r="AI829" s="150">
        <f t="shared" si="38"/>
        <v>45722</v>
      </c>
      <c r="AJ829" s="156">
        <f t="shared" si="39"/>
        <v>46452</v>
      </c>
    </row>
    <row r="830" spans="2:36" ht="18" customHeight="1">
      <c r="B830" s="502" t="b">
        <v>0</v>
      </c>
      <c r="C830" s="322"/>
      <c r="D830" s="146"/>
      <c r="E830" s="327"/>
      <c r="F830" s="146"/>
      <c r="G830" s="559"/>
      <c r="H830" s="146"/>
      <c r="I830" s="150" t="str">
        <f t="shared" ca="1" si="40"/>
        <v>EJECUTADO</v>
      </c>
      <c r="J830" s="146"/>
      <c r="K830" s="507"/>
      <c r="L830" s="146"/>
      <c r="M830" s="514"/>
      <c r="N830" s="229"/>
      <c r="O830" s="438"/>
      <c r="P830" s="438"/>
      <c r="Q830" s="545"/>
      <c r="R830" s="516"/>
      <c r="T830" s="175"/>
      <c r="U830" s="146"/>
      <c r="V830" s="222"/>
      <c r="W830" s="517"/>
      <c r="X830" s="426"/>
      <c r="Y830" s="146"/>
      <c r="Z830" s="146"/>
      <c r="AA830" s="146"/>
      <c r="AB830" s="146"/>
      <c r="AC830" s="146"/>
      <c r="AD830" s="233"/>
      <c r="AE830" s="146"/>
      <c r="AF830" s="155" t="e">
        <f>#REF!</f>
        <v>#REF!</v>
      </c>
      <c r="AG830" s="169"/>
      <c r="AH830" s="150">
        <v>45602</v>
      </c>
      <c r="AI830" s="150">
        <f t="shared" si="38"/>
        <v>45722</v>
      </c>
      <c r="AJ830" s="156">
        <f t="shared" si="39"/>
        <v>46452</v>
      </c>
    </row>
    <row r="831" spans="2:36" ht="18" customHeight="1">
      <c r="B831" s="502" t="b">
        <v>0</v>
      </c>
      <c r="C831" s="322"/>
      <c r="D831" s="146"/>
      <c r="E831" s="327"/>
      <c r="F831" s="146"/>
      <c r="G831" s="559"/>
      <c r="H831" s="146"/>
      <c r="I831" s="150" t="str">
        <f t="shared" ca="1" si="40"/>
        <v>EJECUTADO</v>
      </c>
      <c r="J831" s="146"/>
      <c r="K831" s="507"/>
      <c r="L831" s="146"/>
      <c r="M831" s="514"/>
      <c r="N831" s="229"/>
      <c r="O831" s="438"/>
      <c r="P831" s="438"/>
      <c r="Q831" s="545"/>
      <c r="R831" s="516"/>
      <c r="T831" s="175"/>
      <c r="U831" s="146"/>
      <c r="V831" s="222"/>
      <c r="W831" s="517"/>
      <c r="X831" s="426"/>
      <c r="Y831" s="146"/>
      <c r="Z831" s="146"/>
      <c r="AA831" s="146"/>
      <c r="AB831" s="146"/>
      <c r="AC831" s="146"/>
      <c r="AD831" s="233"/>
      <c r="AE831" s="146"/>
      <c r="AF831" s="155" t="e">
        <f>#REF!</f>
        <v>#REF!</v>
      </c>
      <c r="AG831" s="169"/>
      <c r="AH831" s="150">
        <v>45602</v>
      </c>
      <c r="AI831" s="150">
        <f t="shared" si="38"/>
        <v>45722</v>
      </c>
      <c r="AJ831" s="156">
        <f t="shared" si="39"/>
        <v>46452</v>
      </c>
    </row>
    <row r="832" spans="2:36" ht="18" customHeight="1">
      <c r="B832" s="502" t="b">
        <v>0</v>
      </c>
      <c r="C832" s="322"/>
      <c r="D832" s="146"/>
      <c r="E832" s="327"/>
      <c r="F832" s="146"/>
      <c r="G832" s="559"/>
      <c r="H832" s="146"/>
      <c r="I832" s="150" t="str">
        <f t="shared" ca="1" si="40"/>
        <v>EJECUTADO</v>
      </c>
      <c r="J832" s="146"/>
      <c r="K832" s="507"/>
      <c r="L832" s="146"/>
      <c r="M832" s="514"/>
      <c r="N832" s="229"/>
      <c r="O832" s="438"/>
      <c r="P832" s="438"/>
      <c r="Q832" s="545"/>
      <c r="R832" s="516"/>
      <c r="T832" s="175"/>
      <c r="U832" s="146"/>
      <c r="V832" s="222"/>
      <c r="W832" s="517"/>
      <c r="X832" s="426"/>
      <c r="Y832" s="146"/>
      <c r="Z832" s="146"/>
      <c r="AA832" s="146"/>
      <c r="AB832" s="146"/>
      <c r="AC832" s="146"/>
      <c r="AD832" s="233"/>
      <c r="AE832" s="146"/>
      <c r="AF832" s="155" t="e">
        <f>#REF!</f>
        <v>#REF!</v>
      </c>
      <c r="AG832" s="169"/>
      <c r="AH832" s="150">
        <v>45602</v>
      </c>
      <c r="AI832" s="150">
        <f t="shared" si="38"/>
        <v>45722</v>
      </c>
      <c r="AJ832" s="156">
        <f t="shared" si="39"/>
        <v>46452</v>
      </c>
    </row>
    <row r="833" spans="2:36" ht="18" customHeight="1">
      <c r="B833" s="502" t="b">
        <v>0</v>
      </c>
      <c r="C833" s="322"/>
      <c r="D833" s="146"/>
      <c r="E833" s="327"/>
      <c r="F833" s="146"/>
      <c r="G833" s="559"/>
      <c r="H833" s="146"/>
      <c r="I833" s="150" t="str">
        <f t="shared" ca="1" si="40"/>
        <v>EJECUTADO</v>
      </c>
      <c r="J833" s="146"/>
      <c r="K833" s="507"/>
      <c r="L833" s="146"/>
      <c r="M833" s="514"/>
      <c r="N833" s="229"/>
      <c r="O833" s="438"/>
      <c r="P833" s="438"/>
      <c r="Q833" s="545"/>
      <c r="R833" s="516"/>
      <c r="T833" s="175"/>
      <c r="U833" s="146"/>
      <c r="V833" s="222"/>
      <c r="W833" s="517"/>
      <c r="X833" s="426"/>
      <c r="Y833" s="146"/>
      <c r="Z833" s="146"/>
      <c r="AA833" s="146"/>
      <c r="AB833" s="146"/>
      <c r="AC833" s="146"/>
      <c r="AD833" s="233"/>
      <c r="AE833" s="146"/>
      <c r="AF833" s="155" t="e">
        <f>#REF!</f>
        <v>#REF!</v>
      </c>
      <c r="AG833" s="169"/>
      <c r="AH833" s="150">
        <v>45602</v>
      </c>
      <c r="AI833" s="150">
        <f t="shared" si="38"/>
        <v>45722</v>
      </c>
      <c r="AJ833" s="156">
        <f t="shared" si="39"/>
        <v>46452</v>
      </c>
    </row>
    <row r="834" spans="2:36" ht="18" customHeight="1">
      <c r="B834" s="502" t="b">
        <v>0</v>
      </c>
      <c r="C834" s="322"/>
      <c r="D834" s="146"/>
      <c r="E834" s="327"/>
      <c r="F834" s="146"/>
      <c r="G834" s="559"/>
      <c r="H834" s="146"/>
      <c r="I834" s="150" t="str">
        <f t="shared" ca="1" si="40"/>
        <v>EJECUTADO</v>
      </c>
      <c r="J834" s="146"/>
      <c r="K834" s="507"/>
      <c r="L834" s="146"/>
      <c r="M834" s="514"/>
      <c r="N834" s="229"/>
      <c r="O834" s="438"/>
      <c r="P834" s="438"/>
      <c r="Q834" s="545"/>
      <c r="R834" s="516"/>
      <c r="T834" s="175"/>
      <c r="U834" s="146"/>
      <c r="V834" s="222"/>
      <c r="W834" s="517"/>
      <c r="X834" s="426"/>
      <c r="Y834" s="146"/>
      <c r="Z834" s="146"/>
      <c r="AA834" s="146"/>
      <c r="AB834" s="146"/>
      <c r="AC834" s="146"/>
      <c r="AD834" s="233"/>
      <c r="AE834" s="146"/>
      <c r="AF834" s="155" t="e">
        <f>#REF!</f>
        <v>#REF!</v>
      </c>
      <c r="AG834" s="169"/>
      <c r="AH834" s="150">
        <v>45602</v>
      </c>
      <c r="AI834" s="150">
        <f t="shared" si="38"/>
        <v>45722</v>
      </c>
      <c r="AJ834" s="156">
        <f t="shared" si="39"/>
        <v>46452</v>
      </c>
    </row>
    <row r="835" spans="2:36" ht="18" customHeight="1">
      <c r="B835" s="502" t="b">
        <v>0</v>
      </c>
      <c r="C835" s="322"/>
      <c r="D835" s="146"/>
      <c r="E835" s="327"/>
      <c r="F835" s="146"/>
      <c r="G835" s="559"/>
      <c r="H835" s="146"/>
      <c r="I835" s="150" t="str">
        <f t="shared" ca="1" si="40"/>
        <v>EJECUTADO</v>
      </c>
      <c r="J835" s="146"/>
      <c r="K835" s="507"/>
      <c r="L835" s="146"/>
      <c r="M835" s="514"/>
      <c r="N835" s="229"/>
      <c r="O835" s="438"/>
      <c r="P835" s="438"/>
      <c r="Q835" s="545"/>
      <c r="R835" s="516"/>
      <c r="T835" s="175"/>
      <c r="U835" s="146"/>
      <c r="V835" s="222"/>
      <c r="W835" s="517"/>
      <c r="X835" s="426"/>
      <c r="Y835" s="146"/>
      <c r="Z835" s="146"/>
      <c r="AA835" s="146"/>
      <c r="AB835" s="146"/>
      <c r="AC835" s="146"/>
      <c r="AD835" s="233"/>
      <c r="AE835" s="146"/>
      <c r="AF835" s="155" t="e">
        <f>#REF!</f>
        <v>#REF!</v>
      </c>
      <c r="AG835" s="169"/>
      <c r="AH835" s="150">
        <v>45602</v>
      </c>
      <c r="AI835" s="150">
        <f t="shared" si="38"/>
        <v>45722</v>
      </c>
      <c r="AJ835" s="156">
        <f t="shared" si="39"/>
        <v>46452</v>
      </c>
    </row>
    <row r="836" spans="2:36" ht="18" customHeight="1">
      <c r="B836" s="502" t="b">
        <v>0</v>
      </c>
      <c r="C836" s="322"/>
      <c r="D836" s="146"/>
      <c r="E836" s="327"/>
      <c r="F836" s="146"/>
      <c r="G836" s="559"/>
      <c r="H836" s="146"/>
      <c r="I836" s="150" t="str">
        <f t="shared" ca="1" si="40"/>
        <v>EJECUTADO</v>
      </c>
      <c r="J836" s="146"/>
      <c r="K836" s="507"/>
      <c r="L836" s="146"/>
      <c r="M836" s="514"/>
      <c r="N836" s="229"/>
      <c r="O836" s="438"/>
      <c r="P836" s="438"/>
      <c r="Q836" s="545"/>
      <c r="R836" s="516"/>
      <c r="T836" s="175"/>
      <c r="U836" s="146"/>
      <c r="V836" s="222"/>
      <c r="W836" s="517"/>
      <c r="X836" s="426"/>
      <c r="Y836" s="146"/>
      <c r="Z836" s="146"/>
      <c r="AA836" s="146"/>
      <c r="AB836" s="146"/>
      <c r="AC836" s="146"/>
      <c r="AD836" s="233"/>
      <c r="AE836" s="146"/>
      <c r="AF836" s="155" t="e">
        <f>#REF!</f>
        <v>#REF!</v>
      </c>
      <c r="AG836" s="169"/>
      <c r="AH836" s="150">
        <v>45602</v>
      </c>
      <c r="AI836" s="150">
        <f t="shared" ref="AI836:AI899" si="41">+AH836+4*30</f>
        <v>45722</v>
      </c>
      <c r="AJ836" s="156">
        <f t="shared" ref="AJ836:AJ899" si="42">+AI836+(2*365)</f>
        <v>46452</v>
      </c>
    </row>
    <row r="837" spans="2:36" ht="18" customHeight="1">
      <c r="B837" s="502" t="b">
        <v>0</v>
      </c>
      <c r="C837" s="322"/>
      <c r="D837" s="146"/>
      <c r="E837" s="327"/>
      <c r="F837" s="146"/>
      <c r="G837" s="559"/>
      <c r="H837" s="146"/>
      <c r="I837" s="150" t="str">
        <f t="shared" ca="1" si="40"/>
        <v>EJECUTADO</v>
      </c>
      <c r="J837" s="146"/>
      <c r="K837" s="507"/>
      <c r="L837" s="146"/>
      <c r="M837" s="514"/>
      <c r="N837" s="229"/>
      <c r="O837" s="438"/>
      <c r="P837" s="438"/>
      <c r="Q837" s="545"/>
      <c r="R837" s="516"/>
      <c r="T837" s="175"/>
      <c r="U837" s="146"/>
      <c r="V837" s="222"/>
      <c r="W837" s="517"/>
      <c r="X837" s="426"/>
      <c r="Y837" s="146"/>
      <c r="Z837" s="146"/>
      <c r="AA837" s="146"/>
      <c r="AB837" s="146"/>
      <c r="AC837" s="146"/>
      <c r="AD837" s="233"/>
      <c r="AE837" s="146"/>
      <c r="AF837" s="155" t="e">
        <f>#REF!</f>
        <v>#REF!</v>
      </c>
      <c r="AG837" s="169"/>
      <c r="AH837" s="150">
        <v>45602</v>
      </c>
      <c r="AI837" s="150">
        <f t="shared" si="41"/>
        <v>45722</v>
      </c>
      <c r="AJ837" s="156">
        <f t="shared" si="42"/>
        <v>46452</v>
      </c>
    </row>
    <row r="838" spans="2:36" ht="18" customHeight="1">
      <c r="B838" s="502" t="b">
        <v>0</v>
      </c>
      <c r="C838" s="322"/>
      <c r="D838" s="146"/>
      <c r="E838" s="327"/>
      <c r="F838" s="146"/>
      <c r="G838" s="559"/>
      <c r="H838" s="146"/>
      <c r="I838" s="150" t="str">
        <f t="shared" ref="I838:I900" ca="1" si="43">IF($B$1&lt;=U838,("EN EJECUCIÓN"),("EJECUTADO"))</f>
        <v>EJECUTADO</v>
      </c>
      <c r="J838" s="146"/>
      <c r="K838" s="507"/>
      <c r="L838" s="146"/>
      <c r="M838" s="514"/>
      <c r="N838" s="229"/>
      <c r="O838" s="438"/>
      <c r="P838" s="438"/>
      <c r="Q838" s="545"/>
      <c r="R838" s="516"/>
      <c r="T838" s="175"/>
      <c r="U838" s="146"/>
      <c r="V838" s="222"/>
      <c r="W838" s="517"/>
      <c r="X838" s="426"/>
      <c r="Y838" s="146"/>
      <c r="Z838" s="146"/>
      <c r="AA838" s="146"/>
      <c r="AB838" s="146"/>
      <c r="AC838" s="146"/>
      <c r="AD838" s="233"/>
      <c r="AE838" s="146"/>
      <c r="AF838" s="155" t="e">
        <f>#REF!</f>
        <v>#REF!</v>
      </c>
      <c r="AG838" s="169"/>
      <c r="AH838" s="150">
        <v>45602</v>
      </c>
      <c r="AI838" s="150">
        <f t="shared" si="41"/>
        <v>45722</v>
      </c>
      <c r="AJ838" s="156">
        <f t="shared" si="42"/>
        <v>46452</v>
      </c>
    </row>
    <row r="839" spans="2:36" ht="18" customHeight="1">
      <c r="B839" s="502" t="b">
        <v>0</v>
      </c>
      <c r="C839" s="322"/>
      <c r="D839" s="146"/>
      <c r="E839" s="327"/>
      <c r="F839" s="146"/>
      <c r="G839" s="559"/>
      <c r="H839" s="146"/>
      <c r="I839" s="150" t="str">
        <f t="shared" ca="1" si="43"/>
        <v>EJECUTADO</v>
      </c>
      <c r="J839" s="146"/>
      <c r="K839" s="507"/>
      <c r="L839" s="146"/>
      <c r="M839" s="514"/>
      <c r="N839" s="229"/>
      <c r="O839" s="438"/>
      <c r="P839" s="438"/>
      <c r="Q839" s="545"/>
      <c r="R839" s="516"/>
      <c r="T839" s="175"/>
      <c r="U839" s="146"/>
      <c r="V839" s="222"/>
      <c r="W839" s="517"/>
      <c r="X839" s="426"/>
      <c r="Y839" s="146"/>
      <c r="Z839" s="146"/>
      <c r="AA839" s="146"/>
      <c r="AB839" s="146"/>
      <c r="AC839" s="146"/>
      <c r="AD839" s="233"/>
      <c r="AE839" s="146"/>
      <c r="AF839" s="155" t="e">
        <f>#REF!</f>
        <v>#REF!</v>
      </c>
      <c r="AG839" s="169"/>
      <c r="AH839" s="150">
        <v>45602</v>
      </c>
      <c r="AI839" s="150">
        <f t="shared" si="41"/>
        <v>45722</v>
      </c>
      <c r="AJ839" s="156">
        <f t="shared" si="42"/>
        <v>46452</v>
      </c>
    </row>
    <row r="840" spans="2:36" ht="18" customHeight="1">
      <c r="B840" s="502" t="b">
        <v>0</v>
      </c>
      <c r="C840" s="322"/>
      <c r="D840" s="146"/>
      <c r="E840" s="327"/>
      <c r="F840" s="146"/>
      <c r="G840" s="559"/>
      <c r="H840" s="146"/>
      <c r="I840" s="150" t="str">
        <f t="shared" ca="1" si="43"/>
        <v>EJECUTADO</v>
      </c>
      <c r="J840" s="146"/>
      <c r="K840" s="507"/>
      <c r="L840" s="146"/>
      <c r="M840" s="514"/>
      <c r="N840" s="229"/>
      <c r="O840" s="438"/>
      <c r="P840" s="438"/>
      <c r="Q840" s="545"/>
      <c r="R840" s="516"/>
      <c r="T840" s="175"/>
      <c r="U840" s="146"/>
      <c r="V840" s="222"/>
      <c r="W840" s="517"/>
      <c r="X840" s="426"/>
      <c r="Y840" s="146"/>
      <c r="Z840" s="146"/>
      <c r="AA840" s="146"/>
      <c r="AB840" s="146"/>
      <c r="AC840" s="146"/>
      <c r="AD840" s="233"/>
      <c r="AE840" s="146"/>
      <c r="AF840" s="155" t="e">
        <f>#REF!</f>
        <v>#REF!</v>
      </c>
      <c r="AG840" s="169"/>
      <c r="AH840" s="150">
        <v>45602</v>
      </c>
      <c r="AI840" s="150">
        <f t="shared" si="41"/>
        <v>45722</v>
      </c>
      <c r="AJ840" s="156">
        <f t="shared" si="42"/>
        <v>46452</v>
      </c>
    </row>
    <row r="841" spans="2:36" ht="18" customHeight="1">
      <c r="B841" s="502" t="b">
        <v>0</v>
      </c>
      <c r="C841" s="322"/>
      <c r="D841" s="146"/>
      <c r="E841" s="327"/>
      <c r="F841" s="146"/>
      <c r="G841" s="559"/>
      <c r="H841" s="146"/>
      <c r="I841" s="150" t="str">
        <f t="shared" ca="1" si="43"/>
        <v>EJECUTADO</v>
      </c>
      <c r="J841" s="146"/>
      <c r="K841" s="507"/>
      <c r="L841" s="146"/>
      <c r="M841" s="514"/>
      <c r="N841" s="229"/>
      <c r="O841" s="438"/>
      <c r="P841" s="438"/>
      <c r="Q841" s="545"/>
      <c r="R841" s="516"/>
      <c r="T841" s="175"/>
      <c r="U841" s="146"/>
      <c r="V841" s="222"/>
      <c r="W841" s="517"/>
      <c r="X841" s="426"/>
      <c r="Y841" s="146"/>
      <c r="Z841" s="146"/>
      <c r="AA841" s="146"/>
      <c r="AB841" s="146"/>
      <c r="AC841" s="146"/>
      <c r="AD841" s="233"/>
      <c r="AE841" s="146"/>
      <c r="AF841" s="155" t="e">
        <f>#REF!</f>
        <v>#REF!</v>
      </c>
      <c r="AG841" s="169"/>
      <c r="AH841" s="150">
        <v>45602</v>
      </c>
      <c r="AI841" s="150">
        <f t="shared" si="41"/>
        <v>45722</v>
      </c>
      <c r="AJ841" s="156">
        <f t="shared" si="42"/>
        <v>46452</v>
      </c>
    </row>
    <row r="842" spans="2:36" ht="18" customHeight="1">
      <c r="B842" s="502" t="b">
        <v>0</v>
      </c>
      <c r="C842" s="322"/>
      <c r="D842" s="146"/>
      <c r="E842" s="327"/>
      <c r="F842" s="146"/>
      <c r="G842" s="559"/>
      <c r="H842" s="146"/>
      <c r="I842" s="150" t="str">
        <f t="shared" ca="1" si="43"/>
        <v>EJECUTADO</v>
      </c>
      <c r="J842" s="146"/>
      <c r="K842" s="507"/>
      <c r="L842" s="146"/>
      <c r="M842" s="514"/>
      <c r="N842" s="229"/>
      <c r="O842" s="438"/>
      <c r="P842" s="438"/>
      <c r="Q842" s="545"/>
      <c r="R842" s="516"/>
      <c r="T842" s="175"/>
      <c r="U842" s="146"/>
      <c r="V842" s="222"/>
      <c r="W842" s="517"/>
      <c r="X842" s="426"/>
      <c r="Y842" s="146"/>
      <c r="Z842" s="146"/>
      <c r="AA842" s="146"/>
      <c r="AB842" s="146"/>
      <c r="AC842" s="146"/>
      <c r="AD842" s="233"/>
      <c r="AE842" s="146"/>
      <c r="AF842" s="155" t="e">
        <f>#REF!</f>
        <v>#REF!</v>
      </c>
      <c r="AG842" s="169"/>
      <c r="AH842" s="150">
        <v>45602</v>
      </c>
      <c r="AI842" s="150">
        <f t="shared" si="41"/>
        <v>45722</v>
      </c>
      <c r="AJ842" s="156">
        <f t="shared" si="42"/>
        <v>46452</v>
      </c>
    </row>
    <row r="843" spans="2:36" ht="18" customHeight="1">
      <c r="B843" s="502" t="b">
        <v>0</v>
      </c>
      <c r="C843" s="322"/>
      <c r="D843" s="146"/>
      <c r="E843" s="327"/>
      <c r="F843" s="146"/>
      <c r="G843" s="559"/>
      <c r="H843" s="146"/>
      <c r="I843" s="150" t="str">
        <f t="shared" ca="1" si="43"/>
        <v>EJECUTADO</v>
      </c>
      <c r="J843" s="146"/>
      <c r="K843" s="507"/>
      <c r="L843" s="146"/>
      <c r="M843" s="514"/>
      <c r="N843" s="229"/>
      <c r="O843" s="438"/>
      <c r="P843" s="438"/>
      <c r="Q843" s="545"/>
      <c r="R843" s="516"/>
      <c r="T843" s="175"/>
      <c r="U843" s="146"/>
      <c r="V843" s="222"/>
      <c r="W843" s="517"/>
      <c r="X843" s="426"/>
      <c r="Y843" s="146"/>
      <c r="Z843" s="146"/>
      <c r="AA843" s="146"/>
      <c r="AB843" s="146"/>
      <c r="AC843" s="146"/>
      <c r="AD843" s="233"/>
      <c r="AE843" s="146"/>
      <c r="AF843" s="155" t="e">
        <f>#REF!</f>
        <v>#REF!</v>
      </c>
      <c r="AG843" s="169"/>
      <c r="AH843" s="150">
        <v>45602</v>
      </c>
      <c r="AI843" s="150">
        <f t="shared" si="41"/>
        <v>45722</v>
      </c>
      <c r="AJ843" s="156">
        <f t="shared" si="42"/>
        <v>46452</v>
      </c>
    </row>
    <row r="844" spans="2:36" ht="18" customHeight="1">
      <c r="B844" s="502" t="b">
        <v>0</v>
      </c>
      <c r="C844" s="322"/>
      <c r="D844" s="146"/>
      <c r="E844" s="327"/>
      <c r="F844" s="146"/>
      <c r="G844" s="559"/>
      <c r="H844" s="146"/>
      <c r="I844" s="150" t="str">
        <f t="shared" ca="1" si="43"/>
        <v>EJECUTADO</v>
      </c>
      <c r="J844" s="146"/>
      <c r="K844" s="507"/>
      <c r="L844" s="146"/>
      <c r="M844" s="514"/>
      <c r="N844" s="229"/>
      <c r="O844" s="438"/>
      <c r="P844" s="438"/>
      <c r="Q844" s="545"/>
      <c r="R844" s="516"/>
      <c r="T844" s="175"/>
      <c r="U844" s="146"/>
      <c r="V844" s="222"/>
      <c r="W844" s="517"/>
      <c r="X844" s="426"/>
      <c r="Y844" s="146"/>
      <c r="Z844" s="146"/>
      <c r="AA844" s="146"/>
      <c r="AB844" s="146"/>
      <c r="AC844" s="146"/>
      <c r="AD844" s="233"/>
      <c r="AE844" s="146"/>
      <c r="AF844" s="155" t="e">
        <f>#REF!</f>
        <v>#REF!</v>
      </c>
      <c r="AG844" s="169"/>
      <c r="AH844" s="150">
        <v>45602</v>
      </c>
      <c r="AI844" s="150">
        <f t="shared" si="41"/>
        <v>45722</v>
      </c>
      <c r="AJ844" s="156">
        <f t="shared" si="42"/>
        <v>46452</v>
      </c>
    </row>
    <row r="845" spans="2:36" ht="18" customHeight="1">
      <c r="B845" s="502" t="b">
        <v>0</v>
      </c>
      <c r="C845" s="322"/>
      <c r="D845" s="146"/>
      <c r="E845" s="327"/>
      <c r="F845" s="146"/>
      <c r="G845" s="559"/>
      <c r="H845" s="146"/>
      <c r="I845" s="150" t="str">
        <f t="shared" ca="1" si="43"/>
        <v>EJECUTADO</v>
      </c>
      <c r="J845" s="146"/>
      <c r="K845" s="507"/>
      <c r="L845" s="146"/>
      <c r="M845" s="514"/>
      <c r="N845" s="229"/>
      <c r="O845" s="438"/>
      <c r="P845" s="438"/>
      <c r="Q845" s="545"/>
      <c r="R845" s="516"/>
      <c r="T845" s="175"/>
      <c r="U845" s="146"/>
      <c r="V845" s="222"/>
      <c r="W845" s="517"/>
      <c r="X845" s="426"/>
      <c r="Y845" s="146"/>
      <c r="Z845" s="146"/>
      <c r="AA845" s="146"/>
      <c r="AB845" s="146"/>
      <c r="AC845" s="146"/>
      <c r="AD845" s="233"/>
      <c r="AE845" s="146"/>
      <c r="AF845" s="155" t="e">
        <f>#REF!</f>
        <v>#REF!</v>
      </c>
      <c r="AG845" s="169"/>
      <c r="AH845" s="150">
        <v>45602</v>
      </c>
      <c r="AI845" s="150">
        <f t="shared" si="41"/>
        <v>45722</v>
      </c>
      <c r="AJ845" s="156">
        <f t="shared" si="42"/>
        <v>46452</v>
      </c>
    </row>
    <row r="846" spans="2:36" ht="18" customHeight="1">
      <c r="B846" s="502" t="b">
        <v>0</v>
      </c>
      <c r="C846" s="322"/>
      <c r="D846" s="146"/>
      <c r="E846" s="327"/>
      <c r="F846" s="146"/>
      <c r="G846" s="559"/>
      <c r="H846" s="146"/>
      <c r="I846" s="150" t="str">
        <f t="shared" ca="1" si="43"/>
        <v>EJECUTADO</v>
      </c>
      <c r="J846" s="146"/>
      <c r="K846" s="507"/>
      <c r="L846" s="146"/>
      <c r="M846" s="514"/>
      <c r="N846" s="229"/>
      <c r="O846" s="438"/>
      <c r="P846" s="438"/>
      <c r="Q846" s="545"/>
      <c r="R846" s="516"/>
      <c r="T846" s="175"/>
      <c r="U846" s="146"/>
      <c r="V846" s="222"/>
      <c r="W846" s="517"/>
      <c r="X846" s="426"/>
      <c r="Y846" s="146"/>
      <c r="Z846" s="146"/>
      <c r="AA846" s="146"/>
      <c r="AB846" s="146"/>
      <c r="AC846" s="146"/>
      <c r="AD846" s="233"/>
      <c r="AE846" s="146"/>
      <c r="AF846" s="155" t="e">
        <f>#REF!</f>
        <v>#REF!</v>
      </c>
      <c r="AG846" s="169"/>
      <c r="AH846" s="150">
        <v>45602</v>
      </c>
      <c r="AI846" s="150">
        <f t="shared" si="41"/>
        <v>45722</v>
      </c>
      <c r="AJ846" s="156">
        <f t="shared" si="42"/>
        <v>46452</v>
      </c>
    </row>
    <row r="847" spans="2:36" ht="18" customHeight="1">
      <c r="B847" s="502" t="b">
        <v>0</v>
      </c>
      <c r="C847" s="322"/>
      <c r="D847" s="146"/>
      <c r="E847" s="327"/>
      <c r="F847" s="146"/>
      <c r="G847" s="559"/>
      <c r="H847" s="146"/>
      <c r="I847" s="150" t="str">
        <f t="shared" ca="1" si="43"/>
        <v>EJECUTADO</v>
      </c>
      <c r="J847" s="146"/>
      <c r="K847" s="507"/>
      <c r="L847" s="146"/>
      <c r="M847" s="514"/>
      <c r="N847" s="229"/>
      <c r="O847" s="438"/>
      <c r="P847" s="438"/>
      <c r="Q847" s="545"/>
      <c r="R847" s="516"/>
      <c r="T847" s="175"/>
      <c r="U847" s="146"/>
      <c r="V847" s="222"/>
      <c r="W847" s="517"/>
      <c r="X847" s="426"/>
      <c r="Y847" s="146"/>
      <c r="Z847" s="146"/>
      <c r="AA847" s="146"/>
      <c r="AB847" s="146"/>
      <c r="AC847" s="146"/>
      <c r="AD847" s="233"/>
      <c r="AE847" s="146"/>
      <c r="AF847" s="155" t="e">
        <f>#REF!</f>
        <v>#REF!</v>
      </c>
      <c r="AG847" s="169"/>
      <c r="AH847" s="150">
        <v>45602</v>
      </c>
      <c r="AI847" s="150">
        <f t="shared" si="41"/>
        <v>45722</v>
      </c>
      <c r="AJ847" s="156">
        <f t="shared" si="42"/>
        <v>46452</v>
      </c>
    </row>
    <row r="848" spans="2:36" ht="18" customHeight="1">
      <c r="B848" s="502" t="b">
        <v>0</v>
      </c>
      <c r="C848" s="322"/>
      <c r="D848" s="146"/>
      <c r="E848" s="327"/>
      <c r="F848" s="146"/>
      <c r="G848" s="559"/>
      <c r="H848" s="146"/>
      <c r="I848" s="150" t="str">
        <f t="shared" ca="1" si="43"/>
        <v>EJECUTADO</v>
      </c>
      <c r="J848" s="146"/>
      <c r="K848" s="507"/>
      <c r="L848" s="146"/>
      <c r="M848" s="514"/>
      <c r="N848" s="229"/>
      <c r="O848" s="438"/>
      <c r="P848" s="438"/>
      <c r="Q848" s="545"/>
      <c r="R848" s="516"/>
      <c r="T848" s="175"/>
      <c r="U848" s="146"/>
      <c r="V848" s="222"/>
      <c r="W848" s="517"/>
      <c r="X848" s="426"/>
      <c r="Y848" s="146"/>
      <c r="Z848" s="146"/>
      <c r="AA848" s="146"/>
      <c r="AB848" s="146"/>
      <c r="AC848" s="146"/>
      <c r="AD848" s="233"/>
      <c r="AE848" s="146"/>
      <c r="AF848" s="155" t="e">
        <f>#REF!</f>
        <v>#REF!</v>
      </c>
      <c r="AG848" s="169"/>
      <c r="AH848" s="150">
        <v>45602</v>
      </c>
      <c r="AI848" s="150">
        <f t="shared" si="41"/>
        <v>45722</v>
      </c>
      <c r="AJ848" s="156">
        <f t="shared" si="42"/>
        <v>46452</v>
      </c>
    </row>
    <row r="849" spans="2:36" ht="18" customHeight="1">
      <c r="B849" s="502" t="b">
        <v>0</v>
      </c>
      <c r="C849" s="322"/>
      <c r="D849" s="146"/>
      <c r="E849" s="327"/>
      <c r="F849" s="146"/>
      <c r="G849" s="559"/>
      <c r="H849" s="146"/>
      <c r="I849" s="150" t="str">
        <f t="shared" ca="1" si="43"/>
        <v>EJECUTADO</v>
      </c>
      <c r="J849" s="146"/>
      <c r="K849" s="507"/>
      <c r="L849" s="146"/>
      <c r="M849" s="514"/>
      <c r="N849" s="229"/>
      <c r="O849" s="438"/>
      <c r="P849" s="438"/>
      <c r="Q849" s="545"/>
      <c r="R849" s="516"/>
      <c r="T849" s="175"/>
      <c r="U849" s="146"/>
      <c r="V849" s="222"/>
      <c r="W849" s="517"/>
      <c r="X849" s="426"/>
      <c r="Y849" s="146"/>
      <c r="Z849" s="146"/>
      <c r="AA849" s="146"/>
      <c r="AB849" s="146"/>
      <c r="AC849" s="146"/>
      <c r="AD849" s="233"/>
      <c r="AE849" s="146"/>
      <c r="AF849" s="155" t="e">
        <f>#REF!</f>
        <v>#REF!</v>
      </c>
      <c r="AG849" s="169"/>
      <c r="AH849" s="150">
        <v>45602</v>
      </c>
      <c r="AI849" s="150">
        <f t="shared" si="41"/>
        <v>45722</v>
      </c>
      <c r="AJ849" s="156">
        <f t="shared" si="42"/>
        <v>46452</v>
      </c>
    </row>
    <row r="850" spans="2:36" ht="18" customHeight="1">
      <c r="B850" s="502" t="b">
        <v>0</v>
      </c>
      <c r="C850" s="322"/>
      <c r="D850" s="146"/>
      <c r="E850" s="327"/>
      <c r="F850" s="146"/>
      <c r="G850" s="559"/>
      <c r="H850" s="146"/>
      <c r="I850" s="150" t="str">
        <f t="shared" ca="1" si="43"/>
        <v>EJECUTADO</v>
      </c>
      <c r="J850" s="146"/>
      <c r="K850" s="507"/>
      <c r="L850" s="146"/>
      <c r="M850" s="514"/>
      <c r="N850" s="229"/>
      <c r="O850" s="438"/>
      <c r="P850" s="438"/>
      <c r="Q850" s="545"/>
      <c r="R850" s="516"/>
      <c r="T850" s="175"/>
      <c r="U850" s="146"/>
      <c r="V850" s="222"/>
      <c r="W850" s="517"/>
      <c r="X850" s="426"/>
      <c r="Y850" s="146"/>
      <c r="Z850" s="146"/>
      <c r="AA850" s="146"/>
      <c r="AB850" s="146"/>
      <c r="AC850" s="146"/>
      <c r="AD850" s="233"/>
      <c r="AE850" s="146"/>
      <c r="AF850" s="155" t="e">
        <f>#REF!</f>
        <v>#REF!</v>
      </c>
      <c r="AG850" s="169"/>
      <c r="AH850" s="150">
        <v>45602</v>
      </c>
      <c r="AI850" s="150">
        <f t="shared" si="41"/>
        <v>45722</v>
      </c>
      <c r="AJ850" s="156">
        <f t="shared" si="42"/>
        <v>46452</v>
      </c>
    </row>
    <row r="851" spans="2:36" ht="18" customHeight="1">
      <c r="B851" s="502" t="b">
        <v>0</v>
      </c>
      <c r="C851" s="322"/>
      <c r="D851" s="146"/>
      <c r="E851" s="327"/>
      <c r="F851" s="146"/>
      <c r="G851" s="559"/>
      <c r="H851" s="146"/>
      <c r="I851" s="150" t="str">
        <f t="shared" ca="1" si="43"/>
        <v>EJECUTADO</v>
      </c>
      <c r="J851" s="146"/>
      <c r="K851" s="507"/>
      <c r="L851" s="146"/>
      <c r="M851" s="514"/>
      <c r="N851" s="229"/>
      <c r="O851" s="438"/>
      <c r="P851" s="438"/>
      <c r="Q851" s="545"/>
      <c r="R851" s="516"/>
      <c r="T851" s="175"/>
      <c r="U851" s="146"/>
      <c r="V851" s="222"/>
      <c r="W851" s="517"/>
      <c r="X851" s="426"/>
      <c r="Y851" s="146"/>
      <c r="Z851" s="146"/>
      <c r="AA851" s="146"/>
      <c r="AB851" s="146"/>
      <c r="AC851" s="146"/>
      <c r="AD851" s="233"/>
      <c r="AE851" s="146"/>
      <c r="AF851" s="155" t="e">
        <f>#REF!</f>
        <v>#REF!</v>
      </c>
      <c r="AG851" s="169"/>
      <c r="AH851" s="150">
        <v>45602</v>
      </c>
      <c r="AI851" s="150">
        <f t="shared" si="41"/>
        <v>45722</v>
      </c>
      <c r="AJ851" s="156">
        <f t="shared" si="42"/>
        <v>46452</v>
      </c>
    </row>
    <row r="852" spans="2:36" ht="18" customHeight="1">
      <c r="B852" s="502" t="b">
        <v>0</v>
      </c>
      <c r="C852" s="322"/>
      <c r="D852" s="146"/>
      <c r="E852" s="327"/>
      <c r="F852" s="146"/>
      <c r="G852" s="559"/>
      <c r="H852" s="146"/>
      <c r="I852" s="150" t="str">
        <f t="shared" ca="1" si="43"/>
        <v>EJECUTADO</v>
      </c>
      <c r="J852" s="146"/>
      <c r="K852" s="507"/>
      <c r="L852" s="146"/>
      <c r="M852" s="514"/>
      <c r="N852" s="229"/>
      <c r="O852" s="438"/>
      <c r="P852" s="438"/>
      <c r="Q852" s="545"/>
      <c r="R852" s="516"/>
      <c r="T852" s="175"/>
      <c r="U852" s="146"/>
      <c r="V852" s="222"/>
      <c r="W852" s="517"/>
      <c r="X852" s="426"/>
      <c r="Y852" s="146"/>
      <c r="Z852" s="146"/>
      <c r="AA852" s="146"/>
      <c r="AB852" s="146"/>
      <c r="AC852" s="146"/>
      <c r="AD852" s="233"/>
      <c r="AE852" s="146"/>
      <c r="AF852" s="155" t="e">
        <f>#REF!</f>
        <v>#REF!</v>
      </c>
      <c r="AG852" s="169"/>
      <c r="AH852" s="150">
        <v>45602</v>
      </c>
      <c r="AI852" s="150">
        <f t="shared" si="41"/>
        <v>45722</v>
      </c>
      <c r="AJ852" s="156">
        <f t="shared" si="42"/>
        <v>46452</v>
      </c>
    </row>
    <row r="853" spans="2:36" ht="18" customHeight="1">
      <c r="B853" s="502" t="b">
        <v>0</v>
      </c>
      <c r="C853" s="322"/>
      <c r="D853" s="146"/>
      <c r="E853" s="327"/>
      <c r="F853" s="146"/>
      <c r="G853" s="559"/>
      <c r="H853" s="146"/>
      <c r="I853" s="150" t="str">
        <f t="shared" ca="1" si="43"/>
        <v>EJECUTADO</v>
      </c>
      <c r="J853" s="146"/>
      <c r="K853" s="507"/>
      <c r="L853" s="146"/>
      <c r="M853" s="514"/>
      <c r="N853" s="229"/>
      <c r="O853" s="438"/>
      <c r="P853" s="438"/>
      <c r="Q853" s="545"/>
      <c r="R853" s="516"/>
      <c r="T853" s="175"/>
      <c r="U853" s="146"/>
      <c r="V853" s="222"/>
      <c r="W853" s="517"/>
      <c r="X853" s="426"/>
      <c r="Y853" s="146"/>
      <c r="Z853" s="146"/>
      <c r="AA853" s="146"/>
      <c r="AB853" s="146"/>
      <c r="AC853" s="146"/>
      <c r="AD853" s="233"/>
      <c r="AE853" s="146"/>
      <c r="AF853" s="155" t="e">
        <f>#REF!</f>
        <v>#REF!</v>
      </c>
      <c r="AG853" s="169"/>
      <c r="AH853" s="150">
        <v>45602</v>
      </c>
      <c r="AI853" s="150">
        <f t="shared" si="41"/>
        <v>45722</v>
      </c>
      <c r="AJ853" s="156">
        <f t="shared" si="42"/>
        <v>46452</v>
      </c>
    </row>
    <row r="854" spans="2:36" ht="18" customHeight="1">
      <c r="B854" s="502" t="b">
        <v>0</v>
      </c>
      <c r="C854" s="322"/>
      <c r="D854" s="146"/>
      <c r="E854" s="327"/>
      <c r="F854" s="146"/>
      <c r="G854" s="559"/>
      <c r="H854" s="146"/>
      <c r="I854" s="150" t="str">
        <f t="shared" ca="1" si="43"/>
        <v>EJECUTADO</v>
      </c>
      <c r="J854" s="146"/>
      <c r="K854" s="507"/>
      <c r="L854" s="146"/>
      <c r="M854" s="514"/>
      <c r="N854" s="229"/>
      <c r="O854" s="438"/>
      <c r="P854" s="438"/>
      <c r="Q854" s="545"/>
      <c r="R854" s="516"/>
      <c r="T854" s="175"/>
      <c r="U854" s="146"/>
      <c r="V854" s="222"/>
      <c r="W854" s="517"/>
      <c r="X854" s="426"/>
      <c r="Y854" s="146"/>
      <c r="Z854" s="146"/>
      <c r="AA854" s="146"/>
      <c r="AB854" s="146"/>
      <c r="AC854" s="146"/>
      <c r="AD854" s="233"/>
      <c r="AE854" s="146"/>
      <c r="AF854" s="155" t="e">
        <f>#REF!</f>
        <v>#REF!</v>
      </c>
      <c r="AG854" s="169"/>
      <c r="AH854" s="150">
        <v>45602</v>
      </c>
      <c r="AI854" s="150">
        <f t="shared" si="41"/>
        <v>45722</v>
      </c>
      <c r="AJ854" s="156">
        <f t="shared" si="42"/>
        <v>46452</v>
      </c>
    </row>
    <row r="855" spans="2:36" ht="18" customHeight="1">
      <c r="B855" s="502" t="b">
        <v>0</v>
      </c>
      <c r="C855" s="322"/>
      <c r="D855" s="146"/>
      <c r="E855" s="327"/>
      <c r="F855" s="146"/>
      <c r="G855" s="559"/>
      <c r="H855" s="146"/>
      <c r="I855" s="150" t="str">
        <f t="shared" ca="1" si="43"/>
        <v>EJECUTADO</v>
      </c>
      <c r="J855" s="146"/>
      <c r="K855" s="507"/>
      <c r="L855" s="146"/>
      <c r="M855" s="514"/>
      <c r="N855" s="229"/>
      <c r="O855" s="438"/>
      <c r="P855" s="438"/>
      <c r="Q855" s="545"/>
      <c r="R855" s="516"/>
      <c r="T855" s="175"/>
      <c r="U855" s="146"/>
      <c r="V855" s="222"/>
      <c r="W855" s="517"/>
      <c r="X855" s="426"/>
      <c r="Y855" s="146"/>
      <c r="Z855" s="146"/>
      <c r="AA855" s="146"/>
      <c r="AB855" s="146"/>
      <c r="AC855" s="146"/>
      <c r="AD855" s="233"/>
      <c r="AE855" s="146"/>
      <c r="AF855" s="155" t="e">
        <f>#REF!</f>
        <v>#REF!</v>
      </c>
      <c r="AG855" s="169"/>
      <c r="AH855" s="150">
        <v>45602</v>
      </c>
      <c r="AI855" s="150">
        <f t="shared" si="41"/>
        <v>45722</v>
      </c>
      <c r="AJ855" s="156">
        <f t="shared" si="42"/>
        <v>46452</v>
      </c>
    </row>
    <row r="856" spans="2:36" ht="18" customHeight="1">
      <c r="B856" s="502" t="b">
        <v>0</v>
      </c>
      <c r="C856" s="322"/>
      <c r="D856" s="146"/>
      <c r="E856" s="327"/>
      <c r="F856" s="146"/>
      <c r="G856" s="559"/>
      <c r="H856" s="146"/>
      <c r="I856" s="150" t="str">
        <f t="shared" ca="1" si="43"/>
        <v>EJECUTADO</v>
      </c>
      <c r="J856" s="146"/>
      <c r="K856" s="507"/>
      <c r="L856" s="146"/>
      <c r="M856" s="514"/>
      <c r="N856" s="229"/>
      <c r="O856" s="438"/>
      <c r="P856" s="438"/>
      <c r="Q856" s="545"/>
      <c r="R856" s="516"/>
      <c r="T856" s="175"/>
      <c r="U856" s="146"/>
      <c r="V856" s="222"/>
      <c r="W856" s="517"/>
      <c r="X856" s="426"/>
      <c r="Y856" s="146"/>
      <c r="Z856" s="146"/>
      <c r="AA856" s="146"/>
      <c r="AB856" s="146"/>
      <c r="AC856" s="146"/>
      <c r="AD856" s="233"/>
      <c r="AE856" s="146"/>
      <c r="AF856" s="155" t="e">
        <f>#REF!</f>
        <v>#REF!</v>
      </c>
      <c r="AG856" s="169"/>
      <c r="AH856" s="150">
        <v>45602</v>
      </c>
      <c r="AI856" s="150">
        <f t="shared" si="41"/>
        <v>45722</v>
      </c>
      <c r="AJ856" s="156">
        <f t="shared" si="42"/>
        <v>46452</v>
      </c>
    </row>
    <row r="857" spans="2:36" ht="18" customHeight="1">
      <c r="B857" s="502" t="b">
        <v>0</v>
      </c>
      <c r="C857" s="322"/>
      <c r="D857" s="146"/>
      <c r="E857" s="327"/>
      <c r="F857" s="146"/>
      <c r="G857" s="559"/>
      <c r="H857" s="146"/>
      <c r="I857" s="150" t="str">
        <f t="shared" ca="1" si="43"/>
        <v>EJECUTADO</v>
      </c>
      <c r="J857" s="146"/>
      <c r="K857" s="507"/>
      <c r="L857" s="146"/>
      <c r="M857" s="514"/>
      <c r="N857" s="229"/>
      <c r="O857" s="438"/>
      <c r="P857" s="438"/>
      <c r="Q857" s="545"/>
      <c r="R857" s="516"/>
      <c r="T857" s="175"/>
      <c r="U857" s="146"/>
      <c r="V857" s="222"/>
      <c r="W857" s="517"/>
      <c r="X857" s="426"/>
      <c r="Y857" s="146"/>
      <c r="Z857" s="146"/>
      <c r="AA857" s="146"/>
      <c r="AB857" s="146"/>
      <c r="AC857" s="146"/>
      <c r="AD857" s="233"/>
      <c r="AE857" s="146"/>
      <c r="AF857" s="155" t="e">
        <f>#REF!</f>
        <v>#REF!</v>
      </c>
      <c r="AG857" s="169"/>
      <c r="AH857" s="150">
        <v>45602</v>
      </c>
      <c r="AI857" s="150">
        <f t="shared" si="41"/>
        <v>45722</v>
      </c>
      <c r="AJ857" s="156">
        <f t="shared" si="42"/>
        <v>46452</v>
      </c>
    </row>
    <row r="858" spans="2:36" ht="18" customHeight="1">
      <c r="B858" s="502" t="b">
        <v>0</v>
      </c>
      <c r="C858" s="322"/>
      <c r="D858" s="146"/>
      <c r="E858" s="327"/>
      <c r="F858" s="146"/>
      <c r="G858" s="559"/>
      <c r="H858" s="146"/>
      <c r="I858" s="150" t="str">
        <f t="shared" ca="1" si="43"/>
        <v>EJECUTADO</v>
      </c>
      <c r="J858" s="146"/>
      <c r="K858" s="507"/>
      <c r="L858" s="146"/>
      <c r="M858" s="514"/>
      <c r="N858" s="229"/>
      <c r="O858" s="438"/>
      <c r="P858" s="438"/>
      <c r="Q858" s="545"/>
      <c r="R858" s="516"/>
      <c r="T858" s="175"/>
      <c r="U858" s="146"/>
      <c r="V858" s="222"/>
      <c r="W858" s="517"/>
      <c r="X858" s="426"/>
      <c r="Y858" s="146"/>
      <c r="Z858" s="146"/>
      <c r="AA858" s="146"/>
      <c r="AB858" s="146"/>
      <c r="AC858" s="146"/>
      <c r="AD858" s="233"/>
      <c r="AE858" s="146"/>
      <c r="AF858" s="155" t="e">
        <f>#REF!</f>
        <v>#REF!</v>
      </c>
      <c r="AG858" s="169"/>
      <c r="AH858" s="150">
        <v>45602</v>
      </c>
      <c r="AI858" s="150">
        <f t="shared" si="41"/>
        <v>45722</v>
      </c>
      <c r="AJ858" s="156">
        <f t="shared" si="42"/>
        <v>46452</v>
      </c>
    </row>
    <row r="859" spans="2:36" ht="18" customHeight="1">
      <c r="B859" s="502" t="b">
        <v>0</v>
      </c>
      <c r="C859" s="322"/>
      <c r="D859" s="146"/>
      <c r="E859" s="327"/>
      <c r="F859" s="146"/>
      <c r="G859" s="559"/>
      <c r="H859" s="146"/>
      <c r="I859" s="150" t="str">
        <f t="shared" ca="1" si="43"/>
        <v>EJECUTADO</v>
      </c>
      <c r="J859" s="146"/>
      <c r="K859" s="507"/>
      <c r="L859" s="146"/>
      <c r="M859" s="514"/>
      <c r="N859" s="229"/>
      <c r="O859" s="438"/>
      <c r="P859" s="438"/>
      <c r="Q859" s="545"/>
      <c r="R859" s="516"/>
      <c r="T859" s="175"/>
      <c r="U859" s="146"/>
      <c r="V859" s="222"/>
      <c r="W859" s="517"/>
      <c r="X859" s="426"/>
      <c r="Y859" s="146"/>
      <c r="Z859" s="146"/>
      <c r="AA859" s="146"/>
      <c r="AB859" s="146"/>
      <c r="AC859" s="146"/>
      <c r="AD859" s="233"/>
      <c r="AE859" s="146"/>
      <c r="AF859" s="155" t="e">
        <f>#REF!</f>
        <v>#REF!</v>
      </c>
      <c r="AG859" s="169"/>
      <c r="AH859" s="150">
        <v>45602</v>
      </c>
      <c r="AI859" s="150">
        <f t="shared" si="41"/>
        <v>45722</v>
      </c>
      <c r="AJ859" s="156">
        <f t="shared" si="42"/>
        <v>46452</v>
      </c>
    </row>
    <row r="860" spans="2:36" ht="18" customHeight="1">
      <c r="B860" s="502" t="b">
        <v>0</v>
      </c>
      <c r="C860" s="322"/>
      <c r="D860" s="146"/>
      <c r="E860" s="327"/>
      <c r="F860" s="146"/>
      <c r="G860" s="559"/>
      <c r="H860" s="146"/>
      <c r="I860" s="150" t="str">
        <f t="shared" ca="1" si="43"/>
        <v>EJECUTADO</v>
      </c>
      <c r="J860" s="146"/>
      <c r="K860" s="507"/>
      <c r="L860" s="146"/>
      <c r="M860" s="514"/>
      <c r="N860" s="229"/>
      <c r="O860" s="438"/>
      <c r="P860" s="438"/>
      <c r="Q860" s="545"/>
      <c r="R860" s="516"/>
      <c r="T860" s="175"/>
      <c r="U860" s="146"/>
      <c r="V860" s="222"/>
      <c r="W860" s="517"/>
      <c r="X860" s="426"/>
      <c r="Y860" s="146"/>
      <c r="Z860" s="146"/>
      <c r="AA860" s="146"/>
      <c r="AB860" s="146"/>
      <c r="AC860" s="146"/>
      <c r="AD860" s="233"/>
      <c r="AE860" s="146"/>
      <c r="AF860" s="155" t="e">
        <f>#REF!</f>
        <v>#REF!</v>
      </c>
      <c r="AG860" s="169"/>
      <c r="AH860" s="150">
        <v>45602</v>
      </c>
      <c r="AI860" s="150">
        <f t="shared" si="41"/>
        <v>45722</v>
      </c>
      <c r="AJ860" s="156">
        <f t="shared" si="42"/>
        <v>46452</v>
      </c>
    </row>
    <row r="861" spans="2:36" ht="18" customHeight="1">
      <c r="B861" s="502" t="b">
        <v>0</v>
      </c>
      <c r="C861" s="322"/>
      <c r="D861" s="146"/>
      <c r="E861" s="327"/>
      <c r="F861" s="146"/>
      <c r="G861" s="559"/>
      <c r="H861" s="146"/>
      <c r="I861" s="150" t="str">
        <f t="shared" ca="1" si="43"/>
        <v>EJECUTADO</v>
      </c>
      <c r="J861" s="146"/>
      <c r="K861" s="507"/>
      <c r="L861" s="146"/>
      <c r="M861" s="514"/>
      <c r="N861" s="229"/>
      <c r="O861" s="438"/>
      <c r="P861" s="438"/>
      <c r="Q861" s="545"/>
      <c r="R861" s="516"/>
      <c r="T861" s="175"/>
      <c r="U861" s="146"/>
      <c r="V861" s="222"/>
      <c r="W861" s="517"/>
      <c r="X861" s="426"/>
      <c r="Y861" s="146"/>
      <c r="Z861" s="146"/>
      <c r="AA861" s="146"/>
      <c r="AB861" s="146"/>
      <c r="AC861" s="146"/>
      <c r="AD861" s="233"/>
      <c r="AE861" s="146"/>
      <c r="AF861" s="155" t="e">
        <f>#REF!</f>
        <v>#REF!</v>
      </c>
      <c r="AG861" s="169"/>
      <c r="AH861" s="150">
        <v>45602</v>
      </c>
      <c r="AI861" s="150">
        <f t="shared" si="41"/>
        <v>45722</v>
      </c>
      <c r="AJ861" s="156">
        <f t="shared" si="42"/>
        <v>46452</v>
      </c>
    </row>
    <row r="862" spans="2:36" ht="18" customHeight="1">
      <c r="B862" s="502" t="b">
        <v>0</v>
      </c>
      <c r="C862" s="322"/>
      <c r="D862" s="146"/>
      <c r="E862" s="327"/>
      <c r="F862" s="146"/>
      <c r="G862" s="559"/>
      <c r="H862" s="146"/>
      <c r="I862" s="150" t="str">
        <f t="shared" ca="1" si="43"/>
        <v>EJECUTADO</v>
      </c>
      <c r="J862" s="146"/>
      <c r="K862" s="507"/>
      <c r="L862" s="146"/>
      <c r="M862" s="514"/>
      <c r="N862" s="229"/>
      <c r="O862" s="438"/>
      <c r="P862" s="438"/>
      <c r="Q862" s="545"/>
      <c r="R862" s="516"/>
      <c r="T862" s="175"/>
      <c r="U862" s="146"/>
      <c r="V862" s="222"/>
      <c r="W862" s="517"/>
      <c r="X862" s="426"/>
      <c r="Y862" s="146"/>
      <c r="Z862" s="146"/>
      <c r="AA862" s="146"/>
      <c r="AB862" s="146"/>
      <c r="AC862" s="146"/>
      <c r="AD862" s="233"/>
      <c r="AE862" s="146"/>
      <c r="AF862" s="155" t="e">
        <f>#REF!</f>
        <v>#REF!</v>
      </c>
      <c r="AG862" s="169"/>
      <c r="AH862" s="150">
        <v>45602</v>
      </c>
      <c r="AI862" s="150">
        <f t="shared" si="41"/>
        <v>45722</v>
      </c>
      <c r="AJ862" s="156">
        <f t="shared" si="42"/>
        <v>46452</v>
      </c>
    </row>
    <row r="863" spans="2:36" ht="18" customHeight="1">
      <c r="B863" s="502" t="b">
        <v>0</v>
      </c>
      <c r="C863" s="322"/>
      <c r="D863" s="146"/>
      <c r="E863" s="327"/>
      <c r="F863" s="146"/>
      <c r="G863" s="559"/>
      <c r="H863" s="146"/>
      <c r="I863" s="150" t="str">
        <f t="shared" ca="1" si="43"/>
        <v>EJECUTADO</v>
      </c>
      <c r="J863" s="146"/>
      <c r="K863" s="507"/>
      <c r="L863" s="146"/>
      <c r="M863" s="514"/>
      <c r="N863" s="229"/>
      <c r="O863" s="438"/>
      <c r="P863" s="438"/>
      <c r="Q863" s="545"/>
      <c r="R863" s="516"/>
      <c r="T863" s="175"/>
      <c r="U863" s="146"/>
      <c r="V863" s="222"/>
      <c r="W863" s="517"/>
      <c r="X863" s="426"/>
      <c r="Y863" s="146"/>
      <c r="Z863" s="146"/>
      <c r="AA863" s="146"/>
      <c r="AB863" s="146"/>
      <c r="AC863" s="146"/>
      <c r="AD863" s="233"/>
      <c r="AE863" s="146"/>
      <c r="AF863" s="155" t="e">
        <f>#REF!</f>
        <v>#REF!</v>
      </c>
      <c r="AG863" s="169"/>
      <c r="AH863" s="150">
        <v>45602</v>
      </c>
      <c r="AI863" s="150">
        <f t="shared" si="41"/>
        <v>45722</v>
      </c>
      <c r="AJ863" s="156">
        <f t="shared" si="42"/>
        <v>46452</v>
      </c>
    </row>
    <row r="864" spans="2:36" ht="18" customHeight="1">
      <c r="B864" s="502" t="b">
        <v>0</v>
      </c>
      <c r="C864" s="322"/>
      <c r="D864" s="146"/>
      <c r="E864" s="327"/>
      <c r="F864" s="146"/>
      <c r="G864" s="559"/>
      <c r="H864" s="146"/>
      <c r="I864" s="150" t="str">
        <f t="shared" ca="1" si="43"/>
        <v>EJECUTADO</v>
      </c>
      <c r="J864" s="146"/>
      <c r="K864" s="507"/>
      <c r="L864" s="146"/>
      <c r="M864" s="514"/>
      <c r="N864" s="229"/>
      <c r="O864" s="438"/>
      <c r="P864" s="438"/>
      <c r="Q864" s="545"/>
      <c r="R864" s="516"/>
      <c r="T864" s="175"/>
      <c r="U864" s="146"/>
      <c r="V864" s="222"/>
      <c r="W864" s="517"/>
      <c r="X864" s="426"/>
      <c r="Y864" s="146"/>
      <c r="Z864" s="146"/>
      <c r="AA864" s="146"/>
      <c r="AB864" s="146"/>
      <c r="AC864" s="146"/>
      <c r="AD864" s="233"/>
      <c r="AE864" s="146"/>
      <c r="AF864" s="155" t="e">
        <f>#REF!</f>
        <v>#REF!</v>
      </c>
      <c r="AG864" s="169"/>
      <c r="AH864" s="150">
        <v>45602</v>
      </c>
      <c r="AI864" s="150">
        <f t="shared" si="41"/>
        <v>45722</v>
      </c>
      <c r="AJ864" s="156">
        <f t="shared" si="42"/>
        <v>46452</v>
      </c>
    </row>
    <row r="865" spans="2:36" ht="18" customHeight="1">
      <c r="B865" s="502" t="b">
        <v>0</v>
      </c>
      <c r="C865" s="322"/>
      <c r="D865" s="146"/>
      <c r="E865" s="327"/>
      <c r="F865" s="146"/>
      <c r="G865" s="559"/>
      <c r="H865" s="146"/>
      <c r="I865" s="150" t="str">
        <f t="shared" ca="1" si="43"/>
        <v>EJECUTADO</v>
      </c>
      <c r="J865" s="146"/>
      <c r="K865" s="507"/>
      <c r="L865" s="146"/>
      <c r="M865" s="514"/>
      <c r="N865" s="229"/>
      <c r="O865" s="438"/>
      <c r="P865" s="438"/>
      <c r="Q865" s="545"/>
      <c r="R865" s="516"/>
      <c r="T865" s="175"/>
      <c r="U865" s="146"/>
      <c r="V865" s="222"/>
      <c r="W865" s="517"/>
      <c r="X865" s="426"/>
      <c r="Y865" s="146"/>
      <c r="Z865" s="146"/>
      <c r="AA865" s="146"/>
      <c r="AB865" s="146"/>
      <c r="AC865" s="146"/>
      <c r="AD865" s="233"/>
      <c r="AE865" s="146"/>
      <c r="AF865" s="155" t="e">
        <f>#REF!</f>
        <v>#REF!</v>
      </c>
      <c r="AG865" s="169"/>
      <c r="AH865" s="150">
        <v>45602</v>
      </c>
      <c r="AI865" s="150">
        <f t="shared" si="41"/>
        <v>45722</v>
      </c>
      <c r="AJ865" s="156">
        <f t="shared" si="42"/>
        <v>46452</v>
      </c>
    </row>
    <row r="866" spans="2:36" ht="18" customHeight="1">
      <c r="B866" s="502" t="b">
        <v>0</v>
      </c>
      <c r="C866" s="322"/>
      <c r="D866" s="146"/>
      <c r="E866" s="327"/>
      <c r="F866" s="146"/>
      <c r="G866" s="559"/>
      <c r="H866" s="146"/>
      <c r="I866" s="150" t="str">
        <f t="shared" ca="1" si="43"/>
        <v>EJECUTADO</v>
      </c>
      <c r="J866" s="146"/>
      <c r="K866" s="507"/>
      <c r="L866" s="146"/>
      <c r="M866" s="514"/>
      <c r="N866" s="229"/>
      <c r="O866" s="438"/>
      <c r="P866" s="438"/>
      <c r="Q866" s="545"/>
      <c r="R866" s="516"/>
      <c r="T866" s="175"/>
      <c r="U866" s="146"/>
      <c r="V866" s="222"/>
      <c r="W866" s="517"/>
      <c r="X866" s="426"/>
      <c r="Y866" s="146"/>
      <c r="Z866" s="146"/>
      <c r="AA866" s="146"/>
      <c r="AB866" s="146"/>
      <c r="AC866" s="146"/>
      <c r="AD866" s="233"/>
      <c r="AE866" s="146"/>
      <c r="AF866" s="155" t="e">
        <f>#REF!</f>
        <v>#REF!</v>
      </c>
      <c r="AG866" s="169"/>
      <c r="AH866" s="150">
        <v>45602</v>
      </c>
      <c r="AI866" s="150">
        <f t="shared" si="41"/>
        <v>45722</v>
      </c>
      <c r="AJ866" s="156">
        <f t="shared" si="42"/>
        <v>46452</v>
      </c>
    </row>
    <row r="867" spans="2:36" ht="18" customHeight="1">
      <c r="B867" s="502" t="b">
        <v>0</v>
      </c>
      <c r="C867" s="322"/>
      <c r="D867" s="146"/>
      <c r="E867" s="327"/>
      <c r="F867" s="146"/>
      <c r="G867" s="559"/>
      <c r="H867" s="146"/>
      <c r="I867" s="150" t="str">
        <f t="shared" ca="1" si="43"/>
        <v>EJECUTADO</v>
      </c>
      <c r="J867" s="146"/>
      <c r="K867" s="507"/>
      <c r="L867" s="146"/>
      <c r="M867" s="514"/>
      <c r="N867" s="229"/>
      <c r="O867" s="438"/>
      <c r="P867" s="438"/>
      <c r="Q867" s="545"/>
      <c r="R867" s="516"/>
      <c r="T867" s="175"/>
      <c r="U867" s="146"/>
      <c r="V867" s="222"/>
      <c r="W867" s="517"/>
      <c r="X867" s="426"/>
      <c r="Y867" s="146"/>
      <c r="Z867" s="146"/>
      <c r="AA867" s="146"/>
      <c r="AB867" s="146"/>
      <c r="AC867" s="146"/>
      <c r="AD867" s="233"/>
      <c r="AE867" s="146"/>
      <c r="AF867" s="155" t="e">
        <f>#REF!</f>
        <v>#REF!</v>
      </c>
      <c r="AG867" s="169"/>
      <c r="AH867" s="150">
        <v>45602</v>
      </c>
      <c r="AI867" s="150">
        <f t="shared" si="41"/>
        <v>45722</v>
      </c>
      <c r="AJ867" s="156">
        <f t="shared" si="42"/>
        <v>46452</v>
      </c>
    </row>
    <row r="868" spans="2:36" ht="18" customHeight="1">
      <c r="B868" s="502" t="b">
        <v>0</v>
      </c>
      <c r="C868" s="322"/>
      <c r="D868" s="146"/>
      <c r="E868" s="327"/>
      <c r="F868" s="146"/>
      <c r="G868" s="559"/>
      <c r="H868" s="146"/>
      <c r="I868" s="150" t="str">
        <f t="shared" ca="1" si="43"/>
        <v>EJECUTADO</v>
      </c>
      <c r="J868" s="146"/>
      <c r="K868" s="507"/>
      <c r="L868" s="146"/>
      <c r="M868" s="514"/>
      <c r="N868" s="229"/>
      <c r="O868" s="438"/>
      <c r="P868" s="438"/>
      <c r="Q868" s="545"/>
      <c r="R868" s="516"/>
      <c r="T868" s="175"/>
      <c r="U868" s="146"/>
      <c r="V868" s="222"/>
      <c r="W868" s="517"/>
      <c r="X868" s="426"/>
      <c r="Y868" s="146"/>
      <c r="Z868" s="146"/>
      <c r="AA868" s="146"/>
      <c r="AB868" s="146"/>
      <c r="AC868" s="146"/>
      <c r="AD868" s="233"/>
      <c r="AE868" s="146"/>
      <c r="AF868" s="155" t="e">
        <f>#REF!</f>
        <v>#REF!</v>
      </c>
      <c r="AG868" s="169"/>
      <c r="AH868" s="150">
        <v>45602</v>
      </c>
      <c r="AI868" s="150">
        <f t="shared" si="41"/>
        <v>45722</v>
      </c>
      <c r="AJ868" s="156">
        <f t="shared" si="42"/>
        <v>46452</v>
      </c>
    </row>
    <row r="869" spans="2:36" ht="18" customHeight="1">
      <c r="B869" s="502" t="b">
        <v>0</v>
      </c>
      <c r="C869" s="322"/>
      <c r="D869" s="146"/>
      <c r="E869" s="327"/>
      <c r="F869" s="146"/>
      <c r="G869" s="559"/>
      <c r="H869" s="146"/>
      <c r="I869" s="150" t="str">
        <f t="shared" ca="1" si="43"/>
        <v>EJECUTADO</v>
      </c>
      <c r="J869" s="146"/>
      <c r="K869" s="507"/>
      <c r="L869" s="146"/>
      <c r="M869" s="514"/>
      <c r="N869" s="229"/>
      <c r="O869" s="438"/>
      <c r="P869" s="438"/>
      <c r="Q869" s="545"/>
      <c r="R869" s="516"/>
      <c r="T869" s="175"/>
      <c r="U869" s="146"/>
      <c r="V869" s="222"/>
      <c r="W869" s="517"/>
      <c r="X869" s="426"/>
      <c r="Y869" s="146"/>
      <c r="Z869" s="146"/>
      <c r="AA869" s="146"/>
      <c r="AB869" s="146"/>
      <c r="AC869" s="146"/>
      <c r="AD869" s="233"/>
      <c r="AE869" s="146"/>
      <c r="AF869" s="155" t="e">
        <f>#REF!</f>
        <v>#REF!</v>
      </c>
      <c r="AG869" s="169"/>
      <c r="AH869" s="150">
        <v>45602</v>
      </c>
      <c r="AI869" s="150">
        <f t="shared" si="41"/>
        <v>45722</v>
      </c>
      <c r="AJ869" s="156">
        <f t="shared" si="42"/>
        <v>46452</v>
      </c>
    </row>
    <row r="870" spans="2:36" ht="18" customHeight="1">
      <c r="B870" s="502" t="b">
        <v>0</v>
      </c>
      <c r="C870" s="322"/>
      <c r="D870" s="146"/>
      <c r="E870" s="327"/>
      <c r="F870" s="146"/>
      <c r="G870" s="559"/>
      <c r="H870" s="146"/>
      <c r="I870" s="150" t="str">
        <f t="shared" ca="1" si="43"/>
        <v>EJECUTADO</v>
      </c>
      <c r="J870" s="146"/>
      <c r="K870" s="507"/>
      <c r="L870" s="146"/>
      <c r="M870" s="514"/>
      <c r="N870" s="229"/>
      <c r="O870" s="438"/>
      <c r="P870" s="438"/>
      <c r="Q870" s="545"/>
      <c r="R870" s="516"/>
      <c r="T870" s="175"/>
      <c r="U870" s="146"/>
      <c r="V870" s="222"/>
      <c r="W870" s="517"/>
      <c r="X870" s="426"/>
      <c r="Y870" s="146"/>
      <c r="Z870" s="146"/>
      <c r="AA870" s="146"/>
      <c r="AB870" s="146"/>
      <c r="AC870" s="146"/>
      <c r="AD870" s="233"/>
      <c r="AE870" s="146"/>
      <c r="AF870" s="155" t="e">
        <f>#REF!</f>
        <v>#REF!</v>
      </c>
      <c r="AG870" s="169"/>
      <c r="AH870" s="150">
        <v>45602</v>
      </c>
      <c r="AI870" s="150">
        <f t="shared" si="41"/>
        <v>45722</v>
      </c>
      <c r="AJ870" s="156">
        <f t="shared" si="42"/>
        <v>46452</v>
      </c>
    </row>
    <row r="871" spans="2:36" ht="18" customHeight="1">
      <c r="B871" s="502" t="b">
        <v>0</v>
      </c>
      <c r="C871" s="322"/>
      <c r="D871" s="146"/>
      <c r="E871" s="327"/>
      <c r="F871" s="146"/>
      <c r="G871" s="559"/>
      <c r="H871" s="146"/>
      <c r="I871" s="150" t="str">
        <f t="shared" ca="1" si="43"/>
        <v>EJECUTADO</v>
      </c>
      <c r="J871" s="146"/>
      <c r="K871" s="507"/>
      <c r="L871" s="146"/>
      <c r="M871" s="514"/>
      <c r="N871" s="229"/>
      <c r="O871" s="438"/>
      <c r="P871" s="438"/>
      <c r="Q871" s="545"/>
      <c r="R871" s="516"/>
      <c r="T871" s="175"/>
      <c r="U871" s="146"/>
      <c r="V871" s="222"/>
      <c r="W871" s="517"/>
      <c r="X871" s="426"/>
      <c r="Y871" s="146"/>
      <c r="Z871" s="146"/>
      <c r="AA871" s="146"/>
      <c r="AB871" s="146"/>
      <c r="AC871" s="146"/>
      <c r="AD871" s="233"/>
      <c r="AE871" s="146"/>
      <c r="AF871" s="155" t="e">
        <f>#REF!</f>
        <v>#REF!</v>
      </c>
      <c r="AG871" s="169"/>
      <c r="AH871" s="150">
        <v>45602</v>
      </c>
      <c r="AI871" s="150">
        <f t="shared" si="41"/>
        <v>45722</v>
      </c>
      <c r="AJ871" s="156">
        <f t="shared" si="42"/>
        <v>46452</v>
      </c>
    </row>
    <row r="872" spans="2:36" ht="18" customHeight="1">
      <c r="B872" s="502" t="b">
        <v>0</v>
      </c>
      <c r="C872" s="322"/>
      <c r="D872" s="146"/>
      <c r="E872" s="327"/>
      <c r="F872" s="146"/>
      <c r="G872" s="559"/>
      <c r="H872" s="146"/>
      <c r="I872" s="150" t="str">
        <f t="shared" ca="1" si="43"/>
        <v>EJECUTADO</v>
      </c>
      <c r="J872" s="146"/>
      <c r="K872" s="507"/>
      <c r="L872" s="146"/>
      <c r="M872" s="514"/>
      <c r="N872" s="229"/>
      <c r="O872" s="438"/>
      <c r="P872" s="438"/>
      <c r="Q872" s="545"/>
      <c r="R872" s="516"/>
      <c r="T872" s="175"/>
      <c r="U872" s="146"/>
      <c r="V872" s="222"/>
      <c r="W872" s="517"/>
      <c r="X872" s="426"/>
      <c r="Y872" s="146"/>
      <c r="Z872" s="146"/>
      <c r="AA872" s="146"/>
      <c r="AB872" s="146"/>
      <c r="AC872" s="146"/>
      <c r="AD872" s="233"/>
      <c r="AE872" s="146"/>
      <c r="AF872" s="155" t="e">
        <f>#REF!</f>
        <v>#REF!</v>
      </c>
      <c r="AG872" s="169"/>
      <c r="AH872" s="150">
        <v>45602</v>
      </c>
      <c r="AI872" s="150">
        <f t="shared" si="41"/>
        <v>45722</v>
      </c>
      <c r="AJ872" s="156">
        <f t="shared" si="42"/>
        <v>46452</v>
      </c>
    </row>
    <row r="873" spans="2:36" ht="18" customHeight="1">
      <c r="B873" s="502" t="b">
        <v>0</v>
      </c>
      <c r="C873" s="322"/>
      <c r="D873" s="146"/>
      <c r="E873" s="327"/>
      <c r="F873" s="146"/>
      <c r="G873" s="559"/>
      <c r="H873" s="146"/>
      <c r="I873" s="150" t="str">
        <f t="shared" ca="1" si="43"/>
        <v>EJECUTADO</v>
      </c>
      <c r="J873" s="146"/>
      <c r="K873" s="507"/>
      <c r="L873" s="146"/>
      <c r="M873" s="514"/>
      <c r="N873" s="229"/>
      <c r="O873" s="438"/>
      <c r="P873" s="438"/>
      <c r="Q873" s="545"/>
      <c r="R873" s="516"/>
      <c r="T873" s="175"/>
      <c r="U873" s="146"/>
      <c r="V873" s="222"/>
      <c r="W873" s="517"/>
      <c r="X873" s="426"/>
      <c r="Y873" s="146"/>
      <c r="Z873" s="146"/>
      <c r="AA873" s="146"/>
      <c r="AB873" s="146"/>
      <c r="AC873" s="146"/>
      <c r="AD873" s="233"/>
      <c r="AE873" s="146"/>
      <c r="AF873" s="155" t="e">
        <f>#REF!</f>
        <v>#REF!</v>
      </c>
      <c r="AG873" s="169"/>
      <c r="AH873" s="150">
        <v>45602</v>
      </c>
      <c r="AI873" s="150">
        <f t="shared" si="41"/>
        <v>45722</v>
      </c>
      <c r="AJ873" s="156">
        <f t="shared" si="42"/>
        <v>46452</v>
      </c>
    </row>
    <row r="874" spans="2:36" ht="18" customHeight="1">
      <c r="B874" s="502" t="b">
        <v>0</v>
      </c>
      <c r="C874" s="322"/>
      <c r="D874" s="146"/>
      <c r="E874" s="327"/>
      <c r="F874" s="146"/>
      <c r="G874" s="559"/>
      <c r="H874" s="146"/>
      <c r="I874" s="150" t="str">
        <f t="shared" ca="1" si="43"/>
        <v>EJECUTADO</v>
      </c>
      <c r="J874" s="146"/>
      <c r="K874" s="507"/>
      <c r="L874" s="146"/>
      <c r="M874" s="514"/>
      <c r="N874" s="229"/>
      <c r="O874" s="438"/>
      <c r="P874" s="438"/>
      <c r="Q874" s="545"/>
      <c r="R874" s="516"/>
      <c r="T874" s="175"/>
      <c r="U874" s="146"/>
      <c r="V874" s="222"/>
      <c r="W874" s="517"/>
      <c r="X874" s="426"/>
      <c r="Y874" s="146"/>
      <c r="Z874" s="146"/>
      <c r="AA874" s="146"/>
      <c r="AB874" s="146"/>
      <c r="AC874" s="146"/>
      <c r="AD874" s="233"/>
      <c r="AE874" s="146"/>
      <c r="AF874" s="155" t="e">
        <f>#REF!</f>
        <v>#REF!</v>
      </c>
      <c r="AG874" s="169"/>
      <c r="AH874" s="150">
        <v>45602</v>
      </c>
      <c r="AI874" s="150">
        <f t="shared" si="41"/>
        <v>45722</v>
      </c>
      <c r="AJ874" s="156">
        <f t="shared" si="42"/>
        <v>46452</v>
      </c>
    </row>
    <row r="875" spans="2:36" ht="18" customHeight="1">
      <c r="B875" s="502" t="b">
        <v>0</v>
      </c>
      <c r="C875" s="322"/>
      <c r="D875" s="146"/>
      <c r="E875" s="327"/>
      <c r="F875" s="146"/>
      <c r="G875" s="559"/>
      <c r="H875" s="146"/>
      <c r="I875" s="150" t="str">
        <f t="shared" ca="1" si="43"/>
        <v>EJECUTADO</v>
      </c>
      <c r="J875" s="146"/>
      <c r="K875" s="507"/>
      <c r="L875" s="146"/>
      <c r="M875" s="514"/>
      <c r="N875" s="229"/>
      <c r="O875" s="438"/>
      <c r="P875" s="438"/>
      <c r="Q875" s="545"/>
      <c r="R875" s="516"/>
      <c r="T875" s="175"/>
      <c r="U875" s="146"/>
      <c r="V875" s="222"/>
      <c r="W875" s="517"/>
      <c r="X875" s="426"/>
      <c r="Y875" s="146"/>
      <c r="Z875" s="146"/>
      <c r="AA875" s="146"/>
      <c r="AB875" s="146"/>
      <c r="AC875" s="146"/>
      <c r="AD875" s="233"/>
      <c r="AE875" s="146"/>
      <c r="AF875" s="155" t="e">
        <f>#REF!</f>
        <v>#REF!</v>
      </c>
      <c r="AG875" s="169"/>
      <c r="AH875" s="150">
        <v>45602</v>
      </c>
      <c r="AI875" s="150">
        <f t="shared" si="41"/>
        <v>45722</v>
      </c>
      <c r="AJ875" s="156">
        <f t="shared" si="42"/>
        <v>46452</v>
      </c>
    </row>
    <row r="876" spans="2:36" ht="18" customHeight="1">
      <c r="B876" s="502" t="b">
        <v>0</v>
      </c>
      <c r="C876" s="322"/>
      <c r="D876" s="146"/>
      <c r="E876" s="327"/>
      <c r="F876" s="146"/>
      <c r="G876" s="559"/>
      <c r="H876" s="146"/>
      <c r="I876" s="150" t="str">
        <f t="shared" ca="1" si="43"/>
        <v>EJECUTADO</v>
      </c>
      <c r="J876" s="146"/>
      <c r="K876" s="507"/>
      <c r="L876" s="146"/>
      <c r="M876" s="514"/>
      <c r="N876" s="229"/>
      <c r="O876" s="438"/>
      <c r="P876" s="438"/>
      <c r="Q876" s="545"/>
      <c r="R876" s="516"/>
      <c r="T876" s="175"/>
      <c r="U876" s="146"/>
      <c r="V876" s="222"/>
      <c r="W876" s="517"/>
      <c r="X876" s="426"/>
      <c r="Y876" s="146"/>
      <c r="Z876" s="146"/>
      <c r="AA876" s="146"/>
      <c r="AB876" s="146"/>
      <c r="AC876" s="146"/>
      <c r="AD876" s="233"/>
      <c r="AE876" s="146"/>
      <c r="AF876" s="155" t="e">
        <f>#REF!</f>
        <v>#REF!</v>
      </c>
      <c r="AG876" s="169"/>
      <c r="AH876" s="150">
        <v>45602</v>
      </c>
      <c r="AI876" s="150">
        <f t="shared" si="41"/>
        <v>45722</v>
      </c>
      <c r="AJ876" s="156">
        <f t="shared" si="42"/>
        <v>46452</v>
      </c>
    </row>
    <row r="877" spans="2:36" ht="18" customHeight="1">
      <c r="B877" s="502" t="b">
        <v>0</v>
      </c>
      <c r="C877" s="322"/>
      <c r="D877" s="146"/>
      <c r="E877" s="327"/>
      <c r="F877" s="146"/>
      <c r="G877" s="559"/>
      <c r="H877" s="146"/>
      <c r="I877" s="150" t="str">
        <f t="shared" ca="1" si="43"/>
        <v>EJECUTADO</v>
      </c>
      <c r="J877" s="146"/>
      <c r="K877" s="507"/>
      <c r="L877" s="146"/>
      <c r="M877" s="514"/>
      <c r="N877" s="229"/>
      <c r="O877" s="438"/>
      <c r="P877" s="438"/>
      <c r="Q877" s="545"/>
      <c r="R877" s="516"/>
      <c r="T877" s="175"/>
      <c r="U877" s="146"/>
      <c r="V877" s="222"/>
      <c r="W877" s="517"/>
      <c r="X877" s="426"/>
      <c r="Y877" s="146"/>
      <c r="Z877" s="146"/>
      <c r="AA877" s="146"/>
      <c r="AB877" s="146"/>
      <c r="AC877" s="146"/>
      <c r="AD877" s="233"/>
      <c r="AE877" s="146"/>
      <c r="AF877" s="155" t="e">
        <f>#REF!</f>
        <v>#REF!</v>
      </c>
      <c r="AG877" s="169"/>
      <c r="AH877" s="150">
        <v>45602</v>
      </c>
      <c r="AI877" s="150">
        <f t="shared" si="41"/>
        <v>45722</v>
      </c>
      <c r="AJ877" s="156">
        <f t="shared" si="42"/>
        <v>46452</v>
      </c>
    </row>
    <row r="878" spans="2:36" ht="18" customHeight="1">
      <c r="B878" s="502" t="b">
        <v>0</v>
      </c>
      <c r="C878" s="322"/>
      <c r="D878" s="146"/>
      <c r="E878" s="327"/>
      <c r="F878" s="146"/>
      <c r="G878" s="559"/>
      <c r="H878" s="146"/>
      <c r="I878" s="150" t="str">
        <f t="shared" ca="1" si="43"/>
        <v>EJECUTADO</v>
      </c>
      <c r="J878" s="146"/>
      <c r="K878" s="507"/>
      <c r="L878" s="146"/>
      <c r="M878" s="514"/>
      <c r="N878" s="229"/>
      <c r="O878" s="438"/>
      <c r="P878" s="438"/>
      <c r="Q878" s="545"/>
      <c r="R878" s="516"/>
      <c r="T878" s="175"/>
      <c r="U878" s="146"/>
      <c r="V878" s="222"/>
      <c r="W878" s="517"/>
      <c r="X878" s="426"/>
      <c r="Y878" s="146"/>
      <c r="Z878" s="146"/>
      <c r="AA878" s="146"/>
      <c r="AB878" s="146"/>
      <c r="AC878" s="146"/>
      <c r="AD878" s="233"/>
      <c r="AE878" s="146"/>
      <c r="AF878" s="155" t="e">
        <f>#REF!</f>
        <v>#REF!</v>
      </c>
      <c r="AG878" s="169"/>
      <c r="AH878" s="150">
        <v>45602</v>
      </c>
      <c r="AI878" s="150">
        <f t="shared" si="41"/>
        <v>45722</v>
      </c>
      <c r="AJ878" s="156">
        <f t="shared" si="42"/>
        <v>46452</v>
      </c>
    </row>
    <row r="879" spans="2:36" ht="18" customHeight="1">
      <c r="B879" s="502" t="b">
        <v>0</v>
      </c>
      <c r="C879" s="322"/>
      <c r="D879" s="146"/>
      <c r="E879" s="327"/>
      <c r="F879" s="146"/>
      <c r="G879" s="559"/>
      <c r="H879" s="146"/>
      <c r="I879" s="150" t="str">
        <f t="shared" ca="1" si="43"/>
        <v>EJECUTADO</v>
      </c>
      <c r="J879" s="146"/>
      <c r="K879" s="507"/>
      <c r="L879" s="146"/>
      <c r="M879" s="514"/>
      <c r="N879" s="229"/>
      <c r="O879" s="438"/>
      <c r="P879" s="438"/>
      <c r="Q879" s="545"/>
      <c r="R879" s="516"/>
      <c r="T879" s="175"/>
      <c r="U879" s="146"/>
      <c r="V879" s="222"/>
      <c r="W879" s="517"/>
      <c r="X879" s="426"/>
      <c r="Y879" s="146"/>
      <c r="Z879" s="146"/>
      <c r="AA879" s="146"/>
      <c r="AB879" s="146"/>
      <c r="AC879" s="146"/>
      <c r="AD879" s="233"/>
      <c r="AE879" s="146"/>
      <c r="AF879" s="155" t="e">
        <f>#REF!</f>
        <v>#REF!</v>
      </c>
      <c r="AG879" s="169"/>
      <c r="AH879" s="150">
        <v>45602</v>
      </c>
      <c r="AI879" s="150">
        <f t="shared" si="41"/>
        <v>45722</v>
      </c>
      <c r="AJ879" s="156">
        <f t="shared" si="42"/>
        <v>46452</v>
      </c>
    </row>
    <row r="880" spans="2:36" ht="18" customHeight="1">
      <c r="B880" s="502" t="b">
        <v>0</v>
      </c>
      <c r="C880" s="322"/>
      <c r="D880" s="146"/>
      <c r="E880" s="327"/>
      <c r="F880" s="146"/>
      <c r="G880" s="559"/>
      <c r="H880" s="146"/>
      <c r="I880" s="150" t="str">
        <f t="shared" ca="1" si="43"/>
        <v>EJECUTADO</v>
      </c>
      <c r="J880" s="146"/>
      <c r="K880" s="507"/>
      <c r="L880" s="146"/>
      <c r="M880" s="514"/>
      <c r="N880" s="229"/>
      <c r="O880" s="438"/>
      <c r="P880" s="438"/>
      <c r="Q880" s="545"/>
      <c r="R880" s="516"/>
      <c r="T880" s="175"/>
      <c r="U880" s="146"/>
      <c r="V880" s="222"/>
      <c r="W880" s="517"/>
      <c r="X880" s="426"/>
      <c r="Y880" s="146"/>
      <c r="Z880" s="146"/>
      <c r="AA880" s="146"/>
      <c r="AB880" s="146"/>
      <c r="AC880" s="146"/>
      <c r="AD880" s="233"/>
      <c r="AE880" s="146"/>
      <c r="AF880" s="155" t="e">
        <f>#REF!</f>
        <v>#REF!</v>
      </c>
      <c r="AG880" s="169"/>
      <c r="AH880" s="150">
        <v>45602</v>
      </c>
      <c r="AI880" s="150">
        <f t="shared" si="41"/>
        <v>45722</v>
      </c>
      <c r="AJ880" s="156">
        <f t="shared" si="42"/>
        <v>46452</v>
      </c>
    </row>
    <row r="881" spans="2:36" ht="18" customHeight="1">
      <c r="B881" s="502" t="b">
        <v>0</v>
      </c>
      <c r="C881" s="322"/>
      <c r="D881" s="146"/>
      <c r="E881" s="327"/>
      <c r="F881" s="146"/>
      <c r="G881" s="559"/>
      <c r="H881" s="146"/>
      <c r="I881" s="150" t="str">
        <f t="shared" ca="1" si="43"/>
        <v>EJECUTADO</v>
      </c>
      <c r="J881" s="146"/>
      <c r="K881" s="507"/>
      <c r="L881" s="146"/>
      <c r="M881" s="514"/>
      <c r="N881" s="229"/>
      <c r="O881" s="438"/>
      <c r="P881" s="438"/>
      <c r="Q881" s="545"/>
      <c r="R881" s="516"/>
      <c r="T881" s="175"/>
      <c r="U881" s="146"/>
      <c r="V881" s="222"/>
      <c r="W881" s="517"/>
      <c r="X881" s="426"/>
      <c r="Y881" s="146"/>
      <c r="Z881" s="146"/>
      <c r="AA881" s="146"/>
      <c r="AB881" s="146"/>
      <c r="AC881" s="146"/>
      <c r="AD881" s="233"/>
      <c r="AE881" s="146"/>
      <c r="AF881" s="155" t="e">
        <f>#REF!</f>
        <v>#REF!</v>
      </c>
      <c r="AG881" s="169"/>
      <c r="AH881" s="150">
        <v>45602</v>
      </c>
      <c r="AI881" s="150">
        <f t="shared" si="41"/>
        <v>45722</v>
      </c>
      <c r="AJ881" s="156">
        <f t="shared" si="42"/>
        <v>46452</v>
      </c>
    </row>
    <row r="882" spans="2:36" ht="18" customHeight="1">
      <c r="B882" s="502" t="b">
        <v>0</v>
      </c>
      <c r="C882" s="322"/>
      <c r="D882" s="146"/>
      <c r="E882" s="327"/>
      <c r="F882" s="146"/>
      <c r="G882" s="559"/>
      <c r="H882" s="146"/>
      <c r="I882" s="150" t="str">
        <f t="shared" ca="1" si="43"/>
        <v>EJECUTADO</v>
      </c>
      <c r="J882" s="146"/>
      <c r="K882" s="507"/>
      <c r="L882" s="146"/>
      <c r="M882" s="514"/>
      <c r="N882" s="229"/>
      <c r="O882" s="438"/>
      <c r="P882" s="438"/>
      <c r="Q882" s="545"/>
      <c r="R882" s="516"/>
      <c r="T882" s="175"/>
      <c r="U882" s="146"/>
      <c r="V882" s="222"/>
      <c r="W882" s="517"/>
      <c r="X882" s="426"/>
      <c r="Y882" s="146"/>
      <c r="Z882" s="146"/>
      <c r="AA882" s="146"/>
      <c r="AB882" s="146"/>
      <c r="AC882" s="146"/>
      <c r="AD882" s="233"/>
      <c r="AE882" s="146"/>
      <c r="AF882" s="155" t="e">
        <f>#REF!</f>
        <v>#REF!</v>
      </c>
      <c r="AG882" s="169"/>
      <c r="AH882" s="150">
        <v>45602</v>
      </c>
      <c r="AI882" s="150">
        <f t="shared" si="41"/>
        <v>45722</v>
      </c>
      <c r="AJ882" s="156">
        <f t="shared" si="42"/>
        <v>46452</v>
      </c>
    </row>
    <row r="883" spans="2:36" ht="18" customHeight="1">
      <c r="B883" s="502" t="b">
        <v>0</v>
      </c>
      <c r="C883" s="322"/>
      <c r="D883" s="146"/>
      <c r="E883" s="327"/>
      <c r="F883" s="146"/>
      <c r="G883" s="559"/>
      <c r="H883" s="146"/>
      <c r="I883" s="150" t="str">
        <f t="shared" ca="1" si="43"/>
        <v>EJECUTADO</v>
      </c>
      <c r="J883" s="146"/>
      <c r="K883" s="507"/>
      <c r="L883" s="146"/>
      <c r="M883" s="514"/>
      <c r="N883" s="229"/>
      <c r="O883" s="438"/>
      <c r="P883" s="438"/>
      <c r="Q883" s="545"/>
      <c r="R883" s="516"/>
      <c r="T883" s="175"/>
      <c r="U883" s="146"/>
      <c r="V883" s="222"/>
      <c r="W883" s="517"/>
      <c r="X883" s="426"/>
      <c r="Y883" s="146"/>
      <c r="Z883" s="146"/>
      <c r="AA883" s="146"/>
      <c r="AB883" s="146"/>
      <c r="AC883" s="146"/>
      <c r="AD883" s="233"/>
      <c r="AE883" s="146"/>
      <c r="AF883" s="155" t="e">
        <f>#REF!</f>
        <v>#REF!</v>
      </c>
      <c r="AG883" s="169"/>
      <c r="AH883" s="150">
        <v>45602</v>
      </c>
      <c r="AI883" s="150">
        <f t="shared" si="41"/>
        <v>45722</v>
      </c>
      <c r="AJ883" s="156">
        <f t="shared" si="42"/>
        <v>46452</v>
      </c>
    </row>
    <row r="884" spans="2:36" ht="18" customHeight="1">
      <c r="B884" s="502" t="b">
        <v>0</v>
      </c>
      <c r="C884" s="322"/>
      <c r="D884" s="146"/>
      <c r="E884" s="327"/>
      <c r="F884" s="146"/>
      <c r="G884" s="559"/>
      <c r="H884" s="146"/>
      <c r="I884" s="150" t="str">
        <f t="shared" ca="1" si="43"/>
        <v>EJECUTADO</v>
      </c>
      <c r="J884" s="146"/>
      <c r="K884" s="507"/>
      <c r="L884" s="146"/>
      <c r="M884" s="514"/>
      <c r="N884" s="229"/>
      <c r="O884" s="438"/>
      <c r="P884" s="438"/>
      <c r="Q884" s="545"/>
      <c r="R884" s="516"/>
      <c r="T884" s="175"/>
      <c r="U884" s="146"/>
      <c r="V884" s="222"/>
      <c r="W884" s="517"/>
      <c r="X884" s="426"/>
      <c r="Y884" s="146"/>
      <c r="Z884" s="146"/>
      <c r="AA884" s="146"/>
      <c r="AB884" s="146"/>
      <c r="AC884" s="146"/>
      <c r="AD884" s="233"/>
      <c r="AE884" s="146"/>
      <c r="AF884" s="155" t="e">
        <f>#REF!</f>
        <v>#REF!</v>
      </c>
      <c r="AG884" s="169"/>
      <c r="AH884" s="150">
        <v>45602</v>
      </c>
      <c r="AI884" s="150">
        <f t="shared" si="41"/>
        <v>45722</v>
      </c>
      <c r="AJ884" s="156">
        <f t="shared" si="42"/>
        <v>46452</v>
      </c>
    </row>
    <row r="885" spans="2:36" ht="18" customHeight="1">
      <c r="B885" s="502" t="b">
        <v>0</v>
      </c>
      <c r="C885" s="322"/>
      <c r="D885" s="146"/>
      <c r="E885" s="327"/>
      <c r="F885" s="146"/>
      <c r="G885" s="559"/>
      <c r="H885" s="146"/>
      <c r="I885" s="150" t="str">
        <f t="shared" ca="1" si="43"/>
        <v>EJECUTADO</v>
      </c>
      <c r="J885" s="146"/>
      <c r="K885" s="507"/>
      <c r="L885" s="146"/>
      <c r="M885" s="514"/>
      <c r="N885" s="229"/>
      <c r="O885" s="438"/>
      <c r="P885" s="438"/>
      <c r="Q885" s="545"/>
      <c r="R885" s="516"/>
      <c r="T885" s="175"/>
      <c r="U885" s="146"/>
      <c r="V885" s="222"/>
      <c r="W885" s="517"/>
      <c r="X885" s="426"/>
      <c r="Y885" s="146"/>
      <c r="Z885" s="146"/>
      <c r="AA885" s="146"/>
      <c r="AB885" s="146"/>
      <c r="AC885" s="146"/>
      <c r="AD885" s="233"/>
      <c r="AE885" s="146"/>
      <c r="AF885" s="155" t="e">
        <f>#REF!</f>
        <v>#REF!</v>
      </c>
      <c r="AG885" s="169"/>
      <c r="AH885" s="150">
        <v>45602</v>
      </c>
      <c r="AI885" s="150">
        <f t="shared" si="41"/>
        <v>45722</v>
      </c>
      <c r="AJ885" s="156">
        <f t="shared" si="42"/>
        <v>46452</v>
      </c>
    </row>
    <row r="886" spans="2:36" ht="18" customHeight="1">
      <c r="B886" s="502" t="b">
        <v>0</v>
      </c>
      <c r="C886" s="322"/>
      <c r="D886" s="146"/>
      <c r="E886" s="327"/>
      <c r="F886" s="146"/>
      <c r="G886" s="559"/>
      <c r="H886" s="146"/>
      <c r="I886" s="150" t="str">
        <f t="shared" ca="1" si="43"/>
        <v>EJECUTADO</v>
      </c>
      <c r="J886" s="146"/>
      <c r="K886" s="507"/>
      <c r="L886" s="146"/>
      <c r="M886" s="514"/>
      <c r="N886" s="229"/>
      <c r="O886" s="438"/>
      <c r="P886" s="438"/>
      <c r="Q886" s="545"/>
      <c r="R886" s="516"/>
      <c r="T886" s="175"/>
      <c r="U886" s="146"/>
      <c r="V886" s="222"/>
      <c r="W886" s="517"/>
      <c r="X886" s="426"/>
      <c r="Y886" s="146"/>
      <c r="Z886" s="146"/>
      <c r="AA886" s="146"/>
      <c r="AB886" s="146"/>
      <c r="AC886" s="146"/>
      <c r="AD886" s="233"/>
      <c r="AE886" s="146"/>
      <c r="AF886" s="155" t="e">
        <f>#REF!</f>
        <v>#REF!</v>
      </c>
      <c r="AG886" s="169"/>
      <c r="AH886" s="150">
        <v>45602</v>
      </c>
      <c r="AI886" s="150">
        <f t="shared" si="41"/>
        <v>45722</v>
      </c>
      <c r="AJ886" s="156">
        <f t="shared" si="42"/>
        <v>46452</v>
      </c>
    </row>
    <row r="887" spans="2:36" ht="18" customHeight="1">
      <c r="B887" s="502" t="b">
        <v>0</v>
      </c>
      <c r="C887" s="322"/>
      <c r="D887" s="146"/>
      <c r="E887" s="327"/>
      <c r="F887" s="146"/>
      <c r="G887" s="559"/>
      <c r="H887" s="146"/>
      <c r="I887" s="150" t="str">
        <f t="shared" ca="1" si="43"/>
        <v>EJECUTADO</v>
      </c>
      <c r="J887" s="146"/>
      <c r="K887" s="507"/>
      <c r="L887" s="146"/>
      <c r="M887" s="514"/>
      <c r="N887" s="229"/>
      <c r="O887" s="438"/>
      <c r="P887" s="438"/>
      <c r="Q887" s="545"/>
      <c r="R887" s="516"/>
      <c r="T887" s="175"/>
      <c r="U887" s="146"/>
      <c r="V887" s="222"/>
      <c r="W887" s="517"/>
      <c r="X887" s="426"/>
      <c r="Y887" s="146"/>
      <c r="Z887" s="146"/>
      <c r="AA887" s="146"/>
      <c r="AB887" s="146"/>
      <c r="AC887" s="146"/>
      <c r="AD887" s="233"/>
      <c r="AE887" s="146"/>
      <c r="AF887" s="155" t="e">
        <f>#REF!</f>
        <v>#REF!</v>
      </c>
      <c r="AG887" s="169"/>
      <c r="AH887" s="150">
        <v>45602</v>
      </c>
      <c r="AI887" s="150">
        <f t="shared" si="41"/>
        <v>45722</v>
      </c>
      <c r="AJ887" s="156">
        <f t="shared" si="42"/>
        <v>46452</v>
      </c>
    </row>
    <row r="888" spans="2:36" ht="18" customHeight="1">
      <c r="B888" s="502" t="b">
        <v>0</v>
      </c>
      <c r="C888" s="322"/>
      <c r="D888" s="146"/>
      <c r="E888" s="327"/>
      <c r="F888" s="146"/>
      <c r="G888" s="559"/>
      <c r="H888" s="146"/>
      <c r="I888" s="150" t="str">
        <f t="shared" ca="1" si="43"/>
        <v>EJECUTADO</v>
      </c>
      <c r="J888" s="146"/>
      <c r="K888" s="507"/>
      <c r="L888" s="146"/>
      <c r="M888" s="514"/>
      <c r="N888" s="229"/>
      <c r="O888" s="438"/>
      <c r="P888" s="438"/>
      <c r="Q888" s="545"/>
      <c r="R888" s="516"/>
      <c r="T888" s="175"/>
      <c r="U888" s="146"/>
      <c r="V888" s="222"/>
      <c r="W888" s="517"/>
      <c r="X888" s="426"/>
      <c r="Y888" s="146"/>
      <c r="Z888" s="146"/>
      <c r="AA888" s="146"/>
      <c r="AB888" s="146"/>
      <c r="AC888" s="146"/>
      <c r="AD888" s="233"/>
      <c r="AE888" s="146"/>
      <c r="AF888" s="155" t="e">
        <f>#REF!</f>
        <v>#REF!</v>
      </c>
      <c r="AG888" s="169"/>
      <c r="AH888" s="150">
        <v>45602</v>
      </c>
      <c r="AI888" s="150">
        <f t="shared" si="41"/>
        <v>45722</v>
      </c>
      <c r="AJ888" s="156">
        <f t="shared" si="42"/>
        <v>46452</v>
      </c>
    </row>
    <row r="889" spans="2:36" ht="18" customHeight="1">
      <c r="B889" s="502" t="b">
        <v>0</v>
      </c>
      <c r="C889" s="322"/>
      <c r="D889" s="146"/>
      <c r="E889" s="327"/>
      <c r="F889" s="146"/>
      <c r="G889" s="559"/>
      <c r="H889" s="146"/>
      <c r="I889" s="150" t="str">
        <f t="shared" ca="1" si="43"/>
        <v>EJECUTADO</v>
      </c>
      <c r="J889" s="146"/>
      <c r="K889" s="507"/>
      <c r="L889" s="146"/>
      <c r="M889" s="514"/>
      <c r="N889" s="229"/>
      <c r="O889" s="438"/>
      <c r="P889" s="438"/>
      <c r="Q889" s="545"/>
      <c r="R889" s="516"/>
      <c r="T889" s="175"/>
      <c r="U889" s="146"/>
      <c r="V889" s="222"/>
      <c r="W889" s="517"/>
      <c r="X889" s="426"/>
      <c r="Y889" s="146"/>
      <c r="Z889" s="146"/>
      <c r="AA889" s="146"/>
      <c r="AB889" s="146"/>
      <c r="AC889" s="146"/>
      <c r="AD889" s="233"/>
      <c r="AE889" s="146"/>
      <c r="AF889" s="155" t="e">
        <f>#REF!</f>
        <v>#REF!</v>
      </c>
      <c r="AG889" s="169"/>
      <c r="AH889" s="150">
        <v>45602</v>
      </c>
      <c r="AI889" s="150">
        <f t="shared" si="41"/>
        <v>45722</v>
      </c>
      <c r="AJ889" s="156">
        <f t="shared" si="42"/>
        <v>46452</v>
      </c>
    </row>
    <row r="890" spans="2:36" ht="18" customHeight="1">
      <c r="B890" s="502" t="b">
        <v>0</v>
      </c>
      <c r="C890" s="322"/>
      <c r="D890" s="146"/>
      <c r="E890" s="327"/>
      <c r="F890" s="146"/>
      <c r="G890" s="559"/>
      <c r="H890" s="146"/>
      <c r="I890" s="150" t="str">
        <f t="shared" ca="1" si="43"/>
        <v>EJECUTADO</v>
      </c>
      <c r="J890" s="146"/>
      <c r="K890" s="507"/>
      <c r="L890" s="146"/>
      <c r="M890" s="514"/>
      <c r="N890" s="229"/>
      <c r="O890" s="438"/>
      <c r="P890" s="438"/>
      <c r="Q890" s="545"/>
      <c r="R890" s="516"/>
      <c r="T890" s="175"/>
      <c r="U890" s="146"/>
      <c r="V890" s="222"/>
      <c r="W890" s="517"/>
      <c r="X890" s="426"/>
      <c r="Y890" s="146"/>
      <c r="Z890" s="146"/>
      <c r="AA890" s="146"/>
      <c r="AB890" s="146"/>
      <c r="AC890" s="146"/>
      <c r="AD890" s="233"/>
      <c r="AE890" s="146"/>
      <c r="AF890" s="155" t="e">
        <f>#REF!</f>
        <v>#REF!</v>
      </c>
      <c r="AG890" s="169"/>
      <c r="AH890" s="150">
        <v>45602</v>
      </c>
      <c r="AI890" s="150">
        <f t="shared" si="41"/>
        <v>45722</v>
      </c>
      <c r="AJ890" s="156">
        <f t="shared" si="42"/>
        <v>46452</v>
      </c>
    </row>
    <row r="891" spans="2:36" ht="18" customHeight="1">
      <c r="B891" s="502" t="b">
        <v>0</v>
      </c>
      <c r="C891" s="322"/>
      <c r="D891" s="146"/>
      <c r="E891" s="327"/>
      <c r="F891" s="146"/>
      <c r="G891" s="559"/>
      <c r="H891" s="146"/>
      <c r="I891" s="150" t="str">
        <f t="shared" ca="1" si="43"/>
        <v>EJECUTADO</v>
      </c>
      <c r="J891" s="146"/>
      <c r="K891" s="507"/>
      <c r="L891" s="146"/>
      <c r="M891" s="514"/>
      <c r="N891" s="229"/>
      <c r="O891" s="438"/>
      <c r="P891" s="438"/>
      <c r="Q891" s="545"/>
      <c r="R891" s="516"/>
      <c r="T891" s="175"/>
      <c r="U891" s="146"/>
      <c r="V891" s="222"/>
      <c r="W891" s="517"/>
      <c r="X891" s="426"/>
      <c r="Y891" s="146"/>
      <c r="Z891" s="146"/>
      <c r="AA891" s="146"/>
      <c r="AB891" s="146"/>
      <c r="AC891" s="146"/>
      <c r="AD891" s="233"/>
      <c r="AE891" s="146"/>
      <c r="AF891" s="155" t="e">
        <f>#REF!</f>
        <v>#REF!</v>
      </c>
      <c r="AG891" s="169"/>
      <c r="AH891" s="150">
        <v>45602</v>
      </c>
      <c r="AI891" s="150">
        <f t="shared" si="41"/>
        <v>45722</v>
      </c>
      <c r="AJ891" s="156">
        <f t="shared" si="42"/>
        <v>46452</v>
      </c>
    </row>
    <row r="892" spans="2:36" ht="18" customHeight="1">
      <c r="B892" s="502" t="b">
        <v>0</v>
      </c>
      <c r="C892" s="322"/>
      <c r="D892" s="146"/>
      <c r="E892" s="327"/>
      <c r="F892" s="146"/>
      <c r="G892" s="559"/>
      <c r="H892" s="146"/>
      <c r="I892" s="150" t="str">
        <f t="shared" ca="1" si="43"/>
        <v>EJECUTADO</v>
      </c>
      <c r="J892" s="146"/>
      <c r="K892" s="507"/>
      <c r="L892" s="146"/>
      <c r="M892" s="514"/>
      <c r="N892" s="229"/>
      <c r="O892" s="438"/>
      <c r="P892" s="438"/>
      <c r="Q892" s="545"/>
      <c r="R892" s="516"/>
      <c r="T892" s="175"/>
      <c r="U892" s="146"/>
      <c r="V892" s="222"/>
      <c r="W892" s="517"/>
      <c r="X892" s="426"/>
      <c r="Y892" s="146"/>
      <c r="Z892" s="146"/>
      <c r="AA892" s="146"/>
      <c r="AB892" s="146"/>
      <c r="AC892" s="146"/>
      <c r="AD892" s="233"/>
      <c r="AE892" s="146"/>
      <c r="AF892" s="155" t="e">
        <f>#REF!</f>
        <v>#REF!</v>
      </c>
      <c r="AG892" s="169"/>
      <c r="AH892" s="150">
        <v>45602</v>
      </c>
      <c r="AI892" s="150">
        <f t="shared" si="41"/>
        <v>45722</v>
      </c>
      <c r="AJ892" s="156">
        <f t="shared" si="42"/>
        <v>46452</v>
      </c>
    </row>
    <row r="893" spans="2:36" ht="18" customHeight="1">
      <c r="B893" s="502" t="b">
        <v>0</v>
      </c>
      <c r="C893" s="322"/>
      <c r="D893" s="146"/>
      <c r="E893" s="327"/>
      <c r="F893" s="146"/>
      <c r="G893" s="559"/>
      <c r="H893" s="146"/>
      <c r="I893" s="150" t="str">
        <f t="shared" ca="1" si="43"/>
        <v>EJECUTADO</v>
      </c>
      <c r="J893" s="146"/>
      <c r="K893" s="507"/>
      <c r="L893" s="146"/>
      <c r="M893" s="514"/>
      <c r="N893" s="229"/>
      <c r="O893" s="438"/>
      <c r="P893" s="438"/>
      <c r="Q893" s="545"/>
      <c r="R893" s="516"/>
      <c r="T893" s="175"/>
      <c r="U893" s="146"/>
      <c r="V893" s="222"/>
      <c r="W893" s="517"/>
      <c r="X893" s="426"/>
      <c r="Y893" s="146"/>
      <c r="Z893" s="146"/>
      <c r="AA893" s="146"/>
      <c r="AB893" s="146"/>
      <c r="AC893" s="146"/>
      <c r="AD893" s="233"/>
      <c r="AE893" s="146"/>
      <c r="AF893" s="155" t="e">
        <f>#REF!</f>
        <v>#REF!</v>
      </c>
      <c r="AG893" s="169"/>
      <c r="AH893" s="150">
        <v>45602</v>
      </c>
      <c r="AI893" s="150">
        <f t="shared" si="41"/>
        <v>45722</v>
      </c>
      <c r="AJ893" s="156">
        <f t="shared" si="42"/>
        <v>46452</v>
      </c>
    </row>
    <row r="894" spans="2:36" ht="18" customHeight="1">
      <c r="B894" s="502" t="b">
        <v>0</v>
      </c>
      <c r="C894" s="322"/>
      <c r="D894" s="146"/>
      <c r="E894" s="327"/>
      <c r="F894" s="146"/>
      <c r="G894" s="559"/>
      <c r="H894" s="146"/>
      <c r="I894" s="150" t="str">
        <f t="shared" ca="1" si="43"/>
        <v>EJECUTADO</v>
      </c>
      <c r="J894" s="146"/>
      <c r="K894" s="507"/>
      <c r="L894" s="146"/>
      <c r="M894" s="514"/>
      <c r="N894" s="229"/>
      <c r="O894" s="438"/>
      <c r="P894" s="438"/>
      <c r="Q894" s="545"/>
      <c r="R894" s="516"/>
      <c r="T894" s="175"/>
      <c r="U894" s="146"/>
      <c r="V894" s="222"/>
      <c r="W894" s="517"/>
      <c r="X894" s="426"/>
      <c r="Y894" s="146"/>
      <c r="Z894" s="146"/>
      <c r="AA894" s="146"/>
      <c r="AB894" s="146"/>
      <c r="AC894" s="146"/>
      <c r="AD894" s="233"/>
      <c r="AE894" s="146"/>
      <c r="AF894" s="155" t="e">
        <f>#REF!</f>
        <v>#REF!</v>
      </c>
      <c r="AG894" s="169"/>
      <c r="AH894" s="150">
        <v>45602</v>
      </c>
      <c r="AI894" s="150">
        <f t="shared" si="41"/>
        <v>45722</v>
      </c>
      <c r="AJ894" s="156">
        <f t="shared" si="42"/>
        <v>46452</v>
      </c>
    </row>
    <row r="895" spans="2:36" ht="18" customHeight="1">
      <c r="B895" s="502" t="b">
        <v>0</v>
      </c>
      <c r="C895" s="322"/>
      <c r="D895" s="146"/>
      <c r="E895" s="327"/>
      <c r="F895" s="146"/>
      <c r="G895" s="559"/>
      <c r="H895" s="146"/>
      <c r="I895" s="150" t="str">
        <f t="shared" ca="1" si="43"/>
        <v>EJECUTADO</v>
      </c>
      <c r="J895" s="146"/>
      <c r="K895" s="507"/>
      <c r="L895" s="146"/>
      <c r="M895" s="514"/>
      <c r="N895" s="229"/>
      <c r="O895" s="438"/>
      <c r="P895" s="438"/>
      <c r="Q895" s="545"/>
      <c r="R895" s="516"/>
      <c r="T895" s="175"/>
      <c r="U895" s="146"/>
      <c r="V895" s="222"/>
      <c r="W895" s="517"/>
      <c r="X895" s="426"/>
      <c r="Y895" s="146"/>
      <c r="Z895" s="146"/>
      <c r="AA895" s="146"/>
      <c r="AB895" s="146"/>
      <c r="AC895" s="146"/>
      <c r="AD895" s="233"/>
      <c r="AE895" s="146"/>
      <c r="AF895" s="155" t="e">
        <f>#REF!</f>
        <v>#REF!</v>
      </c>
      <c r="AG895" s="169"/>
      <c r="AH895" s="150">
        <v>45602</v>
      </c>
      <c r="AI895" s="150">
        <f t="shared" si="41"/>
        <v>45722</v>
      </c>
      <c r="AJ895" s="156">
        <f t="shared" si="42"/>
        <v>46452</v>
      </c>
    </row>
    <row r="896" spans="2:36" ht="18" customHeight="1">
      <c r="B896" s="502" t="b">
        <v>0</v>
      </c>
      <c r="C896" s="322"/>
      <c r="D896" s="146"/>
      <c r="E896" s="327"/>
      <c r="F896" s="146"/>
      <c r="G896" s="559"/>
      <c r="H896" s="146"/>
      <c r="I896" s="150" t="str">
        <f t="shared" ca="1" si="43"/>
        <v>EJECUTADO</v>
      </c>
      <c r="J896" s="146"/>
      <c r="K896" s="507"/>
      <c r="L896" s="146"/>
      <c r="M896" s="514"/>
      <c r="N896" s="229"/>
      <c r="O896" s="438"/>
      <c r="P896" s="438"/>
      <c r="Q896" s="545"/>
      <c r="R896" s="516"/>
      <c r="T896" s="175"/>
      <c r="U896" s="146"/>
      <c r="V896" s="222"/>
      <c r="W896" s="517"/>
      <c r="X896" s="426"/>
      <c r="Y896" s="146"/>
      <c r="Z896" s="146"/>
      <c r="AA896" s="146"/>
      <c r="AB896" s="146"/>
      <c r="AC896" s="146"/>
      <c r="AD896" s="233"/>
      <c r="AE896" s="146"/>
      <c r="AF896" s="155" t="e">
        <f>#REF!</f>
        <v>#REF!</v>
      </c>
      <c r="AG896" s="169"/>
      <c r="AH896" s="150">
        <v>45602</v>
      </c>
      <c r="AI896" s="150">
        <f t="shared" si="41"/>
        <v>45722</v>
      </c>
      <c r="AJ896" s="156">
        <f t="shared" si="42"/>
        <v>46452</v>
      </c>
    </row>
    <row r="897" spans="2:36" ht="18" customHeight="1">
      <c r="B897" s="502" t="b">
        <v>0</v>
      </c>
      <c r="C897" s="322"/>
      <c r="D897" s="146"/>
      <c r="E897" s="327"/>
      <c r="F897" s="146"/>
      <c r="G897" s="559"/>
      <c r="H897" s="146"/>
      <c r="I897" s="150" t="str">
        <f t="shared" ca="1" si="43"/>
        <v>EJECUTADO</v>
      </c>
      <c r="J897" s="146"/>
      <c r="K897" s="507"/>
      <c r="L897" s="146"/>
      <c r="M897" s="514"/>
      <c r="N897" s="229"/>
      <c r="O897" s="438"/>
      <c r="P897" s="438"/>
      <c r="Q897" s="545"/>
      <c r="R897" s="516"/>
      <c r="T897" s="175"/>
      <c r="U897" s="146"/>
      <c r="V897" s="222"/>
      <c r="W897" s="517"/>
      <c r="X897" s="426"/>
      <c r="Y897" s="146"/>
      <c r="Z897" s="146"/>
      <c r="AA897" s="146"/>
      <c r="AB897" s="146"/>
      <c r="AC897" s="146"/>
      <c r="AD897" s="233"/>
      <c r="AE897" s="146"/>
      <c r="AF897" s="155" t="e">
        <f>#REF!</f>
        <v>#REF!</v>
      </c>
      <c r="AG897" s="169"/>
      <c r="AH897" s="150">
        <v>45602</v>
      </c>
      <c r="AI897" s="150">
        <f t="shared" si="41"/>
        <v>45722</v>
      </c>
      <c r="AJ897" s="156">
        <f t="shared" si="42"/>
        <v>46452</v>
      </c>
    </row>
    <row r="898" spans="2:36" ht="18" customHeight="1">
      <c r="B898" s="502" t="b">
        <v>0</v>
      </c>
      <c r="C898" s="322"/>
      <c r="D898" s="146"/>
      <c r="E898" s="327"/>
      <c r="F898" s="146"/>
      <c r="G898" s="559"/>
      <c r="H898" s="146"/>
      <c r="I898" s="150" t="str">
        <f t="shared" ca="1" si="43"/>
        <v>EJECUTADO</v>
      </c>
      <c r="J898" s="146"/>
      <c r="K898" s="507"/>
      <c r="L898" s="146"/>
      <c r="M898" s="514"/>
      <c r="N898" s="229"/>
      <c r="O898" s="438"/>
      <c r="P898" s="438"/>
      <c r="Q898" s="545"/>
      <c r="R898" s="516"/>
      <c r="T898" s="175"/>
      <c r="U898" s="146"/>
      <c r="V898" s="222"/>
      <c r="W898" s="517"/>
      <c r="X898" s="426"/>
      <c r="Y898" s="146"/>
      <c r="Z898" s="146"/>
      <c r="AA898" s="146"/>
      <c r="AB898" s="146"/>
      <c r="AC898" s="146"/>
      <c r="AD898" s="233"/>
      <c r="AE898" s="146"/>
      <c r="AF898" s="155" t="e">
        <f>#REF!</f>
        <v>#REF!</v>
      </c>
      <c r="AG898" s="169"/>
      <c r="AH898" s="150">
        <v>45602</v>
      </c>
      <c r="AI898" s="150">
        <f t="shared" si="41"/>
        <v>45722</v>
      </c>
      <c r="AJ898" s="156">
        <f t="shared" si="42"/>
        <v>46452</v>
      </c>
    </row>
    <row r="899" spans="2:36" ht="18" customHeight="1">
      <c r="B899" s="502" t="b">
        <v>0</v>
      </c>
      <c r="C899" s="322"/>
      <c r="D899" s="146"/>
      <c r="E899" s="327"/>
      <c r="F899" s="146"/>
      <c r="G899" s="559"/>
      <c r="H899" s="146"/>
      <c r="I899" s="150" t="str">
        <f t="shared" ca="1" si="43"/>
        <v>EJECUTADO</v>
      </c>
      <c r="J899" s="146"/>
      <c r="K899" s="507"/>
      <c r="L899" s="146"/>
      <c r="M899" s="514"/>
      <c r="N899" s="229"/>
      <c r="O899" s="438"/>
      <c r="P899" s="438"/>
      <c r="Q899" s="545"/>
      <c r="R899" s="516"/>
      <c r="T899" s="175"/>
      <c r="U899" s="146"/>
      <c r="V899" s="222"/>
      <c r="W899" s="517"/>
      <c r="X899" s="426"/>
      <c r="Y899" s="146"/>
      <c r="Z899" s="146"/>
      <c r="AA899" s="146"/>
      <c r="AB899" s="146"/>
      <c r="AC899" s="146"/>
      <c r="AD899" s="233"/>
      <c r="AE899" s="146"/>
      <c r="AF899" s="155" t="e">
        <f>#REF!</f>
        <v>#REF!</v>
      </c>
      <c r="AG899" s="169"/>
      <c r="AH899" s="150">
        <v>45602</v>
      </c>
      <c r="AI899" s="150">
        <f t="shared" si="41"/>
        <v>45722</v>
      </c>
      <c r="AJ899" s="156">
        <f t="shared" si="42"/>
        <v>46452</v>
      </c>
    </row>
    <row r="900" spans="2:36" ht="18" customHeight="1">
      <c r="B900" s="502" t="b">
        <v>0</v>
      </c>
      <c r="C900" s="322"/>
      <c r="D900" s="146"/>
      <c r="E900" s="327"/>
      <c r="F900" s="146"/>
      <c r="G900" s="559"/>
      <c r="H900" s="146"/>
      <c r="I900" s="150" t="str">
        <f t="shared" ca="1" si="43"/>
        <v>EJECUTADO</v>
      </c>
      <c r="J900" s="146"/>
      <c r="K900" s="507"/>
      <c r="L900" s="146"/>
      <c r="M900" s="514"/>
      <c r="N900" s="229"/>
      <c r="O900" s="438"/>
      <c r="P900" s="438"/>
      <c r="Q900" s="545"/>
      <c r="R900" s="516"/>
      <c r="T900" s="175"/>
      <c r="U900" s="146"/>
      <c r="V900" s="222"/>
      <c r="W900" s="517"/>
      <c r="X900" s="426"/>
      <c r="Y900" s="146"/>
      <c r="Z900" s="146"/>
      <c r="AA900" s="146"/>
      <c r="AB900" s="146"/>
      <c r="AC900" s="146"/>
      <c r="AD900" s="233"/>
      <c r="AE900" s="146"/>
      <c r="AF900" s="155" t="e">
        <f>#REF!</f>
        <v>#REF!</v>
      </c>
      <c r="AG900" s="169"/>
      <c r="AH900" s="150">
        <v>45602</v>
      </c>
      <c r="AI900" s="150">
        <f t="shared" ref="AI900" si="44">+AH900+4*30</f>
        <v>45722</v>
      </c>
      <c r="AJ900" s="156">
        <f t="shared" ref="AJ900" si="45">+AI900+(2*365)</f>
        <v>46452</v>
      </c>
    </row>
    <row r="901" spans="2:36" ht="18" customHeight="1">
      <c r="B901" s="502" t="b">
        <v>0</v>
      </c>
      <c r="T901" s="426"/>
      <c r="X901" s="426"/>
    </row>
    <row r="909" spans="2:36" ht="18" customHeight="1">
      <c r="P909" s="360">
        <f>(10000000/30)*26</f>
        <v>8666666.666666666</v>
      </c>
      <c r="T909" s="426"/>
      <c r="X909" s="426"/>
    </row>
    <row r="1048576" spans="3:3" ht="18" customHeight="1">
      <c r="C1048576" s="325"/>
    </row>
  </sheetData>
  <autoFilter ref="A2:CA901" xr:uid="{107687DC-ED60-4EDB-8FB8-4B127BB5A58D}"/>
  <mergeCells count="1">
    <mergeCell ref="C1:I1"/>
  </mergeCells>
  <phoneticPr fontId="12" type="noConversion"/>
  <conditionalFormatting sqref="C902:C1048576 C1:C900">
    <cfRule type="duplicateValues" dxfId="17" priority="12"/>
  </conditionalFormatting>
  <conditionalFormatting sqref="I2:I900">
    <cfRule type="containsText" dxfId="16" priority="15" operator="containsText" text="EN EJECUCIÓN">
      <formula>NOT(ISERROR(SEARCH("EN EJECUCIÓN",I2)))</formula>
    </cfRule>
    <cfRule type="containsText" dxfId="15" priority="16" operator="containsText" text="EJECUTADO">
      <formula>NOT(ISERROR(SEARCH("EJECUTADO",I2)))</formula>
    </cfRule>
  </conditionalFormatting>
  <conditionalFormatting sqref="L247">
    <cfRule type="duplicateValues" dxfId="14" priority="13"/>
  </conditionalFormatting>
  <conditionalFormatting sqref="L267">
    <cfRule type="duplicateValues" dxfId="13" priority="10"/>
    <cfRule type="duplicateValues" dxfId="12" priority="11"/>
  </conditionalFormatting>
  <conditionalFormatting sqref="L274">
    <cfRule type="duplicateValues" dxfId="11" priority="8"/>
    <cfRule type="duplicateValues" dxfId="10" priority="9"/>
  </conditionalFormatting>
  <conditionalFormatting sqref="L289">
    <cfRule type="duplicateValues" dxfId="9" priority="6"/>
    <cfRule type="duplicateValues" dxfId="8" priority="7"/>
  </conditionalFormatting>
  <conditionalFormatting sqref="L340">
    <cfRule type="duplicateValues" dxfId="7" priority="3"/>
    <cfRule type="duplicateValues" dxfId="6" priority="4"/>
    <cfRule type="duplicateValues" dxfId="5" priority="5"/>
  </conditionalFormatting>
  <conditionalFormatting sqref="L360 L1:L307 L312 L327:L328 L364:L368 L381 L433:L434 L503 L610 L663:L1048576">
    <cfRule type="duplicateValues" dxfId="4" priority="18"/>
  </conditionalFormatting>
  <conditionalFormatting sqref="L360 L251:L252 L1:L221 L259:L307 L312 L327:L328 L381 L364:L367 L433:L434 L503 L610 L663:L1048576">
    <cfRule type="duplicateValues" dxfId="3" priority="17"/>
  </conditionalFormatting>
  <conditionalFormatting sqref="L373">
    <cfRule type="duplicateValues" dxfId="2" priority="1"/>
    <cfRule type="duplicateValues" dxfId="1" priority="2"/>
  </conditionalFormatting>
  <conditionalFormatting sqref="M1:M1048576">
    <cfRule type="duplicateValues" dxfId="0" priority="14"/>
  </conditionalFormatting>
  <dataValidations count="6">
    <dataValidation type="list" allowBlank="1" showInputMessage="1" showErrorMessage="1" sqref="F3:F41 F43:F900" xr:uid="{CB83C030-C151-4AD3-829B-4345F7349D98}">
      <formula1>$AW$3:$AW$17</formula1>
    </dataValidation>
    <dataValidation allowBlank="1" showInputMessage="1" showErrorMessage="1" sqref="AI1:AI2 A2:XFD2 A2:A79 A81:A516 AI2:AJ1048576 A518:A1048576" xr:uid="{10703E76-1AB6-4628-8B92-B4DA439048B5}"/>
    <dataValidation type="list" allowBlank="1" showInputMessage="1" showErrorMessage="1" sqref="K3:K274 K276:K900" xr:uid="{6151B074-C39F-42E4-BD36-327B931AC445}">
      <formula1>$AY$3:$AY$4</formula1>
    </dataValidation>
    <dataValidation type="list" allowBlank="1" showInputMessage="1" showErrorMessage="1" sqref="BB3:BB23 AW24:BB37 AP3:AV37 AX18:BA23 BC3:BK37 E2:E41 E43:E900" xr:uid="{0FCBE59E-4257-40DB-8D7D-2CBFBECA3036}">
      <formula1>$AX$3:$AX$9</formula1>
    </dataValidation>
    <dataValidation type="list" allowBlank="1" showInputMessage="1" showErrorMessage="1" sqref="AX3:BA17" xr:uid="{0ABECA60-138C-4B76-BD18-A8D6D1738BEC}">
      <formula1>$AY$3:$AY$9</formula1>
    </dataValidation>
    <dataValidation type="list" allowBlank="1" showInputMessage="1" showErrorMessage="1" sqref="AA3:AA41 AA47" xr:uid="{64583285-0A1A-479E-A14E-44A0CDA2B9C9}">
      <formula1>$BA$3:$BA$4</formula1>
    </dataValidation>
  </dataValidations>
  <hyperlinks>
    <hyperlink ref="AE3" r:id="rId1" xr:uid="{D5B15155-34FD-40AB-B369-5732C2486039}"/>
    <hyperlink ref="AE4" r:id="rId2" xr:uid="{34240B7B-C106-4518-A690-C40340E30860}"/>
    <hyperlink ref="AE5" r:id="rId3" xr:uid="{07E394C1-EA07-4BF4-8496-4FE40C4EE069}"/>
    <hyperlink ref="AE6" r:id="rId4" xr:uid="{AF9580F5-4964-4799-80B1-41D92ECA6D8F}"/>
    <hyperlink ref="AE7" r:id="rId5" xr:uid="{A307A87D-528C-48E2-A12E-64A78FBB7466}"/>
    <hyperlink ref="AE8" r:id="rId6" xr:uid="{0F123339-2814-41DF-A3DC-7D92721B0175}"/>
    <hyperlink ref="AE9" r:id="rId7" xr:uid="{71787D8A-BAB6-41E1-B327-38D96F136F0C}"/>
    <hyperlink ref="AE10" r:id="rId8" xr:uid="{5C824DE5-5201-4281-956B-07A7730F1FC0}"/>
    <hyperlink ref="AE11" r:id="rId9" xr:uid="{7222BAA6-EA7F-4BB1-B627-F8C9FEC683A1}"/>
    <hyperlink ref="AE13" r:id="rId10" xr:uid="{8C93DA56-B343-41BE-B3AB-14498F15567B}"/>
    <hyperlink ref="AE17" r:id="rId11" xr:uid="{4F4C7B61-221F-4556-8F0B-668B22E1D297}"/>
    <hyperlink ref="AE18" r:id="rId12" xr:uid="{009618B9-141F-42CD-A788-DD3B7DA0E8D1}"/>
    <hyperlink ref="AE22" r:id="rId13" xr:uid="{BC1668A3-2738-442E-8824-BF44BF17D146}"/>
    <hyperlink ref="AE23" r:id="rId14" xr:uid="{2DA3170E-C381-4C22-9866-21239B288DD1}"/>
    <hyperlink ref="AE27" r:id="rId15" xr:uid="{A0FC22A5-0232-4087-8834-8840B69C7E67}"/>
    <hyperlink ref="AE28" r:id="rId16" xr:uid="{68DEAB61-0BD3-4139-8855-19383EC784EA}"/>
    <hyperlink ref="AE31" r:id="rId17" xr:uid="{25A3351C-DFF9-4DA9-8CA2-BEF3E9829FF2}"/>
    <hyperlink ref="AE33" r:id="rId18" xr:uid="{C6627B97-0478-400E-B6AE-420407FC2509}"/>
    <hyperlink ref="AE34" r:id="rId19" xr:uid="{C3C871DC-149E-4C45-B6F1-134AB0E50A49}"/>
    <hyperlink ref="AE37" r:id="rId20" xr:uid="{CFF778F9-23F8-4280-8BBF-8721D8D7634C}"/>
    <hyperlink ref="AE39" r:id="rId21" xr:uid="{EFD9F449-493E-4D71-B231-F94C4B8EE038}"/>
    <hyperlink ref="AE40" r:id="rId22" xr:uid="{602657B2-B2EE-4BEC-BAE7-7B1803D0436B}"/>
    <hyperlink ref="AE42" r:id="rId23" xr:uid="{B9F49873-6A65-466B-9BAC-1D3D40C837B3}"/>
    <hyperlink ref="AE43" r:id="rId24" xr:uid="{74F7BB65-18DA-497F-B8A6-1FFF02407B25}"/>
    <hyperlink ref="AE12" r:id="rId25" xr:uid="{80C0AF26-1D88-4F92-BDE6-B22AC47396FC}"/>
    <hyperlink ref="AE14" r:id="rId26" xr:uid="{D04E5E5A-814A-434E-967B-C4F14484C3A0}"/>
    <hyperlink ref="AE15" r:id="rId27" xr:uid="{8EFADAAF-73A4-42AB-A0CF-C09D485BCD94}"/>
    <hyperlink ref="AE16" r:id="rId28" xr:uid="{C40067E6-D683-479C-9EBC-72D3488F7C87}"/>
    <hyperlink ref="AE19" r:id="rId29" xr:uid="{5D642070-2D3D-4BCA-9894-D38CC49018E2}"/>
    <hyperlink ref="AE20" r:id="rId30" xr:uid="{17F3FDB6-AF62-459C-A5CC-1270A2ECFE23}"/>
    <hyperlink ref="AE21" r:id="rId31" xr:uid="{81F131FA-7FD8-424B-B657-47034BBCC6D1}"/>
    <hyperlink ref="AE24" r:id="rId32" xr:uid="{ACEEF860-634D-435F-A844-93B15ED48DC2}"/>
    <hyperlink ref="AE25" r:id="rId33" xr:uid="{5BC9B10E-DA9A-4A50-BE3E-840D9F970238}"/>
    <hyperlink ref="AE29" r:id="rId34" xr:uid="{0720E5CA-58E6-481E-94B2-A04166CD1CAD}"/>
    <hyperlink ref="AE30" r:id="rId35" xr:uid="{FD12289B-2D46-49FD-AF6A-D35642C0E891}"/>
    <hyperlink ref="AE32" r:id="rId36" xr:uid="{BC332F52-B6BE-444B-AA75-DFEF24D3F39A}"/>
    <hyperlink ref="AE35" r:id="rId37" xr:uid="{01BCD1DD-D224-4D1C-BFA8-F39FCA6E76EA}"/>
    <hyperlink ref="AE36" r:id="rId38" xr:uid="{72694A93-5A28-4571-A05F-A8FC9B63E064}"/>
    <hyperlink ref="AE38" r:id="rId39" xr:uid="{849E6D00-E7D2-48A9-B8C9-0C499A1E2D96}"/>
    <hyperlink ref="AE41" r:id="rId40" xr:uid="{3167585C-36AD-4976-814F-9FBF6BE7A230}"/>
    <hyperlink ref="AE44" r:id="rId41" xr:uid="{B51CD208-9585-41C4-91E0-032D7B28D588}"/>
    <hyperlink ref="AE45" r:id="rId42" xr:uid="{DA843DFF-5086-4848-A1B2-7238E23944E3}"/>
    <hyperlink ref="AE46" r:id="rId43" xr:uid="{76F1ED5F-1848-4E45-9546-6EAF6DF3C1ED}"/>
    <hyperlink ref="AE47" r:id="rId44" xr:uid="{FDEF3AA5-1BE2-4A01-89B5-975C090C850A}"/>
    <hyperlink ref="AE48" r:id="rId45" xr:uid="{72B6097B-0A6E-4EE4-BC64-3D3FD010C562}"/>
    <hyperlink ref="AE50" r:id="rId46" xr:uid="{3CBD5698-0114-4382-A815-F14BE77CE2E6}"/>
    <hyperlink ref="AE52" r:id="rId47" xr:uid="{A043DBCC-00F5-4A62-BCB3-31C4E3E01375}"/>
    <hyperlink ref="AE53" r:id="rId48" xr:uid="{2E1F7810-8F45-4ECF-90F4-DB831EABEACF}"/>
    <hyperlink ref="AE51" r:id="rId49" xr:uid="{6DC30707-3B69-49B5-9C88-45F4F42831DD}"/>
    <hyperlink ref="AE54" r:id="rId50" xr:uid="{E5FAF092-6A2E-4CCD-BF74-259C739F39B7}"/>
    <hyperlink ref="AE56" r:id="rId51" xr:uid="{FAE8528E-3614-4121-A60A-24F6D25EDA60}"/>
    <hyperlink ref="AE57" r:id="rId52" xr:uid="{7FEACAB3-B5F9-4DED-8112-898278FF1A26}"/>
    <hyperlink ref="AE58" r:id="rId53" xr:uid="{3A27AEDF-0CDB-405C-83DC-9487B22E1B97}"/>
    <hyperlink ref="AE61" r:id="rId54" xr:uid="{51779EE6-76A5-46A2-AABB-65C5B2ADB7D5}"/>
    <hyperlink ref="AE65" r:id="rId55" xr:uid="{E2768C4C-3F22-4E0B-977A-9A41F575A8CC}"/>
    <hyperlink ref="AE66" r:id="rId56" xr:uid="{407224FB-6C60-431C-B4C5-FAF4E13FBB06}"/>
    <hyperlink ref="AE64" r:id="rId57" xr:uid="{609FF48F-2311-472B-BEA0-45550C9005C9}"/>
    <hyperlink ref="AE68" r:id="rId58" xr:uid="{F0C9270B-CD0C-413D-9E29-33A37C7D5B25}"/>
    <hyperlink ref="AE69" r:id="rId59" xr:uid="{CEFE6B58-5DCA-46BF-8FFC-D225522E55B9}"/>
    <hyperlink ref="AE70" r:id="rId60" xr:uid="{D1166749-676E-4E23-BE37-3ED8A01E2709}"/>
    <hyperlink ref="AE67" r:id="rId61" xr:uid="{82111AFB-B8E9-47C9-A398-0DD18ADA1916}"/>
    <hyperlink ref="AE60" r:id="rId62" xr:uid="{5023653B-8C2A-4B13-A9C7-4EC63BBA8AA8}"/>
    <hyperlink ref="AE71" r:id="rId63" xr:uid="{58AD6AE1-116A-4EC6-ACA2-C09F0A152BD1}"/>
    <hyperlink ref="AE72" r:id="rId64" xr:uid="{96E2C6B6-7F90-43AE-A557-A78D5E58D556}"/>
    <hyperlink ref="AE73" r:id="rId65" xr:uid="{35E78D3D-24D1-4452-A1B1-758C1CB32581}"/>
    <hyperlink ref="AE75" r:id="rId66" xr:uid="{5A0B5733-45AE-4E4E-B094-80B75825B31B}"/>
    <hyperlink ref="AE76" r:id="rId67" xr:uid="{82DF69B3-E50E-410B-B570-82D99635A356}"/>
    <hyperlink ref="AE77" r:id="rId68" xr:uid="{E2F31885-4D95-4521-82EA-B5F7CB976F6F}"/>
    <hyperlink ref="AE78" r:id="rId69" xr:uid="{6D84DD1E-03B4-4826-89D6-14581A3C05CE}"/>
    <hyperlink ref="AE80" r:id="rId70" xr:uid="{0027EC09-49F5-4270-9859-6B9CA998FBD3}"/>
    <hyperlink ref="AE82" r:id="rId71" xr:uid="{44B5AA18-5FEB-421E-9F77-D3ACE687118C}"/>
    <hyperlink ref="AE84" r:id="rId72" xr:uid="{E6EC2387-8AD5-41C4-AE59-A36640C2B9F3}"/>
    <hyperlink ref="AE49" r:id="rId73" xr:uid="{6F4413B4-3E70-4AA8-807B-7FE63D851E51}"/>
    <hyperlink ref="AE59" r:id="rId74" xr:uid="{830977CE-FD1D-46C1-A825-78A99F3419F1}"/>
    <hyperlink ref="AE81" r:id="rId75" xr:uid="{8FF838CB-E05D-4289-B6D1-6AA5A8A756E6}"/>
    <hyperlink ref="AE83" r:id="rId76" xr:uid="{D1E667D7-8169-4883-98AF-A4CC8E588B1A}"/>
    <hyperlink ref="AE79" r:id="rId77" xr:uid="{A237862A-B19D-471E-A1A7-4824275C9304}"/>
    <hyperlink ref="AE86" r:id="rId78" xr:uid="{80253334-DAE0-458F-9201-2E95D099D399}"/>
    <hyperlink ref="AE88" r:id="rId79" xr:uid="{1E7A372A-7669-4B95-BA4B-D6734B0AFF56}"/>
    <hyperlink ref="AE89" r:id="rId80" xr:uid="{F22BDE59-0898-497D-AB27-901F51FB7886}"/>
    <hyperlink ref="AE90" r:id="rId81" xr:uid="{CF6E4C44-1A21-4359-9B15-31FD91B43F93}"/>
    <hyperlink ref="AE91" r:id="rId82" xr:uid="{B885FCD4-661F-4C27-8B90-309256C58DD0}"/>
    <hyperlink ref="AE94" r:id="rId83" xr:uid="{9343997B-B8BA-4860-A4F8-B41D0A26151C}"/>
    <hyperlink ref="AE95" r:id="rId84" xr:uid="{A63010DD-5CAE-442C-A6FA-67496179307E}"/>
    <hyperlink ref="AE62" r:id="rId85" xr:uid="{C871C083-5ADD-440B-8EEB-C0F6027263FD}"/>
    <hyperlink ref="AE97" r:id="rId86" xr:uid="{BE5EEFE5-F20A-4D7F-A5E5-DDC7F227D419}"/>
    <hyperlink ref="AE98" r:id="rId87" xr:uid="{6B392E76-540A-4080-849F-3F3BA75D52C8}"/>
    <hyperlink ref="AE99" r:id="rId88" xr:uid="{D197012A-CC9C-4F96-8359-797B8901812E}"/>
    <hyperlink ref="AE100" r:id="rId89" xr:uid="{49B7DB6E-E207-44F4-814D-C7FD2900F9EF}"/>
    <hyperlink ref="AE101" r:id="rId90" xr:uid="{27115836-C115-44B3-9F54-D69A1F2495AE}"/>
    <hyperlink ref="AE102" r:id="rId91" xr:uid="{C793566D-8D3F-4938-AAF6-3F9810051069}"/>
    <hyperlink ref="AE87" r:id="rId92" xr:uid="{56387EB0-FE49-40A1-A0CC-109508F651C3}"/>
    <hyperlink ref="AE96" r:id="rId93" xr:uid="{CEF2F208-7CD9-4E3D-879D-A3F8A31500D6}"/>
    <hyperlink ref="AE26" r:id="rId94" xr:uid="{CC598092-7E8B-4CB7-9403-280E1BF3DB13}"/>
    <hyperlink ref="AE103" r:id="rId95" xr:uid="{7C917D0B-00D9-4480-9DCA-6F98BCE0111C}"/>
    <hyperlink ref="AE104" r:id="rId96" xr:uid="{A2C1AF8D-96E0-4B3D-BEF8-046EE033508F}"/>
    <hyperlink ref="AE105" r:id="rId97" xr:uid="{46C8A13C-6EDC-4348-ACF4-2A44285489C4}"/>
    <hyperlink ref="AE107" r:id="rId98" xr:uid="{84F7C72E-1101-4AD1-8362-EC3E50A1B47D}"/>
    <hyperlink ref="AE108" r:id="rId99" xr:uid="{412843F1-4BDE-44AB-A4B9-9C077EE2B9A6}"/>
    <hyperlink ref="AE109" r:id="rId100" xr:uid="{08FAD2CD-0A7C-42CB-B039-927BAD344CC9}"/>
    <hyperlink ref="AE110" r:id="rId101" xr:uid="{BEA24F8C-C697-4898-9556-7A349AC0D8D0}"/>
    <hyperlink ref="AE111" r:id="rId102" xr:uid="{4B695859-0FE5-4862-954D-BCC6EB55E5DE}"/>
    <hyperlink ref="AE106" r:id="rId103" xr:uid="{2FC4EFD9-E88F-4DA1-AD15-A991C02E1E9B}"/>
    <hyperlink ref="AE113" r:id="rId104" xr:uid="{509BBABD-AF71-4E9E-B618-297727C2F9BA}"/>
    <hyperlink ref="AE114" r:id="rId105" xr:uid="{E4337699-2C01-48B0-B5CD-0C14C0D3B2FC}"/>
    <hyperlink ref="AE115" r:id="rId106" xr:uid="{3BDC5636-3A79-447E-A047-E40113A4D78A}"/>
    <hyperlink ref="AE116" r:id="rId107" xr:uid="{B4D7A056-CA4A-4C84-A618-FE0B49409E40}"/>
    <hyperlink ref="AE117" r:id="rId108" xr:uid="{93100333-2AE1-4199-93E8-75DBF005D6ED}"/>
    <hyperlink ref="AE118" r:id="rId109" xr:uid="{0B3D174F-8643-461E-9DCB-38FAEE37B0C9}"/>
    <hyperlink ref="AE119" r:id="rId110" xr:uid="{78E8FC24-65E3-4DD3-9F39-E3A2DB3C7923}"/>
    <hyperlink ref="AE120" r:id="rId111" xr:uid="{DEC617BB-3900-4624-A4D9-95CC4DA05AA7}"/>
    <hyperlink ref="AE121" r:id="rId112" xr:uid="{4AB08F52-F33D-473F-A1DB-5D7FF8F3D32E}"/>
    <hyperlink ref="AE85" r:id="rId113" xr:uid="{26921BA0-C18D-456B-BA99-51E2F404E65A}"/>
    <hyperlink ref="AE122" r:id="rId114" xr:uid="{480C5722-DAA1-4007-AAFF-8015B84E769D}"/>
    <hyperlink ref="AE123" r:id="rId115" xr:uid="{468252A9-C094-418B-85DE-8BE69BAF488C}"/>
    <hyperlink ref="AE124" r:id="rId116" xr:uid="{B918F273-0767-4F2A-8D25-EF49DC9EB5F9}"/>
    <hyperlink ref="AE125" r:id="rId117" xr:uid="{809678F0-5229-4999-A9DD-70EBAA9BC053}"/>
    <hyperlink ref="AE126" r:id="rId118" xr:uid="{67D6123F-0A25-41FF-9512-07EBE6330B3B}"/>
    <hyperlink ref="AE127" r:id="rId119" xr:uid="{16D6B063-57E2-4B0C-A487-B7AFFCA7D4E5}"/>
    <hyperlink ref="AE130" r:id="rId120" xr:uid="{051503D8-D993-4E64-B332-1ED1E23F4E4A}"/>
    <hyperlink ref="AE131" r:id="rId121" xr:uid="{63CA8E94-3CA2-45E2-BA1C-C0F56AF1E134}"/>
    <hyperlink ref="AE132" r:id="rId122" xr:uid="{0EE4527E-3E44-4688-BDD6-8BA721040EF1}"/>
    <hyperlink ref="AE133" r:id="rId123" xr:uid="{3267FAA8-7679-4AE2-988D-CC8922860650}"/>
    <hyperlink ref="AE134" r:id="rId124" xr:uid="{A397C868-4B86-45A4-8899-A62E54D74097}"/>
    <hyperlink ref="AE135" r:id="rId125" xr:uid="{475D9C44-6BB9-4F47-9524-5259D789DDE4}"/>
    <hyperlink ref="AE136" r:id="rId126" xr:uid="{DB84BE0B-CEB7-4196-A952-C9B63653B19F}"/>
    <hyperlink ref="AE137" r:id="rId127" xr:uid="{B7EAC923-3796-4462-BB72-9BC6DB9C1CBB}"/>
    <hyperlink ref="AE138" r:id="rId128" xr:uid="{D4C3A824-0951-403C-90C8-DECA0DE74E02}"/>
    <hyperlink ref="AE140" r:id="rId129" xr:uid="{B7676E6A-66F2-452F-8674-18DCC455451C}"/>
    <hyperlink ref="AE141" r:id="rId130" xr:uid="{2D35C1D0-AB33-4BF7-A8DC-32247582E0E5}"/>
    <hyperlink ref="AE142" r:id="rId131" xr:uid="{C911888D-3F6B-4303-8FC6-492DD1AA8B5F}"/>
    <hyperlink ref="AE143" r:id="rId132" xr:uid="{1CF446C5-0DEE-49F8-8315-08412FE3E9C7}"/>
    <hyperlink ref="AE145" r:id="rId133" xr:uid="{24F64933-780F-42D2-9EDC-9A63D22D5F48}"/>
    <hyperlink ref="AE144" r:id="rId134" xr:uid="{365B0600-E986-434C-8FAA-C8BE6E8EB230}"/>
    <hyperlink ref="AE146" r:id="rId135" xr:uid="{62C8A41F-BC7D-415B-98C8-127E280B0AB7}"/>
    <hyperlink ref="AE147" r:id="rId136" xr:uid="{244E8E35-20AD-4035-B116-41A4E2956DEC}"/>
    <hyperlink ref="AE148" r:id="rId137" xr:uid="{D65410B2-4A69-4644-B1F9-F5090222EA79}"/>
    <hyperlink ref="AE149" r:id="rId138" xr:uid="{9AF6C474-771C-4027-BA7C-18E69FDE269E}"/>
    <hyperlink ref="AE150" r:id="rId139" xr:uid="{A77829AE-ED78-4164-9654-B0CF510C88B0}"/>
    <hyperlink ref="AE151" r:id="rId140" xr:uid="{EACF3CD5-72BD-4EAF-A138-31F26924C112}"/>
    <hyperlink ref="AE152" r:id="rId141" xr:uid="{BE885372-CDF6-452E-8414-A86C49D0E226}"/>
    <hyperlink ref="AE153" r:id="rId142" xr:uid="{CEB1D331-D41F-4392-83AA-B03F6699D31C}"/>
    <hyperlink ref="AE155" r:id="rId143" xr:uid="{E0ED5CD3-6285-4C65-8409-8C6C352DAA5E}"/>
    <hyperlink ref="AE158" r:id="rId144" xr:uid="{0FA0E830-B251-4E26-9100-C19CDB565632}"/>
    <hyperlink ref="AE159" r:id="rId145" xr:uid="{4A32082D-4A2B-434B-85DB-53E5DD5770B2}"/>
    <hyperlink ref="AE160" r:id="rId146" xr:uid="{D7A245C0-CACF-422D-8E62-E1B9F9C9A623}"/>
    <hyperlink ref="AE161" r:id="rId147" xr:uid="{DFB2109A-E44E-402A-A8A6-8DFE2D59CD87}"/>
    <hyperlink ref="AE162" r:id="rId148" xr:uid="{3E1A12A4-4B08-4B99-B275-0BC6FA00E1B4}"/>
    <hyperlink ref="AE163" r:id="rId149" xr:uid="{38DC6D21-CE87-4A09-BEF9-3E73B121354E}"/>
    <hyperlink ref="AE164" r:id="rId150" xr:uid="{0D2DCED2-8C2F-429B-BE12-F5FA00E95448}"/>
    <hyperlink ref="AE165" r:id="rId151" xr:uid="{77ADC79A-FAAF-450E-A547-467BDCB2C15B}"/>
    <hyperlink ref="AE167" r:id="rId152" xr:uid="{06E261DF-DDAD-49D0-B0F9-39E6D9F486B0}"/>
    <hyperlink ref="AE168" r:id="rId153" xr:uid="{36A82FBD-998B-4713-8BB3-5CE27FEFA872}"/>
    <hyperlink ref="AE169" r:id="rId154" xr:uid="{C44AEEA9-2C6C-45E1-96B7-528CB9B7C9F3}"/>
    <hyperlink ref="AE170" r:id="rId155" xr:uid="{289EACC5-F8C1-4D6A-98AE-4813E24042BF}"/>
    <hyperlink ref="AE171" r:id="rId156" xr:uid="{FE31FA62-9C92-4A85-8AD2-3E5767B9E866}"/>
    <hyperlink ref="AE172" r:id="rId157" xr:uid="{E59394B7-2EEC-486F-BAD4-7BA90503ED7D}"/>
    <hyperlink ref="AE173" r:id="rId158" xr:uid="{6447989B-54DF-4FAD-A4FF-8A61E24AAD87}"/>
    <hyperlink ref="AE174" r:id="rId159" xr:uid="{8C83A8CE-4F4D-43AC-816E-F530A4473B58}"/>
    <hyperlink ref="AE175" r:id="rId160" xr:uid="{C3A4C4E9-9A1E-40C5-B855-926B6557AEA6}"/>
    <hyperlink ref="AE176" r:id="rId161" xr:uid="{D3C6011C-3CF8-4D15-AEDF-B9C5292765D9}"/>
    <hyperlink ref="AE177" r:id="rId162" xr:uid="{46A81986-5492-482E-9107-5F94E80B43E9}"/>
    <hyperlink ref="AE178" r:id="rId163" xr:uid="{63230BC0-559B-4601-8E4C-8B7860CAB273}"/>
    <hyperlink ref="AE180" r:id="rId164" xr:uid="{898F8484-894A-4F42-AD82-0F54736478C6}"/>
    <hyperlink ref="AE181" r:id="rId165" xr:uid="{EFDCC25A-E6C1-4679-9D94-6ED9A2A37A4D}"/>
    <hyperlink ref="AE215" r:id="rId166" xr:uid="{81679FBD-6C69-439E-A929-789E1477C545}"/>
    <hyperlink ref="AE214" r:id="rId167" xr:uid="{BD14BF16-7724-4FAC-96F9-8C62055CDD62}"/>
    <hyperlink ref="AE213" r:id="rId168" xr:uid="{8B528AB6-E9B9-424A-8A35-0D1F42DAC837}"/>
    <hyperlink ref="AE211" r:id="rId169" xr:uid="{DC18DC83-3E12-4EA2-8DE7-074F1CFC02D5}"/>
    <hyperlink ref="AE210" r:id="rId170" xr:uid="{4C5CF5B0-D4B7-429F-A33B-17E38F6A9991}"/>
    <hyperlink ref="AE209" r:id="rId171" xr:uid="{54AB0633-37B9-45DE-B2FB-61465B51BA7B}"/>
    <hyperlink ref="AE208" r:id="rId172" xr:uid="{681DE948-2880-4299-AF7B-1079CE8C66B7}"/>
    <hyperlink ref="AE207" r:id="rId173" xr:uid="{A7B616A1-1B2E-4B5A-A75D-AC1704861121}"/>
    <hyperlink ref="AE206" r:id="rId174" xr:uid="{0D3BB0EF-E0EF-4503-B018-680CCA184BBF}"/>
    <hyperlink ref="AE205" r:id="rId175" xr:uid="{FCE30AE1-B677-4D66-A0C7-F22F4625FE7D}"/>
    <hyperlink ref="AE204" r:id="rId176" xr:uid="{3FD3CEBA-A86E-4679-A6F0-888FF437B2AC}"/>
    <hyperlink ref="AE203" r:id="rId177" xr:uid="{3CFECC60-207B-45E9-A5CB-CAB87AF381C6}"/>
    <hyperlink ref="AE202" r:id="rId178" xr:uid="{C3EB91DA-2D10-45E0-B0C4-2DB0DD9E4B0B}"/>
    <hyperlink ref="AE200" r:id="rId179" xr:uid="{D3866CEF-05FE-4536-A8D7-97037D3EC71F}"/>
    <hyperlink ref="AE199" r:id="rId180" xr:uid="{762BA173-0892-4BAD-89B0-C0F7E76D4310}"/>
    <hyperlink ref="AE198" r:id="rId181" xr:uid="{AFB117CD-4204-4B1F-B165-EF77F6286E88}"/>
    <hyperlink ref="AE197" r:id="rId182" xr:uid="{9C82EAF3-D6ED-4669-91C9-411871F5E5BD}"/>
    <hyperlink ref="AE192" r:id="rId183" xr:uid="{3E48DE43-9BB2-49D0-8050-E208E96D369F}"/>
    <hyperlink ref="AE191" r:id="rId184" xr:uid="{95BD5184-40C4-4C70-B29C-042C6679276A}"/>
    <hyperlink ref="AE190" r:id="rId185" xr:uid="{F4CBC762-FEDB-440E-87BF-67F6FE0A4B3E}"/>
    <hyperlink ref="AE189" r:id="rId186" xr:uid="{8F9EDD70-BE8C-475A-AE8B-51013475ADC8}"/>
    <hyperlink ref="AE188" r:id="rId187" xr:uid="{CA92A070-B785-4041-B003-26DAA69C252D}"/>
    <hyperlink ref="AE187" r:id="rId188" xr:uid="{7ECC1A29-8578-43AF-A1BD-BAF5D0D0CB9D}"/>
    <hyperlink ref="AE186" r:id="rId189" xr:uid="{15FE85B9-5CD9-45AD-A071-7E448B4591BA}"/>
    <hyperlink ref="AE185" r:id="rId190" xr:uid="{6E484E7D-EFB7-4467-92D8-EBC9B530B8FB}"/>
    <hyperlink ref="AE184" r:id="rId191" xr:uid="{76B40FA3-D70F-4AC3-9FE4-AE4DF92EEBC1}"/>
    <hyperlink ref="AE183" r:id="rId192" xr:uid="{ACEF910A-32C2-4A50-988C-B652A95D9999}"/>
    <hyperlink ref="AE179" r:id="rId193" xr:uid="{FD4B1CC2-1703-4259-A9C3-C4C0D71E9502}"/>
    <hyperlink ref="AE216" r:id="rId194" xr:uid="{D25D5AB6-AF5B-4559-8BE9-4AA487DE38CF}"/>
    <hyperlink ref="AE217" r:id="rId195" xr:uid="{15FC779A-373F-4035-9DA4-3C62A395831C}"/>
    <hyperlink ref="AE218" r:id="rId196" xr:uid="{B6569D01-8056-41D9-9BBB-2C784A40A903}"/>
    <hyperlink ref="AE219" r:id="rId197" xr:uid="{4FDE062A-1B1D-4DAA-9EAF-B9CA980A1309}"/>
    <hyperlink ref="AE220" r:id="rId198" xr:uid="{A5F97DA3-D475-405A-9CBD-4B28DB0D6A29}"/>
    <hyperlink ref="AE222" r:id="rId199" xr:uid="{B2DC4AB2-B131-4291-943E-6D48F864019A}"/>
    <hyperlink ref="AE223" r:id="rId200" xr:uid="{81FDD286-2597-41A5-BCBD-833BAA503B57}"/>
    <hyperlink ref="AE229" r:id="rId201" xr:uid="{4161C9D0-00FC-4419-AAC5-9914ED424879}"/>
    <hyperlink ref="AE230" r:id="rId202" xr:uid="{1115FA6F-6840-4474-B72D-FB5CCA3432B7}"/>
    <hyperlink ref="AE231" r:id="rId203" xr:uid="{099EA35A-01E3-4654-8D68-3CCAC6D9E568}"/>
    <hyperlink ref="AE232" r:id="rId204" xr:uid="{296CBFAF-906B-49B9-AB88-B21A80809781}"/>
    <hyperlink ref="AE233" r:id="rId205" xr:uid="{2CC5727D-8009-4F48-892B-9A45019D69DB}"/>
    <hyperlink ref="AE234" r:id="rId206" xr:uid="{59A7CDF5-9962-4E45-9F54-AAE3A6761D95}"/>
    <hyperlink ref="AE235" r:id="rId207" xr:uid="{F4092977-3611-4A9B-A59B-D900D5B7511E}"/>
    <hyperlink ref="AE236" r:id="rId208" xr:uid="{DED7BC50-435B-4CD9-9F0F-162F420BD19E}"/>
    <hyperlink ref="AE237" r:id="rId209" xr:uid="{23AB8A20-9FEC-49AF-8DF9-041B7B60333D}"/>
    <hyperlink ref="AE239" r:id="rId210" xr:uid="{FD343FE1-3776-43CE-903C-5106D93B05F1}"/>
    <hyperlink ref="AE240" r:id="rId211" xr:uid="{EFC653D2-ADFC-4A42-81C7-DEE1F9192549}"/>
    <hyperlink ref="AE241" r:id="rId212" xr:uid="{68CCAAFF-F636-4611-B696-0A08A7EE8A04}"/>
    <hyperlink ref="AE242" r:id="rId213" xr:uid="{E6818140-69AE-41A3-B89C-72A99B7F308E}"/>
    <hyperlink ref="AE243" r:id="rId214" xr:uid="{E3EB7ACB-9EE5-4932-9EE1-451BF0AF1E17}"/>
    <hyperlink ref="AE244" r:id="rId215" xr:uid="{0839AAE0-AD01-4CB0-AB98-008EA06542E0}"/>
    <hyperlink ref="AE245" r:id="rId216" xr:uid="{959A964C-7E81-4797-807E-9E2C3EE6B743}"/>
    <hyperlink ref="AE247" r:id="rId217" xr:uid="{8F0FDFB3-2465-4090-8C39-44AD2D85B155}"/>
    <hyperlink ref="AE248" r:id="rId218" xr:uid="{A536E74F-1D8D-44CA-931F-3DBB8BF959FE}"/>
    <hyperlink ref="AE249" r:id="rId219" xr:uid="{A472E502-F0EE-48B8-B290-B731C6FF9128}"/>
    <hyperlink ref="AE250" r:id="rId220" xr:uid="{3D22F819-8ECD-483F-B4AB-D08C5AFE53EF}"/>
    <hyperlink ref="AE251" r:id="rId221" xr:uid="{3D8E8642-6BB6-450D-B2DF-D6658EFB25AA}"/>
    <hyperlink ref="AE252" r:id="rId222" xr:uid="{66B35C1A-AAF8-4CDE-9879-2E4F9852AFB7}"/>
    <hyperlink ref="AE253" r:id="rId223" xr:uid="{FFE5FCE1-E8F3-4B3C-8DCA-B6297059E543}"/>
    <hyperlink ref="AE254" r:id="rId224" xr:uid="{DAF7428A-AC9F-41F2-8BBD-E1938FE4E69A}"/>
    <hyperlink ref="AE255" r:id="rId225" xr:uid="{A96896FE-3A34-41D8-8977-1C2AB34C312E}"/>
    <hyperlink ref="AE256" r:id="rId226" xr:uid="{54722DBA-A983-4F04-83A0-9E5B286345C4}"/>
    <hyperlink ref="AE257" r:id="rId227" xr:uid="{A5B0073C-0786-4606-8981-5BBB2ED72FD5}"/>
    <hyperlink ref="AE258" r:id="rId228" xr:uid="{9669141F-81DF-48B8-96CE-CC094FDD4CDB}"/>
    <hyperlink ref="AE260" r:id="rId229" xr:uid="{40C806E3-803A-4E8E-B377-E601E963E269}"/>
    <hyperlink ref="AE262" r:id="rId230" xr:uid="{94BC0192-1423-4355-AB19-11987DD19460}"/>
    <hyperlink ref="AE263" r:id="rId231" xr:uid="{2DE5ECC1-43F5-4168-9358-22186759495F}"/>
    <hyperlink ref="AE264" r:id="rId232" xr:uid="{623818AF-51E9-41C2-BAD7-37BFF405DBB9}"/>
    <hyperlink ref="AE266" r:id="rId233" xr:uid="{B43DDFBC-C8CF-4ADA-BEE8-B7D193354051}"/>
    <hyperlink ref="AE267" r:id="rId234" xr:uid="{04E893E7-E12F-4A45-B606-D746A8CB607D}"/>
    <hyperlink ref="AE268" r:id="rId235" xr:uid="{49133B9F-7C85-4323-AC6E-80EF76777C54}"/>
    <hyperlink ref="AE270" r:id="rId236" xr:uid="{3009DB66-D36F-4CB9-A876-F9EDA4EF2DD6}"/>
    <hyperlink ref="AE271" r:id="rId237" xr:uid="{199E691E-5965-4DBE-AD2F-0E12CAB8A7EA}"/>
    <hyperlink ref="AE272" r:id="rId238" xr:uid="{05997E2D-FC3B-4120-9FA8-717E01893BFE}"/>
    <hyperlink ref="AE273" r:id="rId239" xr:uid="{44775F78-87D1-4783-A9C5-73BF11980E06}"/>
    <hyperlink ref="AE274" r:id="rId240" xr:uid="{DB8EFE9B-5ED4-47F4-AED1-8A555C158DEB}"/>
    <hyperlink ref="AE275" r:id="rId241" xr:uid="{1E7E39FC-0DC5-4264-9866-CC7A9EE734D1}"/>
    <hyperlink ref="AE276" r:id="rId242" xr:uid="{7F8897D1-ED0C-4E46-A367-4D150CF3ED41}"/>
    <hyperlink ref="AE277" r:id="rId243" xr:uid="{73AC012B-42D7-40D5-A346-90B692D84D9E}"/>
    <hyperlink ref="AE278" r:id="rId244" xr:uid="{368FDAB4-0973-4A5B-AEBB-838A4F23CEA0}"/>
    <hyperlink ref="AE279" r:id="rId245" xr:uid="{1472A738-EB98-4F59-A26B-BFE54B6551C0}"/>
    <hyperlink ref="AE280" r:id="rId246" xr:uid="{D09A4AC1-98EC-420F-B004-E34CE9F12D94}"/>
    <hyperlink ref="AE74" r:id="rId247" xr:uid="{A9BE13AF-1A53-4588-9129-D44A16CF80EC}"/>
    <hyperlink ref="AE265" r:id="rId248" xr:uid="{88697495-B1B6-4342-9BD1-19A5F56D0F64}"/>
    <hyperlink ref="AE261" r:id="rId249" xr:uid="{860E5976-AA2D-4408-9884-5EB2BA03D474}"/>
    <hyperlink ref="AE63" r:id="rId250" xr:uid="{856D8757-7B0E-406E-BBC1-E68C5C78F379}"/>
    <hyperlink ref="AE196" r:id="rId251" xr:uid="{8D975909-48BF-4773-9BE8-E914E8931418}"/>
    <hyperlink ref="AE166" r:id="rId252" xr:uid="{F9638064-D694-4D36-B13B-7A8B832F41E0}"/>
    <hyperlink ref="AE112" r:id="rId253" xr:uid="{1AA4E77E-9904-4BF3-99DF-3A6286409B7E}"/>
    <hyperlink ref="AE193" r:id="rId254" xr:uid="{D6E5C747-1FFE-424E-8F3A-67E59F616AF7}"/>
    <hyperlink ref="AE92" r:id="rId255" xr:uid="{BF6D3778-69BC-47D5-9109-E57C01CE94AA}"/>
    <hyperlink ref="AE195" r:id="rId256" xr:uid="{C07071D3-7DEE-4281-9ECC-C6ACD265D2EA}"/>
    <hyperlink ref="AE201" r:id="rId257" xr:uid="{39AEB80A-33A8-4A25-8CAF-F4EE97D1C0C8}"/>
    <hyperlink ref="AE224" r:id="rId258" xr:uid="{BA7A315D-892C-4A49-A94D-89098E1BB10C}"/>
    <hyperlink ref="AE225" r:id="rId259" xr:uid="{885878F3-184B-4658-9849-B9C1832FF9B8}"/>
    <hyperlink ref="AE226" r:id="rId260" xr:uid="{D38481EE-6B31-4578-8099-F08CBDE0DF32}"/>
    <hyperlink ref="AE227" r:id="rId261" xr:uid="{6B6FC6ED-BF8C-4EBB-8658-8233226D250F}"/>
    <hyperlink ref="AE228" r:id="rId262" xr:uid="{A8363755-2F6A-4782-8B13-F6FF44BE9ED2}"/>
    <hyperlink ref="AE259" r:id="rId263" xr:uid="{61FC7B13-0909-4159-B666-555FBC1AEC62}"/>
    <hyperlink ref="AE93" r:id="rId264" xr:uid="{3F6684D5-AD87-4404-AC90-4134494E7ED4}"/>
    <hyperlink ref="AE194" r:id="rId265" xr:uid="{17C698C0-22B6-4EF9-BF34-07E9C6D7C1E5}"/>
    <hyperlink ref="AE139" r:id="rId266" xr:uid="{8E280619-DBE0-4C5A-B4BF-936D5B85DD81}"/>
    <hyperlink ref="AE221" r:id="rId267" xr:uid="{7EB98F7B-5D78-4E63-9EEC-A9CA71B557FB}"/>
    <hyperlink ref="AE281" r:id="rId268" xr:uid="{7426BECB-03D6-4558-B41F-C09CFEFE4205}"/>
    <hyperlink ref="AE283" r:id="rId269" xr:uid="{3E3A574A-2BE1-4A94-A8FF-777754EC7888}"/>
    <hyperlink ref="AE284" r:id="rId270" xr:uid="{A50D8E3C-E76D-45CE-8C91-4D2DEE2AA6F2}"/>
    <hyperlink ref="AE287" r:id="rId271" xr:uid="{5646B459-045A-4008-BCB7-6740E4E8F36B}"/>
    <hyperlink ref="AE288" r:id="rId272" xr:uid="{F61A9008-9D89-4B52-9E08-35A2B58348EC}"/>
    <hyperlink ref="AE289" r:id="rId273" xr:uid="{F3479F48-840E-4EBC-A022-8C94A5484280}"/>
    <hyperlink ref="AE290" r:id="rId274" xr:uid="{516768CF-32E9-497F-B931-54052E36A391}"/>
    <hyperlink ref="AE291" r:id="rId275" xr:uid="{0E2C416B-60F7-447F-B8FE-524691BA62BE}"/>
    <hyperlink ref="AE292" r:id="rId276" xr:uid="{38FEFCE3-06D7-4189-9692-C055F1596BB1}"/>
    <hyperlink ref="AE293" r:id="rId277" xr:uid="{EF8F2748-1FC9-44E9-95D0-4C705E663508}"/>
    <hyperlink ref="AE294" r:id="rId278" xr:uid="{6ECB497F-B8DD-412D-A010-C360BE556C03}"/>
    <hyperlink ref="AE295" r:id="rId279" xr:uid="{F9BDFC0B-B2A1-4C9D-873D-8D9A28EF77F5}"/>
    <hyperlink ref="AE296" r:id="rId280" xr:uid="{1844865F-FC7B-4825-8446-2BFDB834ECCE}"/>
    <hyperlink ref="AE297" r:id="rId281" xr:uid="{544F8250-739E-48D9-9E73-6E6577036DCC}"/>
    <hyperlink ref="AE299" r:id="rId282" xr:uid="{CD61F48F-4E64-4F9A-B2F6-842C08EF9D53}"/>
    <hyperlink ref="AE300" r:id="rId283" xr:uid="{0BF40597-7117-49C6-A443-764DF5E1C5AE}"/>
    <hyperlink ref="AE212" r:id="rId284" xr:uid="{045A9364-144E-42CC-BF4D-B02205FA5084}"/>
    <hyperlink ref="AE305" r:id="rId285" xr:uid="{606C833B-3C06-4B49-977D-E67E8BC79D0F}"/>
    <hyperlink ref="AE304" r:id="rId286" xr:uid="{5A4BA8B9-B11A-4979-9900-A2D0508B2C70}"/>
    <hyperlink ref="AE303" r:id="rId287" xr:uid="{5535F7A2-6744-44E9-ADAE-3097DD204704}"/>
    <hyperlink ref="AE302" r:id="rId288" xr:uid="{2901762E-9C99-439B-A497-941F4274BB80}"/>
    <hyperlink ref="AE301" r:id="rId289" xr:uid="{4E3A30D9-9C7E-498C-B4AF-DE28FF942981}"/>
    <hyperlink ref="AE238" r:id="rId290" xr:uid="{7BC20C50-F904-4CDC-9BFD-9F7092BD738C}"/>
    <hyperlink ref="AE246" r:id="rId291" xr:uid="{4DA64231-996A-471B-BE5D-45B662BA0E1D}"/>
    <hyperlink ref="AE298" r:id="rId292" xr:uid="{492067F6-B9FD-482D-8DBF-99B99566B6D1}"/>
    <hyperlink ref="AE315" r:id="rId293" xr:uid="{32578B79-3203-46F4-A808-91771C99D85A}"/>
    <hyperlink ref="AE312" r:id="rId294" xr:uid="{FB80D2A7-F002-4A62-A954-A2BAA0887E82}"/>
    <hyperlink ref="AE310" r:id="rId295" xr:uid="{AD2A6265-037F-4365-800F-FDA44FF942F6}"/>
    <hyperlink ref="AE309" r:id="rId296" xr:uid="{9A3AAC7B-7190-4294-9ECC-710D523FB0B0}"/>
    <hyperlink ref="AE308" r:id="rId297" xr:uid="{B5A2FCFA-485F-409B-BC5E-454B244A92E8}"/>
    <hyperlink ref="AE307" r:id="rId298" xr:uid="{C7C96A1C-A5EB-49EA-9196-D0E9211738B7}"/>
    <hyperlink ref="AE306" r:id="rId299" xr:uid="{26A17882-E6E3-4FBD-B08F-11697995549F}"/>
    <hyperlink ref="AE316" r:id="rId300" xr:uid="{A876955A-9374-4534-9E3F-32C911196F53}"/>
    <hyperlink ref="AE317" r:id="rId301" xr:uid="{C9B845F5-9CF8-4F66-9598-71E95B809DD2}"/>
    <hyperlink ref="AE318" r:id="rId302" xr:uid="{A0BDB742-010E-47B5-BA7A-4797DA065650}"/>
    <hyperlink ref="AE319" r:id="rId303" xr:uid="{0421D762-BDD5-4B0E-B2FD-0C01835FAA63}"/>
    <hyperlink ref="AE322" r:id="rId304" xr:uid="{72AD611E-6B5D-40B1-98C3-035F881E74A9}"/>
    <hyperlink ref="AE323" r:id="rId305" xr:uid="{CC2C085D-B44A-4225-B3AC-AF86D3D09585}"/>
    <hyperlink ref="AE324" r:id="rId306" xr:uid="{33F2C5CD-9D3F-4298-9117-32953740D921}"/>
    <hyperlink ref="AE326" r:id="rId307" xr:uid="{FD2D3F87-855E-42E0-9949-E65FE1FF1755}"/>
    <hyperlink ref="AE182" r:id="rId308" xr:uid="{08A54091-45E8-4575-960E-A75F8EB41B2E}"/>
    <hyperlink ref="AE311" r:id="rId309" display="https://www.secop.gov.co/CO1ContractsManagement/Tendering/ProcurementContractEdit/Update?ProfileName=CCE-11-Procedimiento_Publicidad&amp;PPI=CO1.PPI.38851092&amp;DocUniqueName=ContratoDeCompra&amp;DocTypeName=NextWay.Entities.Marketplace.Tendering.ProcurementContract&amp;ProfileVersion=12&amp;DocUniqueIdentifier=CO1.PCCNTR.7786019" xr:uid="{8E686DC0-1BC4-475D-A69A-1EC9B8FC9D7E}"/>
    <hyperlink ref="AE328" r:id="rId310" xr:uid="{98F8034F-2975-47E2-81D0-4C8518165831}"/>
    <hyperlink ref="AE329" r:id="rId311" xr:uid="{AFD89BF9-B2A4-4C70-BFA2-A1F96ECDBADF}"/>
    <hyperlink ref="AE334" r:id="rId312" xr:uid="{7435060E-A55A-44EA-9CAB-DAC65D065255}"/>
    <hyperlink ref="AE332" r:id="rId313" xr:uid="{CF91E53D-D60D-43E0-9C25-6EB4241FB7A6}"/>
    <hyperlink ref="AE330" r:id="rId314" xr:uid="{D716F4B6-F565-4463-B526-4378D279A7C8}"/>
    <hyperlink ref="AE325" r:id="rId315" xr:uid="{2EDCB9F3-963C-4355-A049-CFACB32AA19A}"/>
    <hyperlink ref="AE321" r:id="rId316" xr:uid="{CC50F409-CE95-479B-AA76-E1FA5F7A3A42}"/>
    <hyperlink ref="AE313" r:id="rId317" xr:uid="{50E778A9-2341-4DDB-A90C-22577BB31FF4}"/>
    <hyperlink ref="AE335" r:id="rId318" xr:uid="{CB73BEDB-54C2-4698-BE77-B0C5749FFCD8}"/>
    <hyperlink ref="AE336" r:id="rId319" xr:uid="{162FB50B-AD4E-4E61-B15E-4E7DD74876BD}"/>
    <hyperlink ref="AE337" r:id="rId320" xr:uid="{40D21A44-7C30-4588-A65E-CEC19BA200BB}"/>
    <hyperlink ref="AE338" r:id="rId321" xr:uid="{0B6F889B-3511-4999-B79D-F9E133FE7E7F}"/>
    <hyperlink ref="AE339" r:id="rId322" xr:uid="{8393E99A-01EF-40E1-84DB-3FA04FE13DBD}"/>
    <hyperlink ref="AE340" r:id="rId323" xr:uid="{4E82C4DE-BABA-4AE2-9B9A-230ABCF945DF}"/>
    <hyperlink ref="AE341" r:id="rId324" xr:uid="{C5C4D515-F8EB-4983-83EA-3732A75317C1}"/>
    <hyperlink ref="AE342" r:id="rId325" xr:uid="{A6E5D3F1-A270-432E-AE52-39580D412CD8}"/>
    <hyperlink ref="AE343" r:id="rId326" xr:uid="{D6DAAC04-FB29-4A28-88DF-06E22B8AA3B0}"/>
    <hyperlink ref="AE344" r:id="rId327" xr:uid="{35A4BC1D-B77F-4C5D-8133-DF6CE98807E9}"/>
    <hyperlink ref="AE345" r:id="rId328" xr:uid="{BFCF6D0B-BFC4-4B3B-B8B7-F07669932966}"/>
    <hyperlink ref="AE346" r:id="rId329" xr:uid="{055393E5-0E33-42B6-8383-39B272A37A98}"/>
    <hyperlink ref="AE347" r:id="rId330" xr:uid="{203BEA4D-573B-441D-8B5E-70695DB11ADD}"/>
    <hyperlink ref="AE348" r:id="rId331" xr:uid="{DCF3AD56-398F-4A49-A357-099F48C79860}"/>
    <hyperlink ref="AE349" r:id="rId332" xr:uid="{C1808E8F-19F6-44AB-9D45-70B56CA6BCB4}"/>
    <hyperlink ref="AE350" r:id="rId333" xr:uid="{7F30D874-1720-43A7-9B9D-6089543BF1D0}"/>
    <hyperlink ref="AE351" r:id="rId334" xr:uid="{6075D92E-A46E-4E7C-AD7C-92B4F1CF1E4B}"/>
    <hyperlink ref="AE327" r:id="rId335" xr:uid="{474C71CB-B40B-4C18-8125-22F30AEA0693}"/>
    <hyperlink ref="AE286" r:id="rId336" xr:uid="{F9DD1FE5-CF17-4330-84AE-CC448EBC1AFD}"/>
    <hyperlink ref="AE285" r:id="rId337" xr:uid="{288C0889-6898-41C6-8DD8-B863825FEDA4}"/>
    <hyperlink ref="AE352" r:id="rId338" xr:uid="{58A07EED-AA7C-4D5A-8D21-E5AEE57DEBD2}"/>
    <hyperlink ref="AE353" r:id="rId339" xr:uid="{6AC3865A-CFA1-4CC8-9C7B-57BCB8160709}"/>
    <hyperlink ref="AE354" r:id="rId340" xr:uid="{EFDCD704-7D10-4A00-8599-0174C4D5380E}"/>
    <hyperlink ref="AE355" r:id="rId341" xr:uid="{AE470C4B-8882-49FF-AAC5-3A9A1DFF4988}"/>
    <hyperlink ref="AE357" r:id="rId342" xr:uid="{EBCAC543-3622-48D5-A0DB-00BF17D02897}"/>
    <hyperlink ref="AE358" r:id="rId343" xr:uid="{3C3693FD-46C5-4810-9779-0E7C2A243198}"/>
    <hyperlink ref="AE360" r:id="rId344" xr:uid="{8909316F-0FB6-4389-8724-6D41B75C9CE4}"/>
    <hyperlink ref="AE362" r:id="rId345" xr:uid="{08B37415-D677-4434-980F-464DCDCA5817}"/>
    <hyperlink ref="AE363" r:id="rId346" xr:uid="{19DCCACB-5603-4FE3-B55C-EBC69FBD1781}"/>
    <hyperlink ref="AE364" r:id="rId347" xr:uid="{BA4DB081-104D-4A30-9F00-00B2A891D9E7}"/>
    <hyperlink ref="AE365" r:id="rId348" xr:uid="{88BD5510-83ED-4179-BD5E-14D317DBDD13}"/>
    <hyperlink ref="AE366" r:id="rId349" xr:uid="{B1DA037D-7752-4C48-ADDB-327BF64F1FFC}"/>
    <hyperlink ref="AE367" r:id="rId350" xr:uid="{E580BBDF-CC20-4987-9630-B9E538FF357A}"/>
    <hyperlink ref="AE368" r:id="rId351" xr:uid="{F7B01DE6-AB48-4673-875D-A5FD0AF874CF}"/>
    <hyperlink ref="AE369" r:id="rId352" xr:uid="{091D2261-CA2E-4F18-A16B-74BEB9EF208C}"/>
    <hyperlink ref="AE370" r:id="rId353" xr:uid="{E317FD3B-F415-41C0-9EAC-4F8F57663339}"/>
    <hyperlink ref="AE372" r:id="rId354" xr:uid="{25EDD45D-7129-4014-9B3B-72D76E74C3B7}"/>
    <hyperlink ref="AE373" r:id="rId355" xr:uid="{F3F98A4D-3939-4636-B606-BCFC012F64E5}"/>
    <hyperlink ref="AE374" r:id="rId356" xr:uid="{9D407261-6997-433A-B4A7-05DC7EE12223}"/>
    <hyperlink ref="AE375" r:id="rId357" xr:uid="{A37D55D3-7424-4A8E-9C24-7843B54D9CE0}"/>
    <hyperlink ref="AE376" r:id="rId358" xr:uid="{63033FEC-FB0B-44FC-87F4-9D05842519D9}"/>
    <hyperlink ref="AE378" r:id="rId359" xr:uid="{CC011F6B-DABE-4D56-8191-4FA212C216DC}"/>
    <hyperlink ref="AE379" r:id="rId360" xr:uid="{6059269D-6D6D-42BC-8C90-8FF5558BB9CE}"/>
    <hyperlink ref="AE380" r:id="rId361" xr:uid="{2E7ED18E-F185-4540-B5FD-F67EAD80278A}"/>
    <hyperlink ref="AE356" r:id="rId362" xr:uid="{2825323E-D91E-4AAC-A3A1-65BC8B203DC8}"/>
    <hyperlink ref="AE383" r:id="rId363" xr:uid="{0D4BBE01-2889-4A89-84E2-5668EE65F3EC}"/>
    <hyperlink ref="AE384" r:id="rId364" xr:uid="{1F674709-14D2-4B24-8EF2-2BA10E43C885}"/>
    <hyperlink ref="AE385" r:id="rId365" xr:uid="{E793B198-70A2-41E1-B63A-1EABDFC01320}"/>
    <hyperlink ref="AE386" r:id="rId366" xr:uid="{126423C4-669B-402E-8C8D-054864C9CB9C}"/>
    <hyperlink ref="AE387" r:id="rId367" xr:uid="{B5FB2BB1-99B6-4A0A-AE15-E1149C175586}"/>
    <hyperlink ref="AE388" r:id="rId368" xr:uid="{D51AAE04-C28F-4B8E-BA94-08D874F67451}"/>
    <hyperlink ref="AE389" r:id="rId369" xr:uid="{C324876D-5DAB-4274-97CD-6E9DD1CE8A08}"/>
    <hyperlink ref="AE390" r:id="rId370" xr:uid="{594EC6C1-9964-4663-9F85-CFC0B50521D6}"/>
    <hyperlink ref="AE391" r:id="rId371" xr:uid="{02063B65-CD01-401F-82E1-6A1E09B8C37A}"/>
    <hyperlink ref="AE392" r:id="rId372" xr:uid="{CE3C03AC-F05C-47CE-818E-198C7AC001AD}"/>
    <hyperlink ref="AE393" r:id="rId373" xr:uid="{DC3A73ED-653A-4578-8C6E-ED02E7082ECC}"/>
    <hyperlink ref="AE394" r:id="rId374" xr:uid="{531CE3B0-AC9D-4D2F-90FB-A5D05F343F76}"/>
    <hyperlink ref="AE395" r:id="rId375" xr:uid="{2D10CBD8-41D9-4ACC-9FE6-9A711E19FE84}"/>
    <hyperlink ref="AE397" r:id="rId376" xr:uid="{94D9E961-3F0A-4C59-98AE-AE1BB82AADDE}"/>
    <hyperlink ref="AE398" r:id="rId377" xr:uid="{8B74491C-D017-44F5-BF85-9D289AD3098A}"/>
    <hyperlink ref="AE399" r:id="rId378" xr:uid="{61994242-590A-4238-B3C5-86A410B8EE8C}"/>
    <hyperlink ref="AE400" r:id="rId379" xr:uid="{77387AE4-7995-4521-A09B-5E59E9818B5D}"/>
    <hyperlink ref="AE401" r:id="rId380" xr:uid="{91159193-506A-498C-A08A-7AE8B7DB416C}"/>
    <hyperlink ref="AE314" r:id="rId381" xr:uid="{4A32CE69-4A68-43D8-92C7-C0674D792984}"/>
    <hyperlink ref="AE402" r:id="rId382" xr:uid="{70D0CABC-72CA-441F-B85B-3E2B24CF2399}"/>
    <hyperlink ref="AE403" r:id="rId383" xr:uid="{E769C3FC-68BD-4B64-AF73-52B281585AF4}"/>
    <hyperlink ref="AE404" r:id="rId384" xr:uid="{D8EDB7C4-0705-4DEB-A912-3207FBE1EC62}"/>
    <hyperlink ref="AE405" r:id="rId385" xr:uid="{4E4C60A7-948C-490E-AC0F-3B6E91FFBA70}"/>
    <hyperlink ref="AE407" r:id="rId386" xr:uid="{9A88FD49-CC7E-40BC-92A1-30A19D009F6B}"/>
    <hyperlink ref="AE408" r:id="rId387" xr:uid="{50529C12-343D-444F-B000-8DD2AE76AB18}"/>
    <hyperlink ref="AE409" r:id="rId388" xr:uid="{1E13EDC1-0061-42E6-8677-10F6A06BD7E5}"/>
    <hyperlink ref="AE410" r:id="rId389" xr:uid="{DFC2FA1B-428B-4291-88E2-05320F191D05}"/>
    <hyperlink ref="AE359" r:id="rId390" xr:uid="{2D732B16-7951-468D-A62C-6B6DD75B3B9A}"/>
    <hyperlink ref="AE282" r:id="rId391" xr:uid="{0C3C2709-34C6-4D24-9FE0-4F53B97DCEA4}"/>
    <hyperlink ref="AE361" r:id="rId392" xr:uid="{F93037E5-E086-438C-AA15-589F23A5984E}"/>
    <hyperlink ref="AE411" r:id="rId393" xr:uid="{E6BD220E-6FBA-4204-BE6F-F811D8C73736}"/>
    <hyperlink ref="AE412" r:id="rId394" xr:uid="{0FAE91D7-8CF9-4216-9E7B-0855E88B3707}"/>
    <hyperlink ref="AE413" r:id="rId395" xr:uid="{1605ECC0-23B1-4CB3-9F06-3A4B1C9B8E23}"/>
    <hyperlink ref="AE414" r:id="rId396" xr:uid="{11D7C680-B1D8-4211-95D3-34602732FE93}"/>
    <hyperlink ref="AE416" r:id="rId397" xr:uid="{8943E215-02EF-46C4-A227-93215BDC9090}"/>
    <hyperlink ref="AE382" r:id="rId398" xr:uid="{84B77CBF-7B84-4091-BE86-C4E548501D4E}"/>
    <hyperlink ref="AE381" r:id="rId399" xr:uid="{CB54DEC9-52C0-424C-AC91-9E585D7F0D07}"/>
    <hyperlink ref="AE417" r:id="rId400" xr:uid="{71A5DB2B-DD9C-4DB6-8C4F-F21006A3F937}"/>
    <hyperlink ref="AE418" r:id="rId401" xr:uid="{1C1600AA-9366-4176-ACAE-2B29341C4938}"/>
    <hyperlink ref="AE419" r:id="rId402" xr:uid="{B1CEB739-95D4-4394-BD81-C2761D5BF365}"/>
    <hyperlink ref="AE420" r:id="rId403" xr:uid="{5A581276-4E8D-40CD-A221-C849A1E967EB}"/>
    <hyperlink ref="AE421" r:id="rId404" xr:uid="{A94026C7-93AD-41CC-BB7F-ED374E9665EC}"/>
    <hyperlink ref="AE422" r:id="rId405" xr:uid="{A5A3E8D7-3A5A-4562-8E7F-BF4283752592}"/>
    <hyperlink ref="AE423" r:id="rId406" xr:uid="{97E4917D-EF5A-45AD-9E17-7C86414125C0}"/>
    <hyperlink ref="AE424" r:id="rId407" xr:uid="{493DCEAF-8D84-4BA0-8684-53119CDB9808}"/>
    <hyperlink ref="AE425" r:id="rId408" xr:uid="{ABA2750B-3D16-45F7-BCC9-0C2FE0B90DBE}"/>
    <hyperlink ref="AE426" r:id="rId409" xr:uid="{E627EDA9-2314-4990-9C89-514DDBFD9792}"/>
    <hyperlink ref="AE406" r:id="rId410" xr:uid="{BBC461E9-6BA8-449C-BF06-CB6F2A7DADFD}"/>
    <hyperlink ref="AE415" r:id="rId411" xr:uid="{1CF2D761-A6B6-4C9F-99FA-4FA34E1E6426}"/>
    <hyperlink ref="AE430" r:id="rId412" xr:uid="{66F7C166-3AA9-4725-BE24-82853AC2D74D}"/>
    <hyperlink ref="AE431" r:id="rId413" xr:uid="{157CE9C3-871E-4FEB-A2B8-DD2A3F7012E6}"/>
    <hyperlink ref="AE432" r:id="rId414" xr:uid="{AE008895-C780-4E25-853C-5E32223D2BB2}"/>
    <hyperlink ref="AE433" r:id="rId415" xr:uid="{080AEA52-8C43-49FC-ACD9-DE79B33A1140}"/>
    <hyperlink ref="AE434" r:id="rId416" xr:uid="{21358B24-D9E1-4210-9258-E7D18AA0D8A2}"/>
    <hyperlink ref="AE446" r:id="rId417" xr:uid="{6D051A39-635C-4A0A-A6BB-7C4600251FE8}"/>
    <hyperlink ref="AE445" r:id="rId418" xr:uid="{295DCCD8-3B47-4805-ABFF-E8B2082C6BCC}"/>
    <hyperlink ref="AE444" r:id="rId419" xr:uid="{BABF9841-A930-4C77-A2D1-6C2F47619C03}"/>
    <hyperlink ref="AE443" r:id="rId420" xr:uid="{6B5C0BE9-BF3F-460F-ABA1-C989E93C3F30}"/>
    <hyperlink ref="AE442" r:id="rId421" xr:uid="{6333ECB5-972B-4EC9-8707-08DFCF42C44C}"/>
    <hyperlink ref="AE437" r:id="rId422" xr:uid="{76FAB13F-C924-455A-B3D5-CE1473527A2E}"/>
    <hyperlink ref="AE429" r:id="rId423" xr:uid="{1193061E-20B0-4924-B0FC-631FDAA5BC33}"/>
    <hyperlink ref="AE428" r:id="rId424" xr:uid="{214D66A1-8AE9-4880-B939-9E2CF43F3EC7}"/>
    <hyperlink ref="AE427" r:id="rId425" xr:uid="{F4FC3313-C7FE-4549-AF42-DB961A89783C}"/>
    <hyperlink ref="AE371" r:id="rId426" xr:uid="{16B2EE88-44C6-4D63-BBC2-A60C5247C355}"/>
    <hyperlink ref="AE449" r:id="rId427" xr:uid="{46889DAE-0668-4E6E-A50D-516EC68DF031}"/>
    <hyperlink ref="AE435" r:id="rId428" xr:uid="{493DC6DA-00F3-4534-90F1-4307BB070261}"/>
    <hyperlink ref="AE436" r:id="rId429" xr:uid="{E3D72134-0EEC-4870-925F-A40C5BCE359F}"/>
    <hyperlink ref="AE438" r:id="rId430" xr:uid="{9AB11F5F-F660-4937-9C38-7E83AF0E6427}"/>
    <hyperlink ref="AE439" r:id="rId431" xr:uid="{A14EBE02-D6C3-46CD-83D2-84E261D0CA45}"/>
    <hyperlink ref="AE440" r:id="rId432" xr:uid="{A207D24B-4991-4627-AAC1-86A37F237E66}"/>
    <hyperlink ref="AE441" r:id="rId433" xr:uid="{D15E8075-C067-4369-901F-AC918295D35A}"/>
    <hyperlink ref="AE448" r:id="rId434" xr:uid="{497AA8BB-97EF-4689-A313-15032513944C}"/>
    <hyperlink ref="AE450" r:id="rId435" xr:uid="{A7B0454C-0D2B-4ED5-B4C3-55881A4E7CE7}"/>
    <hyperlink ref="AE451" r:id="rId436" xr:uid="{AD1C4520-EA38-49F3-A8EF-8ACB23E812B7}"/>
    <hyperlink ref="AE452" r:id="rId437" xr:uid="{5E6484EF-3CB8-4EE8-B55A-6535EAAE0385}"/>
    <hyperlink ref="AE453" r:id="rId438" xr:uid="{A3E7289D-6577-4202-BC4D-E023A04675C1}"/>
    <hyperlink ref="AE454" r:id="rId439" xr:uid="{403AA61A-308E-43CB-9B14-FD5E77BB5818}"/>
    <hyperlink ref="AE455" r:id="rId440" xr:uid="{730D6AC4-85B4-4486-9EF5-2118EEBC87B7}"/>
    <hyperlink ref="AE456" r:id="rId441" xr:uid="{92F94F38-8387-4A20-8BA2-555EF971F414}"/>
    <hyperlink ref="AE457" r:id="rId442" xr:uid="{07CB9424-DA3E-43A8-89F0-6905FB23FD49}"/>
    <hyperlink ref="AE458" r:id="rId443" xr:uid="{580C2867-E82D-4BDE-B603-FD0582A63244}"/>
    <hyperlink ref="AE459" r:id="rId444" xr:uid="{7FD731B8-9AAF-4374-9F6D-07F8006E7DDF}"/>
    <hyperlink ref="AE460" r:id="rId445" xr:uid="{58D053CE-C876-461E-BB3E-33A5C530CBBF}"/>
    <hyperlink ref="AE461" r:id="rId446" xr:uid="{D283677B-8966-4167-BCFC-E7D2AC1D7A13}"/>
    <hyperlink ref="AE462" r:id="rId447" xr:uid="{74C9AFFD-24C9-4677-9A31-E9084EF914A0}"/>
    <hyperlink ref="AE463" r:id="rId448" xr:uid="{50FC5F45-4D47-4062-BB68-51DAAC10DB0E}"/>
    <hyperlink ref="AE465" r:id="rId449" xr:uid="{C4E2B749-5E09-4A4F-B85D-1C073A6087A2}"/>
    <hyperlink ref="AE466" r:id="rId450" xr:uid="{5313933B-500F-49FB-BB25-0DCECD32F1CF}"/>
    <hyperlink ref="AE476" r:id="rId451" xr:uid="{2EF0A60F-AA96-4298-9770-44A26A1455CD}"/>
    <hyperlink ref="AE464" r:id="rId452" xr:uid="{722A8F72-989E-4A24-9767-F58F23C77840}"/>
    <hyperlink ref="AE467" r:id="rId453" xr:uid="{1EFD56B4-7FB6-4B5A-B386-3BE3B6CCF6F9}"/>
    <hyperlink ref="AE469" r:id="rId454" xr:uid="{37A64B93-07DE-4AF2-8701-8565CD2CD459}"/>
    <hyperlink ref="AE470" r:id="rId455" xr:uid="{97DDA903-3B4B-4400-8172-E030E6F41C8B}"/>
    <hyperlink ref="AE473" r:id="rId456" xr:uid="{69C84378-07E7-42C5-BA77-199329F90D90}"/>
    <hyperlink ref="AE477" r:id="rId457" xr:uid="{124EE30A-1C0D-4696-8054-3218415E5732}"/>
    <hyperlink ref="AE478" r:id="rId458" xr:uid="{D39B699D-9707-41CF-BC6F-AF56C9F0299A}"/>
    <hyperlink ref="AE479" r:id="rId459" xr:uid="{F52D1D85-590C-4904-8C8F-90AD984C3FC0}"/>
    <hyperlink ref="AE481" r:id="rId460" xr:uid="{9DC388D5-5C01-4300-89FA-685219B3F53E}"/>
    <hyperlink ref="AE482" r:id="rId461" xr:uid="{99E57C2B-B4B8-444C-BCA0-A7151170F7FD}"/>
    <hyperlink ref="AE483" r:id="rId462" xr:uid="{AD7336D8-22EE-4ABD-A177-646C0EB8220A}"/>
    <hyperlink ref="AE484" r:id="rId463" xr:uid="{83D3CFD0-6664-407A-A5BA-D2CF6BFB85E7}"/>
    <hyperlink ref="AE485" r:id="rId464" xr:uid="{010C6447-09AB-43F5-BFFB-CA1C7B1047BF}"/>
    <hyperlink ref="AE486" r:id="rId465" xr:uid="{A06384BE-6663-4CFC-B844-2CF3DD6575B5}"/>
    <hyperlink ref="AE488" r:id="rId466" xr:uid="{64F202DB-731F-415A-9B9E-1D4460D7B227}"/>
    <hyperlink ref="AE489" r:id="rId467" xr:uid="{2E1A7720-4755-4984-A185-B4A135F5B8BB}"/>
    <hyperlink ref="AE490" r:id="rId468" xr:uid="{53C1B35E-2B94-44B8-9D78-A428773CD5F8}"/>
    <hyperlink ref="AE396" r:id="rId469" xr:uid="{D2B1C013-26D2-43B3-9900-4808C371D230}"/>
    <hyperlink ref="AE468" r:id="rId470" xr:uid="{69CF78C7-AF01-4355-921E-E0B505790DD5}"/>
    <hyperlink ref="AE474" r:id="rId471" xr:uid="{FA0FFB83-32E0-4BB9-8F28-691C3A831078}"/>
    <hyperlink ref="AE475" r:id="rId472" xr:uid="{9832E814-7262-49F7-8071-CB2B30352909}"/>
    <hyperlink ref="AE480" r:id="rId473" xr:uid="{FF3B4BC0-6550-4EDA-A85D-7BCD14937F6D}"/>
    <hyperlink ref="AE491" r:id="rId474" xr:uid="{108EBC0F-E3CE-4DAC-BEF1-23FFAF2FFD3F}"/>
    <hyperlink ref="AE492" r:id="rId475" xr:uid="{931C3E9C-3188-41AE-B83E-C218BB0713A5}"/>
    <hyperlink ref="AE493" r:id="rId476" xr:uid="{4F6FDAF1-C03D-465F-9F01-C3D2F66ACCB3}"/>
    <hyperlink ref="AE494" r:id="rId477" xr:uid="{FBB2AE02-52FE-4924-A0C0-BB8F5F8CD68C}"/>
    <hyperlink ref="AE495" r:id="rId478" xr:uid="{C893B83D-4DC0-4C22-B0B5-94D5C29B3B04}"/>
    <hyperlink ref="AE496" r:id="rId479" xr:uid="{56235A7E-83F8-4A4E-BFC1-DAE9FCBB75BE}"/>
    <hyperlink ref="AE497" r:id="rId480" xr:uid="{32364ED2-F99A-4F1F-ADF3-5D0A084F07DC}"/>
    <hyperlink ref="AE498" r:id="rId481" xr:uid="{2B8E4B79-4348-4A85-AE8C-D62266BA1857}"/>
    <hyperlink ref="AE499" r:id="rId482" xr:uid="{E17DED56-50F3-4287-A091-D8299DDD435D}"/>
    <hyperlink ref="AE501" r:id="rId483" xr:uid="{2A97E5D2-232C-4BB2-9E08-9C03EF0FF538}"/>
    <hyperlink ref="AE502" r:id="rId484" xr:uid="{B695CAC8-7DE9-48F6-A2ED-041FC78FDC4D}"/>
    <hyperlink ref="AE377" r:id="rId485" xr:uid="{FC159CB8-2B94-4DEF-ADE6-CC4F118FC390}"/>
    <hyperlink ref="AE447" r:id="rId486" xr:uid="{44EDF465-80AF-4A21-BDE9-0702056CF1FD}"/>
    <hyperlink ref="AE471" r:id="rId487" xr:uid="{CE11455A-F3EC-49AB-BFFA-D17C5987ECC6}"/>
    <hyperlink ref="AE487" r:id="rId488" xr:uid="{BA20D5C1-473B-4F65-9E8B-9DE894350C04}"/>
    <hyperlink ref="AE503" r:id="rId489" xr:uid="{DB4D1251-00D6-4096-9A1A-F57D86651A40}"/>
    <hyperlink ref="AE504" r:id="rId490" xr:uid="{1787FBD3-BB0E-45F9-BDCB-514B1C716C1B}"/>
    <hyperlink ref="AE505" r:id="rId491" xr:uid="{5648C939-AE45-4C5B-A4C1-AC07C53CC382}"/>
    <hyperlink ref="AE506" r:id="rId492" xr:uid="{308DF82B-91CC-45FA-98C4-8A1E92B47DF2}"/>
    <hyperlink ref="AE507" r:id="rId493" xr:uid="{B67F6FFF-FB07-4400-942F-0BD54F212492}"/>
    <hyperlink ref="AE508" r:id="rId494" xr:uid="{A3CF07DE-8E74-42E5-99B2-25AA915E3728}"/>
    <hyperlink ref="AE509" r:id="rId495" xr:uid="{EE15D498-1F43-4001-9A9F-47124244723A}"/>
    <hyperlink ref="AE510" r:id="rId496" xr:uid="{1EE9D3C0-77D6-4ED1-87E8-E20F3BB36213}"/>
    <hyperlink ref="AE511" r:id="rId497" xr:uid="{93CDF67A-CBFF-4909-B50B-153C20E5228D}"/>
    <hyperlink ref="AE512" r:id="rId498" xr:uid="{3F5EF319-21A7-4DB9-B7E4-39CFA177399E}"/>
    <hyperlink ref="AE513" r:id="rId499" xr:uid="{12BD68F3-3F00-4424-BA64-45F4B5AC8D82}"/>
    <hyperlink ref="AE514" r:id="rId500" xr:uid="{A408CD6F-1AC8-4982-80B1-ECC06A080383}"/>
    <hyperlink ref="AE515" r:id="rId501" xr:uid="{01DCC6AC-F486-4865-8AC6-B3183FF3AF0B}"/>
    <hyperlink ref="AE516" r:id="rId502" xr:uid="{D7D5F9B0-7410-4AEE-8F16-5D94F60CD0BE}"/>
    <hyperlink ref="AE518" r:id="rId503" xr:uid="{19629A9D-2510-4D23-AF33-10C359B1AD08}"/>
    <hyperlink ref="AE519" r:id="rId504" xr:uid="{48B4F9D9-0C97-45B7-B66D-819E0413594E}"/>
    <hyperlink ref="AE520" r:id="rId505" xr:uid="{7B68D134-8438-44DA-B6C5-77EA2FE6C7C4}"/>
    <hyperlink ref="AE521" r:id="rId506" xr:uid="{D99221F9-18B8-4EF2-8FF9-1F8DD539668B}"/>
    <hyperlink ref="AE472" r:id="rId507" xr:uid="{95E9B555-BE27-4887-ABC5-A8BC5629FC21}"/>
    <hyperlink ref="AE517" r:id="rId508" xr:uid="{BD617077-B9E8-4CBC-8492-5231B466BC18}"/>
    <hyperlink ref="AE522" r:id="rId509" xr:uid="{D85B4248-857E-4F0E-A06C-41539886D844}"/>
    <hyperlink ref="AE523" r:id="rId510" xr:uid="{249247F9-8FE7-4840-8BE3-09EE92921A6E}"/>
    <hyperlink ref="AE525" r:id="rId511" xr:uid="{6674E42E-C303-449D-BB21-C27412FEA731}"/>
    <hyperlink ref="AE526" r:id="rId512" xr:uid="{65F79464-9987-4ECD-8C83-6592636843FD}"/>
    <hyperlink ref="AE527" r:id="rId513" xr:uid="{89C372EC-062D-4EA0-B9F3-02FCE52071AA}"/>
    <hyperlink ref="AE528" r:id="rId514" xr:uid="{336D670D-AAA1-4483-B56A-132A88EC70F4}"/>
    <hyperlink ref="AE529" r:id="rId515" xr:uid="{D92C7488-7287-4FE3-B95F-6C0C93DA5FF0}"/>
    <hyperlink ref="AE530" r:id="rId516" xr:uid="{D86E04C8-746C-40AD-8498-DA338AA8BAC9}"/>
    <hyperlink ref="AE531" r:id="rId517" xr:uid="{C0852517-3D17-416B-84AC-A0595B78D4A4}"/>
    <hyperlink ref="AE532" r:id="rId518" xr:uid="{6C475D51-5D6F-4A4C-8FAA-66CEE75D2982}"/>
    <hyperlink ref="AE533" r:id="rId519" xr:uid="{DFC9F018-57AD-4710-95F6-0C6D548DBCF0}"/>
    <hyperlink ref="AE534" r:id="rId520" xr:uid="{571E10FC-A439-4A1A-8196-499554921D7A}"/>
    <hyperlink ref="AE535" r:id="rId521" xr:uid="{E9C7FC23-7C05-42BD-A54E-2D29450F1EF9}"/>
    <hyperlink ref="AE536" r:id="rId522" xr:uid="{69D6CCBB-FCC0-441A-AED4-980174E60FF4}"/>
    <hyperlink ref="AE538" r:id="rId523" xr:uid="{BEE844AA-E9AB-4CE6-80F7-E7CB7A44E4AA}"/>
    <hyperlink ref="AE539" r:id="rId524" xr:uid="{1BA87581-14C3-4F98-A312-EFD0130551AA}"/>
    <hyperlink ref="AE540" r:id="rId525" xr:uid="{86BA13B4-7A80-438E-9553-8DCA5836B2F4}"/>
    <hyperlink ref="AE541" r:id="rId526" xr:uid="{F3608924-033B-4127-890C-CD4290A85881}"/>
    <hyperlink ref="AE542" r:id="rId527" xr:uid="{C985A7DB-5B74-43A1-B6D7-2F6E49E1BE21}"/>
    <hyperlink ref="AE543" r:id="rId528" xr:uid="{5D6AA4CF-33C4-42CB-BD32-500730E6216B}"/>
    <hyperlink ref="AE544" r:id="rId529" xr:uid="{1ED83E91-D56E-4517-A98C-F3EF355F9BDB}"/>
    <hyperlink ref="AE545" r:id="rId530" xr:uid="{D24BD552-7B4C-4E62-9F3E-8B9D7AFD391E}"/>
    <hyperlink ref="AE546" r:id="rId531" xr:uid="{B6342ECE-BE3B-4B60-B41B-691E19AB1861}"/>
    <hyperlink ref="AE548" r:id="rId532" xr:uid="{16EDE9B8-0E23-4DAA-BE6B-7EF44881C1F1}"/>
    <hyperlink ref="AE549" r:id="rId533" xr:uid="{4F6E0E26-B895-419F-BC1B-35CA10623FAF}"/>
    <hyperlink ref="AE550" r:id="rId534" xr:uid="{FF375462-3FD1-4195-B2D7-01B26E8B4DCA}"/>
    <hyperlink ref="AE551" r:id="rId535" xr:uid="{A0E3E2E1-E869-4142-AB83-FDF3D7529103}"/>
    <hyperlink ref="AE524" r:id="rId536" xr:uid="{F082360D-391E-43FD-8CE1-9D53A7727EB4}"/>
    <hyperlink ref="AE537" r:id="rId537" xr:uid="{35BA1308-2B5C-4E5F-9AE7-CDCAE8956CC6}"/>
    <hyperlink ref="AE547" r:id="rId538" xr:uid="{BC2798E9-6AEF-4D7D-A116-7FCE245CB426}"/>
    <hyperlink ref="AE552" r:id="rId539" xr:uid="{7BC7ACF8-5E9D-409B-A8AF-9FF293FE8E25}"/>
    <hyperlink ref="AE553" r:id="rId540" xr:uid="{38BCFDA1-A59F-48CE-9BA4-B9F191FCBC42}"/>
    <hyperlink ref="AE554" r:id="rId541" xr:uid="{B7CB7DFE-C7A0-4158-8A7B-A809567EEA53}"/>
    <hyperlink ref="AE555" r:id="rId542" xr:uid="{96CC12CB-E7EA-49D1-8C13-1A973A69CEDF}"/>
    <hyperlink ref="AE556" r:id="rId543" xr:uid="{CED6C56C-4741-4695-AB07-3B79D197ABF0}"/>
    <hyperlink ref="AE559" r:id="rId544" xr:uid="{9FFEA501-D2D5-4AD9-ABB1-C6CAFCA0494B}"/>
    <hyperlink ref="AE560" r:id="rId545" xr:uid="{3FBFBB26-2455-4F85-9A9C-AE48F707BF45}"/>
    <hyperlink ref="AE561" r:id="rId546" xr:uid="{0BA1A94E-61B2-42F2-BF73-69BCC214999D}"/>
    <hyperlink ref="AE562" r:id="rId547" xr:uid="{34A8ABDF-094E-4FA8-B7F7-C5EE618767DC}"/>
    <hyperlink ref="AE563" r:id="rId548" xr:uid="{1E15B57E-605E-4B87-8E99-62951DB4A7C5}"/>
    <hyperlink ref="AE564" r:id="rId549" xr:uid="{42AF2D85-5D54-486E-AFB2-0927A16967BA}"/>
    <hyperlink ref="AE565" r:id="rId550" xr:uid="{619949FD-DE08-4412-8F1E-0D923D2790BB}"/>
    <hyperlink ref="AE566" r:id="rId551" xr:uid="{0C1051AD-752F-4D8B-B506-382B8974F171}"/>
    <hyperlink ref="AE568" r:id="rId552" xr:uid="{E432691D-9155-4BE0-9D02-C9D61734F270}"/>
    <hyperlink ref="AE570" r:id="rId553" xr:uid="{3119AAB0-2A0E-4E96-8CA0-E3267A53404A}"/>
    <hyperlink ref="AE571" r:id="rId554" xr:uid="{FCEA4BED-80E8-4E33-8781-C5AACF004BE3}"/>
    <hyperlink ref="AE572" r:id="rId555" xr:uid="{00808841-FD59-4CCD-8A7A-A734BCE20E8B}"/>
    <hyperlink ref="AE573" r:id="rId556" xr:uid="{0F6798F9-D609-4EA1-8E47-79B4C5A4E41E}"/>
    <hyperlink ref="AE557" r:id="rId557" xr:uid="{DB428C1E-84A8-476B-8E93-8C8FE8F94343}"/>
    <hyperlink ref="AE558" r:id="rId558" xr:uid="{ACAEF87C-6551-4BC9-949B-701885E66105}"/>
    <hyperlink ref="AE567" r:id="rId559" xr:uid="{A1BA5926-4C8E-4A89-B54D-79FDD1B98CC3}"/>
    <hyperlink ref="AE569" r:id="rId560" xr:uid="{D12E9682-EFDC-4D62-972D-5C556EE8B456}"/>
    <hyperlink ref="AE575" r:id="rId561" xr:uid="{707116AB-3A34-437A-A7B1-C779638EA84B}"/>
    <hyperlink ref="AE578" r:id="rId562" xr:uid="{9368662D-6187-4F79-AFA6-6D151C4A3AED}"/>
    <hyperlink ref="AE579" r:id="rId563" xr:uid="{FA625EFF-F412-4D50-80D2-342B5C8EE921}"/>
    <hyperlink ref="AE580" r:id="rId564" xr:uid="{D9D68AA8-F1C6-4EBF-8441-76FB230F6205}"/>
    <hyperlink ref="AE581" r:id="rId565" xr:uid="{0053DB17-22B4-4939-BD93-4680FE5571D3}"/>
    <hyperlink ref="AE582" r:id="rId566" xr:uid="{6AA7393C-3C19-460A-8DFA-DBBF137E20B1}"/>
    <hyperlink ref="AE584" r:id="rId567" xr:uid="{E9AEECFC-64FA-4E31-A315-FCCC597D01BB}"/>
    <hyperlink ref="AE585" r:id="rId568" xr:uid="{940BEF88-5D18-4E3A-AB56-0A46DCC11700}"/>
    <hyperlink ref="AE574" r:id="rId569" xr:uid="{17A816C6-FDA5-4204-A439-C5764EB2DEE3}"/>
    <hyperlink ref="AE576" r:id="rId570" xr:uid="{B46C596A-D36B-47B7-878B-47A7D80D9967}"/>
    <hyperlink ref="AE577" r:id="rId571" xr:uid="{CA05069E-A898-438F-AB85-AA8A586EEC04}"/>
    <hyperlink ref="AE583" r:id="rId572" xr:uid="{F7AF9609-B337-4C8A-977D-8996E61AF879}"/>
    <hyperlink ref="AE586" r:id="rId573" xr:uid="{4AF2226E-A2FB-4103-BF0C-B69ADDBE8C2E}"/>
    <hyperlink ref="AE587" r:id="rId574" xr:uid="{3D566DAB-F44B-4106-AB52-44A4290D16EF}"/>
    <hyperlink ref="AE588" r:id="rId575" xr:uid="{6072B66F-57B1-486A-8E7F-0930279990D6}"/>
    <hyperlink ref="AE589" r:id="rId576" xr:uid="{05F988C3-DE77-473A-9734-63F67C189756}"/>
    <hyperlink ref="AE590" r:id="rId577" xr:uid="{B1703125-2AFE-4814-A0B1-9DD5698A2A9A}"/>
    <hyperlink ref="AE591" r:id="rId578" xr:uid="{B4F164C2-91C1-4E6E-9CD0-7B605698190B}"/>
    <hyperlink ref="AE592" r:id="rId579" xr:uid="{BEC5E734-6C16-4574-ADFE-4410B1B30264}"/>
    <hyperlink ref="AE593" r:id="rId580" xr:uid="{3AA98D9F-AAAD-4920-9F47-7972922B4AEB}"/>
    <hyperlink ref="AE594" r:id="rId581" xr:uid="{0F6BF5C0-5EE4-48E6-832F-010F6C9881D7}"/>
    <hyperlink ref="AE595" r:id="rId582" xr:uid="{CB1A2CD5-90D7-4661-A325-9377492ECE3F}"/>
    <hyperlink ref="AE596" r:id="rId583" xr:uid="{F76A67F2-A0A8-4FC1-9CAE-1D8A1DAABEE2}"/>
    <hyperlink ref="AE597" r:id="rId584" xr:uid="{D1848522-4FB3-4148-B473-68E513A9F127}"/>
    <hyperlink ref="AE598" r:id="rId585" xr:uid="{72A6E06F-12A9-4C1F-BDB4-8FF8AAF051C7}"/>
    <hyperlink ref="AE599" r:id="rId586" xr:uid="{7235DF61-825F-4B48-B25D-228AA873B59B}"/>
    <hyperlink ref="AE600" r:id="rId587" xr:uid="{228B2A8A-DD13-49FD-9FF3-DFB483DBFFE7}"/>
    <hyperlink ref="AE601" r:id="rId588" xr:uid="{AD8CE590-130B-4AF2-A676-E1555B897812}"/>
    <hyperlink ref="AE602" r:id="rId589" xr:uid="{3B17F56B-D491-44C9-AF20-D75BD08C4379}"/>
    <hyperlink ref="AE604" r:id="rId590" xr:uid="{3C303456-BA92-4E8B-8699-34693969A494}"/>
    <hyperlink ref="AE605" r:id="rId591" xr:uid="{A2195991-5D10-4B27-8938-5C945113F126}"/>
    <hyperlink ref="AE610" r:id="rId592" xr:uid="{6EFBBF65-9A65-4ED5-A4BB-C2BA5A142797}"/>
    <hyperlink ref="AE611" r:id="rId593" xr:uid="{FC460D46-9C27-4419-A769-D478DFF323F1}"/>
    <hyperlink ref="AE612" r:id="rId594" xr:uid="{FB10C4CE-3EFA-484F-912B-245DF8F69109}"/>
    <hyperlink ref="AE613" r:id="rId595" xr:uid="{B8D79F9E-0182-4E68-AFB9-33C6EA23BB27}"/>
    <hyperlink ref="AE617" r:id="rId596" xr:uid="{D767ED38-7970-4CA3-BDBD-7D73FE22BFA0}"/>
    <hyperlink ref="AE618" r:id="rId597" xr:uid="{E441DA14-2767-4DC1-8C16-23F798111EB7}"/>
    <hyperlink ref="AE619" r:id="rId598" xr:uid="{838E2ADD-0D13-4DA7-AACF-8FE0A63C7E77}"/>
    <hyperlink ref="AE620" r:id="rId599" xr:uid="{7EFCA407-FFD7-44A8-8C3B-D621ABFD8863}"/>
    <hyperlink ref="AE622" r:id="rId600" xr:uid="{70AE1822-1495-4749-83DB-18CA4B3B459C}"/>
    <hyperlink ref="AE623" r:id="rId601" xr:uid="{312527FE-FDA1-4918-8C6A-2A9269C63FF9}"/>
    <hyperlink ref="AE603" r:id="rId602" xr:uid="{834AD6EA-0CB1-4EA1-B4C0-7EB51B774B03}"/>
    <hyperlink ref="AE625" r:id="rId603" xr:uid="{60013EFE-302A-485B-B7E7-CA6EABBBA9A8}"/>
    <hyperlink ref="AE627" r:id="rId604" xr:uid="{26F80E23-C3A6-46B0-9A2D-E6EF1A03B51D}"/>
    <hyperlink ref="AE628" r:id="rId605" xr:uid="{5F4C4857-5F95-432C-8420-00ADE01992C3}"/>
    <hyperlink ref="AE629" r:id="rId606" xr:uid="{4A36084F-2B5E-4ECB-989A-6C1E258612B2}"/>
    <hyperlink ref="AE630" r:id="rId607" xr:uid="{5DBC6D15-DABF-42D9-B817-4129285B2EF7}"/>
    <hyperlink ref="AE631" r:id="rId608" xr:uid="{E950B233-DF59-4BDF-9C5B-CE32FFCA7898}"/>
    <hyperlink ref="AE632" r:id="rId609" xr:uid="{82C99341-7247-4178-BD0E-584C84029C53}"/>
    <hyperlink ref="AE606" r:id="rId610" xr:uid="{2D3F1F15-466B-420E-918B-C2764DF4D563}"/>
    <hyperlink ref="AE633" r:id="rId611" xr:uid="{F3AE91CE-A72D-4D93-AD75-C062C5020B68}"/>
    <hyperlink ref="AE634" r:id="rId612" xr:uid="{7C06D8EF-C46D-4B36-9B77-A57F99C0715E}"/>
    <hyperlink ref="AE635" r:id="rId613" xr:uid="{3EA481A1-6EC1-483D-B44A-EA11D8D7B324}"/>
    <hyperlink ref="AE636" r:id="rId614" xr:uid="{323D7795-B7BA-4BA2-8924-3CB54277FED0}"/>
    <hyperlink ref="AE637" r:id="rId615" xr:uid="{3DAA1C25-997F-423D-9325-963A198FFD14}"/>
    <hyperlink ref="AE638" r:id="rId616" xr:uid="{6D1F5677-1973-40EF-8F2A-7DAA17D1029A}"/>
    <hyperlink ref="AE639" r:id="rId617" xr:uid="{0678560A-9F6D-4340-8953-12B05034FB09}"/>
    <hyperlink ref="AE640" r:id="rId618" xr:uid="{EC3EDAB4-748C-4B3B-8022-CBBFB3F91276}"/>
    <hyperlink ref="AE641" r:id="rId619" xr:uid="{330A4466-7B69-4B5E-9215-8ACFA0EF372B}"/>
    <hyperlink ref="AE642" r:id="rId620" xr:uid="{C6525A24-6CEF-4A4B-9B6D-D6586B63F94F}"/>
    <hyperlink ref="AE644" r:id="rId621" xr:uid="{CD25F851-A0DB-4C8C-B46D-15FB5E45740F}"/>
    <hyperlink ref="AE645" r:id="rId622" xr:uid="{A9FFA4CF-8944-403C-8E2B-5790B487D486}"/>
    <hyperlink ref="AE646" r:id="rId623" xr:uid="{627895E9-9DDD-4211-876D-103758912BFC}"/>
    <hyperlink ref="AE647" r:id="rId624" xr:uid="{805501B2-020E-48FD-B783-F16D104E3270}"/>
    <hyperlink ref="AE648" r:id="rId625" xr:uid="{0DD77DA0-B7F9-4CBF-8D2F-752F61607D0C}"/>
    <hyperlink ref="AE649" r:id="rId626" xr:uid="{626D8583-1AD9-4F0F-B169-5ADE60D2ECCF}"/>
    <hyperlink ref="AE654" r:id="rId627" xr:uid="{9D56E6F0-14B4-4C97-96DF-50AAFD22FF36}"/>
    <hyperlink ref="AE655" r:id="rId628" xr:uid="{1C5C95D5-94C2-4610-B639-144DA0906282}"/>
    <hyperlink ref="AE659" r:id="rId629" xr:uid="{7A37F9DD-9B84-47BC-9920-96AC79F1613E}"/>
    <hyperlink ref="AE661" r:id="rId630" xr:uid="{31546614-1AE3-45A0-81A5-186FF4F4B32A}"/>
  </hyperlinks>
  <pageMargins left="0.7" right="0.7" top="0.75" bottom="0.75" header="0.3" footer="0.3"/>
  <pageSetup paperSize="9" orientation="portrait"/>
  <legacyDrawing r:id="rId63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A4EFF0-BD42-46CA-A7A1-F32D63380707}">
  <dimension ref="A1:F8"/>
  <sheetViews>
    <sheetView workbookViewId="0">
      <selection activeCell="C7" sqref="C7"/>
    </sheetView>
  </sheetViews>
  <sheetFormatPr baseColWidth="10" defaultColWidth="11.33203125" defaultRowHeight="14.4"/>
  <cols>
    <col min="2" max="2" width="23.109375" bestFit="1" customWidth="1"/>
    <col min="3" max="3" width="17.88671875" bestFit="1" customWidth="1"/>
  </cols>
  <sheetData>
    <row r="1" spans="1:6">
      <c r="A1" t="s">
        <v>520</v>
      </c>
      <c r="B1" t="s">
        <v>6033</v>
      </c>
      <c r="C1" t="s">
        <v>6034</v>
      </c>
    </row>
    <row r="2" spans="1:6">
      <c r="A2" t="s">
        <v>537</v>
      </c>
      <c r="B2" t="s">
        <v>6033</v>
      </c>
      <c r="C2" s="3">
        <v>45510</v>
      </c>
    </row>
    <row r="3" spans="1:6">
      <c r="A3" t="s">
        <v>549</v>
      </c>
      <c r="B3" t="s">
        <v>6033</v>
      </c>
      <c r="C3" s="3">
        <v>45509</v>
      </c>
    </row>
    <row r="4" spans="1:6">
      <c r="A4" s="23" t="s">
        <v>423</v>
      </c>
      <c r="B4" s="25" t="s">
        <v>6035</v>
      </c>
    </row>
    <row r="5" spans="1:6">
      <c r="A5" s="23" t="s">
        <v>451</v>
      </c>
      <c r="B5" s="27" t="s">
        <v>6036</v>
      </c>
      <c r="C5" s="26">
        <v>45443</v>
      </c>
    </row>
    <row r="6" spans="1:6">
      <c r="A6" t="s">
        <v>332</v>
      </c>
      <c r="B6" t="s">
        <v>6036</v>
      </c>
      <c r="C6" s="3">
        <v>45519</v>
      </c>
    </row>
    <row r="8" spans="1:6">
      <c r="F8">
        <f>550000/30*8</f>
        <v>146666.66666666666</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677FB-6591-47FF-8B82-E12D0FD05BD6}">
  <dimension ref="A1:P1017"/>
  <sheetViews>
    <sheetView workbookViewId="0">
      <pane ySplit="1" topLeftCell="A969" activePane="bottomLeft" state="frozen"/>
      <selection pane="bottomLeft" activeCell="L1008" sqref="L1008"/>
    </sheetView>
  </sheetViews>
  <sheetFormatPr baseColWidth="10" defaultColWidth="9.109375" defaultRowHeight="14.4"/>
  <cols>
    <col min="8" max="8" width="52.109375" customWidth="1"/>
    <col min="9" max="9" width="18.88671875" customWidth="1"/>
    <col min="10" max="10" width="14.109375" customWidth="1"/>
    <col min="11" max="11" width="19.44140625" customWidth="1"/>
    <col min="12" max="12" width="15.6640625" style="393" customWidth="1"/>
    <col min="13" max="13" width="16.44140625" customWidth="1"/>
  </cols>
  <sheetData>
    <row r="1" spans="1:16" ht="27">
      <c r="A1" s="378" t="s">
        <v>6037</v>
      </c>
      <c r="B1" s="379" t="s">
        <v>6038</v>
      </c>
      <c r="C1" s="379" t="s">
        <v>6039</v>
      </c>
      <c r="D1" s="379" t="s">
        <v>6040</v>
      </c>
      <c r="E1" s="379" t="s">
        <v>6041</v>
      </c>
      <c r="F1" s="379" t="s">
        <v>6042</v>
      </c>
      <c r="G1" s="379" t="s">
        <v>6043</v>
      </c>
      <c r="H1" s="379" t="s">
        <v>6044</v>
      </c>
      <c r="I1" s="379" t="s">
        <v>6045</v>
      </c>
      <c r="J1" s="379" t="s">
        <v>6046</v>
      </c>
      <c r="K1" s="379" t="s">
        <v>6047</v>
      </c>
      <c r="L1" s="396" t="s">
        <v>6048</v>
      </c>
      <c r="M1" s="379" t="s">
        <v>6049</v>
      </c>
      <c r="N1" s="379" t="s">
        <v>6050</v>
      </c>
      <c r="O1" s="379" t="s">
        <v>6051</v>
      </c>
      <c r="P1" s="379" t="s">
        <v>33</v>
      </c>
    </row>
    <row r="2" spans="1:16" ht="62.4">
      <c r="A2" s="371">
        <v>20250001</v>
      </c>
      <c r="B2" s="372">
        <v>45659</v>
      </c>
      <c r="C2" s="370">
        <v>20250001</v>
      </c>
      <c r="D2" s="370" t="s">
        <v>6052</v>
      </c>
      <c r="E2" s="370" t="s">
        <v>6053</v>
      </c>
      <c r="F2" s="370">
        <v>832008147</v>
      </c>
      <c r="G2" s="370" t="s">
        <v>6054</v>
      </c>
      <c r="H2" s="370" t="s">
        <v>6055</v>
      </c>
      <c r="I2" s="370">
        <v>20250001</v>
      </c>
      <c r="J2" s="373">
        <v>8107491</v>
      </c>
      <c r="K2" s="373">
        <v>1491</v>
      </c>
      <c r="L2" s="373">
        <v>8106000</v>
      </c>
      <c r="M2" s="373">
        <v>8106000</v>
      </c>
      <c r="N2" s="370">
        <v>0</v>
      </c>
      <c r="O2" s="373">
        <v>8106000</v>
      </c>
      <c r="P2" s="370" t="s">
        <v>6056</v>
      </c>
    </row>
    <row r="3" spans="1:16" ht="144">
      <c r="A3" s="380">
        <v>20250002</v>
      </c>
      <c r="B3" s="382">
        <v>45659</v>
      </c>
      <c r="C3" s="381">
        <v>20250001</v>
      </c>
      <c r="D3" s="381" t="s">
        <v>6052</v>
      </c>
      <c r="E3" s="381" t="s">
        <v>6053</v>
      </c>
      <c r="F3" s="381">
        <v>900440446</v>
      </c>
      <c r="G3" s="381" t="s">
        <v>6057</v>
      </c>
      <c r="H3" s="381" t="s">
        <v>6055</v>
      </c>
      <c r="I3" s="381">
        <v>20250002</v>
      </c>
      <c r="J3" s="383">
        <v>16214982</v>
      </c>
      <c r="K3" s="383">
        <v>32382</v>
      </c>
      <c r="L3" s="383">
        <v>16182600</v>
      </c>
      <c r="M3" s="383">
        <v>16182600</v>
      </c>
      <c r="N3" s="381">
        <v>0</v>
      </c>
      <c r="O3" s="383">
        <v>16182600</v>
      </c>
      <c r="P3" s="381" t="s">
        <v>6056</v>
      </c>
    </row>
    <row r="4" spans="1:16" ht="62.4">
      <c r="A4" s="380">
        <v>20250003</v>
      </c>
      <c r="B4" s="382">
        <v>45667</v>
      </c>
      <c r="C4" s="381">
        <v>20250001</v>
      </c>
      <c r="D4" s="381" t="s">
        <v>6052</v>
      </c>
      <c r="E4" s="381" t="s">
        <v>6053</v>
      </c>
      <c r="F4" s="381">
        <v>832008147</v>
      </c>
      <c r="G4" s="381" t="s">
        <v>6054</v>
      </c>
      <c r="H4" s="381" t="s">
        <v>6055</v>
      </c>
      <c r="I4" s="381">
        <v>20250003</v>
      </c>
      <c r="J4" s="383">
        <v>37800000</v>
      </c>
      <c r="K4" s="381">
        <v>0</v>
      </c>
      <c r="L4" s="383">
        <v>37800000</v>
      </c>
      <c r="M4" s="383">
        <v>37800000</v>
      </c>
      <c r="N4" s="381">
        <v>0</v>
      </c>
      <c r="O4" s="383">
        <v>37800000</v>
      </c>
      <c r="P4" s="381" t="s">
        <v>6056</v>
      </c>
    </row>
    <row r="5" spans="1:16" ht="42">
      <c r="A5" s="380">
        <v>20250005</v>
      </c>
      <c r="B5" s="382">
        <v>45670</v>
      </c>
      <c r="C5" s="381">
        <v>20250005</v>
      </c>
      <c r="D5" s="381" t="s">
        <v>6058</v>
      </c>
      <c r="E5" s="381" t="s">
        <v>6059</v>
      </c>
      <c r="F5" s="381">
        <v>1030676640</v>
      </c>
      <c r="G5" s="381" t="s">
        <v>6060</v>
      </c>
      <c r="H5" s="381" t="s">
        <v>2358</v>
      </c>
      <c r="I5" s="381">
        <v>20250004</v>
      </c>
      <c r="J5" s="383">
        <v>15000000</v>
      </c>
      <c r="K5" s="381">
        <v>0</v>
      </c>
      <c r="L5" s="383">
        <v>15000000</v>
      </c>
      <c r="M5" s="383">
        <v>15000000</v>
      </c>
      <c r="N5" s="381">
        <v>0</v>
      </c>
      <c r="O5" s="383">
        <v>15000000</v>
      </c>
      <c r="P5" s="381" t="s">
        <v>6056</v>
      </c>
    </row>
    <row r="6" spans="1:16" ht="52.2">
      <c r="A6" s="380">
        <v>20250010</v>
      </c>
      <c r="B6" s="382">
        <v>45671</v>
      </c>
      <c r="C6" s="381">
        <v>20250009</v>
      </c>
      <c r="D6" s="381" t="s">
        <v>6058</v>
      </c>
      <c r="E6" s="381" t="s">
        <v>6059</v>
      </c>
      <c r="F6" s="381">
        <v>1018477291</v>
      </c>
      <c r="G6" s="381" t="s">
        <v>2359</v>
      </c>
      <c r="H6" s="381" t="s">
        <v>2358</v>
      </c>
      <c r="I6" s="381">
        <v>20250005</v>
      </c>
      <c r="J6" s="383">
        <v>15000000</v>
      </c>
      <c r="K6" s="381">
        <v>0</v>
      </c>
      <c r="L6" s="383">
        <v>15000000</v>
      </c>
      <c r="M6" s="383">
        <v>15000000</v>
      </c>
      <c r="N6" s="381">
        <v>0</v>
      </c>
      <c r="O6" s="383">
        <v>15000000</v>
      </c>
      <c r="P6" s="381" t="s">
        <v>6056</v>
      </c>
    </row>
    <row r="7" spans="1:16" ht="42">
      <c r="A7" s="380">
        <v>20250007</v>
      </c>
      <c r="B7" s="382">
        <v>45670</v>
      </c>
      <c r="C7" s="381">
        <v>20250007</v>
      </c>
      <c r="D7" s="381" t="s">
        <v>6058</v>
      </c>
      <c r="E7" s="381" t="s">
        <v>6059</v>
      </c>
      <c r="F7" s="381">
        <v>1010199901</v>
      </c>
      <c r="G7" s="381" t="s">
        <v>6061</v>
      </c>
      <c r="H7" s="381" t="s">
        <v>2769</v>
      </c>
      <c r="I7" s="381">
        <v>20250006</v>
      </c>
      <c r="J7" s="383">
        <v>120000000</v>
      </c>
      <c r="K7" s="381">
        <v>0</v>
      </c>
      <c r="L7" s="383">
        <v>120000000</v>
      </c>
      <c r="M7" s="383">
        <v>90000000</v>
      </c>
      <c r="N7" s="383">
        <v>30000000</v>
      </c>
      <c r="O7" s="383">
        <v>90000000</v>
      </c>
      <c r="P7" s="381" t="s">
        <v>6056</v>
      </c>
    </row>
    <row r="8" spans="1:16" ht="42">
      <c r="A8" s="380">
        <v>20250008</v>
      </c>
      <c r="B8" s="382">
        <v>45670</v>
      </c>
      <c r="C8" s="381">
        <v>20250034</v>
      </c>
      <c r="D8" s="381" t="s">
        <v>6058</v>
      </c>
      <c r="E8" s="381" t="s">
        <v>6062</v>
      </c>
      <c r="F8" s="381">
        <v>46682256</v>
      </c>
      <c r="G8" s="381" t="s">
        <v>6063</v>
      </c>
      <c r="H8" s="381" t="s">
        <v>6064</v>
      </c>
      <c r="I8" s="368">
        <v>20250007</v>
      </c>
      <c r="J8" s="383">
        <v>72126000</v>
      </c>
      <c r="K8" s="381">
        <v>0</v>
      </c>
      <c r="L8" s="383">
        <v>72126000</v>
      </c>
      <c r="M8" s="383">
        <v>72126000</v>
      </c>
      <c r="N8" s="381">
        <v>0</v>
      </c>
      <c r="O8" s="383">
        <v>72126000</v>
      </c>
      <c r="P8" s="381" t="s">
        <v>6056</v>
      </c>
    </row>
    <row r="9" spans="1:16" ht="52.2">
      <c r="A9" s="384">
        <v>20250762</v>
      </c>
      <c r="B9" s="386">
        <v>45835</v>
      </c>
      <c r="C9" s="385">
        <v>20250575</v>
      </c>
      <c r="D9" s="385" t="s">
        <v>6058</v>
      </c>
      <c r="E9" s="385" t="s">
        <v>6062</v>
      </c>
      <c r="F9" s="385">
        <v>46682256</v>
      </c>
      <c r="G9" s="385" t="s">
        <v>6063</v>
      </c>
      <c r="H9" s="385" t="s">
        <v>6065</v>
      </c>
      <c r="I9" s="369">
        <v>20250007</v>
      </c>
      <c r="J9" s="387">
        <v>36063000</v>
      </c>
      <c r="K9" s="385">
        <v>0</v>
      </c>
      <c r="L9" s="397">
        <v>36063000</v>
      </c>
      <c r="M9" s="387">
        <v>24042000</v>
      </c>
      <c r="N9" s="387">
        <v>12021000</v>
      </c>
      <c r="O9" s="387">
        <v>24042000</v>
      </c>
      <c r="P9" s="385" t="s">
        <v>6056</v>
      </c>
    </row>
    <row r="10" spans="1:16" ht="42">
      <c r="A10" s="380">
        <v>20250011</v>
      </c>
      <c r="B10" s="382">
        <v>45671</v>
      </c>
      <c r="C10" s="381">
        <v>20250008</v>
      </c>
      <c r="D10" s="381" t="s">
        <v>6058</v>
      </c>
      <c r="E10" s="381" t="s">
        <v>6059</v>
      </c>
      <c r="F10" s="381">
        <v>1026290803</v>
      </c>
      <c r="G10" s="381" t="s">
        <v>6066</v>
      </c>
      <c r="H10" s="381" t="s">
        <v>2957</v>
      </c>
      <c r="I10" s="381">
        <v>20250008</v>
      </c>
      <c r="J10" s="383">
        <v>15000000</v>
      </c>
      <c r="K10" s="381">
        <v>0</v>
      </c>
      <c r="L10" s="383">
        <v>15000000</v>
      </c>
      <c r="M10" s="383">
        <v>15000000</v>
      </c>
      <c r="N10" s="381">
        <v>0</v>
      </c>
      <c r="O10" s="383">
        <v>15000000</v>
      </c>
      <c r="P10" s="381" t="s">
        <v>6056</v>
      </c>
    </row>
    <row r="11" spans="1:16" ht="42">
      <c r="A11" s="380">
        <v>20250012</v>
      </c>
      <c r="B11" s="382">
        <v>45671</v>
      </c>
      <c r="C11" s="381">
        <v>20250006</v>
      </c>
      <c r="D11" s="381" t="s">
        <v>6058</v>
      </c>
      <c r="E11" s="381" t="s">
        <v>6059</v>
      </c>
      <c r="F11" s="381">
        <v>51869944</v>
      </c>
      <c r="G11" s="381" t="s">
        <v>6067</v>
      </c>
      <c r="H11" s="381" t="s">
        <v>2769</v>
      </c>
      <c r="I11" s="381">
        <v>20250009</v>
      </c>
      <c r="J11" s="383">
        <v>144000000</v>
      </c>
      <c r="K11" s="383">
        <v>99200000</v>
      </c>
      <c r="L11" s="383">
        <v>44800000</v>
      </c>
      <c r="M11" s="383">
        <v>44800000</v>
      </c>
      <c r="N11" s="381">
        <v>0</v>
      </c>
      <c r="O11" s="383">
        <v>44800000</v>
      </c>
      <c r="P11" s="381" t="s">
        <v>6056</v>
      </c>
    </row>
    <row r="12" spans="1:16" ht="62.4">
      <c r="A12" s="380">
        <v>20250014</v>
      </c>
      <c r="B12" s="382">
        <v>45672</v>
      </c>
      <c r="C12" s="381">
        <v>20250010</v>
      </c>
      <c r="D12" s="381" t="s">
        <v>6058</v>
      </c>
      <c r="E12" s="381" t="s">
        <v>6068</v>
      </c>
      <c r="F12" s="381">
        <v>1018419967</v>
      </c>
      <c r="G12" s="381" t="s">
        <v>6069</v>
      </c>
      <c r="H12" s="381" t="s">
        <v>6070</v>
      </c>
      <c r="I12" s="381">
        <v>20250010</v>
      </c>
      <c r="J12" s="383">
        <v>50640000</v>
      </c>
      <c r="K12" s="381">
        <v>0</v>
      </c>
      <c r="L12" s="383">
        <v>50640000</v>
      </c>
      <c r="M12" s="383">
        <v>46842000</v>
      </c>
      <c r="N12" s="383">
        <v>3798000</v>
      </c>
      <c r="O12" s="383">
        <v>46842000</v>
      </c>
      <c r="P12" s="381" t="s">
        <v>6056</v>
      </c>
    </row>
    <row r="13" spans="1:16" ht="62.4">
      <c r="A13" s="380">
        <v>20250015</v>
      </c>
      <c r="B13" s="382">
        <v>45672</v>
      </c>
      <c r="C13" s="381">
        <v>20250017</v>
      </c>
      <c r="D13" s="381" t="s">
        <v>6058</v>
      </c>
      <c r="E13" s="381" t="s">
        <v>6068</v>
      </c>
      <c r="F13" s="381">
        <v>52931515</v>
      </c>
      <c r="G13" s="381" t="s">
        <v>6071</v>
      </c>
      <c r="H13" s="381" t="s">
        <v>6072</v>
      </c>
      <c r="I13" s="368">
        <v>20250011</v>
      </c>
      <c r="J13" s="383">
        <v>66465000</v>
      </c>
      <c r="K13" s="381">
        <v>0</v>
      </c>
      <c r="L13" s="383">
        <v>66465000</v>
      </c>
      <c r="M13" s="383">
        <v>66465000</v>
      </c>
      <c r="N13" s="381">
        <v>0</v>
      </c>
      <c r="O13" s="383">
        <v>66465000</v>
      </c>
      <c r="P13" s="381" t="s">
        <v>6056</v>
      </c>
    </row>
    <row r="14" spans="1:16" ht="62.4">
      <c r="A14" s="384">
        <v>20251122</v>
      </c>
      <c r="B14" s="386">
        <v>45923</v>
      </c>
      <c r="C14" s="385">
        <v>20250813</v>
      </c>
      <c r="D14" s="385" t="s">
        <v>6058</v>
      </c>
      <c r="E14" s="385" t="s">
        <v>6068</v>
      </c>
      <c r="F14" s="385">
        <v>52931515</v>
      </c>
      <c r="G14" s="385" t="s">
        <v>6071</v>
      </c>
      <c r="H14" s="385" t="s">
        <v>6073</v>
      </c>
      <c r="I14" s="369">
        <v>20250011</v>
      </c>
      <c r="J14" s="387">
        <v>22155000</v>
      </c>
      <c r="K14" s="385">
        <v>0</v>
      </c>
      <c r="L14" s="397">
        <v>22155000</v>
      </c>
      <c r="M14" s="387">
        <v>7385000</v>
      </c>
      <c r="N14" s="387">
        <v>22155000</v>
      </c>
      <c r="O14" s="385">
        <v>0</v>
      </c>
      <c r="P14" s="385" t="s">
        <v>6056</v>
      </c>
    </row>
    <row r="15" spans="1:16" ht="62.4">
      <c r="A15" s="380">
        <v>20250016</v>
      </c>
      <c r="B15" s="382">
        <v>45672</v>
      </c>
      <c r="C15" s="381">
        <v>20250013</v>
      </c>
      <c r="D15" s="381" t="s">
        <v>6058</v>
      </c>
      <c r="E15" s="381" t="s">
        <v>6068</v>
      </c>
      <c r="F15" s="381">
        <v>79213321</v>
      </c>
      <c r="G15" s="381" t="s">
        <v>6074</v>
      </c>
      <c r="H15" s="381" t="s">
        <v>6075</v>
      </c>
      <c r="I15" s="368">
        <v>20250012</v>
      </c>
      <c r="J15" s="383">
        <v>37980000</v>
      </c>
      <c r="K15" s="381">
        <v>0</v>
      </c>
      <c r="L15" s="383">
        <v>37980000</v>
      </c>
      <c r="M15" s="383">
        <v>37980000</v>
      </c>
      <c r="N15" s="381">
        <v>0</v>
      </c>
      <c r="O15" s="383">
        <v>37980000</v>
      </c>
      <c r="P15" s="381" t="s">
        <v>6056</v>
      </c>
    </row>
    <row r="16" spans="1:16" ht="72.599999999999994">
      <c r="A16" s="384">
        <v>20250764</v>
      </c>
      <c r="B16" s="386">
        <v>45835</v>
      </c>
      <c r="C16" s="385">
        <v>20250577</v>
      </c>
      <c r="D16" s="385" t="s">
        <v>6058</v>
      </c>
      <c r="E16" s="385" t="s">
        <v>6068</v>
      </c>
      <c r="F16" s="385">
        <v>79213321</v>
      </c>
      <c r="G16" s="385" t="s">
        <v>6074</v>
      </c>
      <c r="H16" s="385" t="s">
        <v>6076</v>
      </c>
      <c r="I16" s="369">
        <v>20250012</v>
      </c>
      <c r="J16" s="387">
        <v>12660000</v>
      </c>
      <c r="K16" s="385">
        <v>0</v>
      </c>
      <c r="L16" s="397">
        <v>12660000</v>
      </c>
      <c r="M16" s="387">
        <v>12660000</v>
      </c>
      <c r="N16" s="385">
        <v>0</v>
      </c>
      <c r="O16" s="387">
        <v>12660000</v>
      </c>
      <c r="P16" s="385" t="s">
        <v>6056</v>
      </c>
    </row>
    <row r="17" spans="1:16" ht="62.4">
      <c r="A17" s="380">
        <v>20250017</v>
      </c>
      <c r="B17" s="382">
        <v>45672</v>
      </c>
      <c r="C17" s="381">
        <v>20250015</v>
      </c>
      <c r="D17" s="381" t="s">
        <v>6058</v>
      </c>
      <c r="E17" s="381" t="s">
        <v>6068</v>
      </c>
      <c r="F17" s="381">
        <v>1070946726</v>
      </c>
      <c r="G17" s="381" t="s">
        <v>6077</v>
      </c>
      <c r="H17" s="381" t="s">
        <v>6078</v>
      </c>
      <c r="I17" s="368">
        <v>20250013</v>
      </c>
      <c r="J17" s="383">
        <v>51876000</v>
      </c>
      <c r="K17" s="381">
        <v>0</v>
      </c>
      <c r="L17" s="383">
        <v>51876000</v>
      </c>
      <c r="M17" s="383">
        <v>51876000</v>
      </c>
      <c r="N17" s="381">
        <v>0</v>
      </c>
      <c r="O17" s="383">
        <v>51876000</v>
      </c>
      <c r="P17" s="381" t="s">
        <v>6056</v>
      </c>
    </row>
    <row r="18" spans="1:16" ht="62.4">
      <c r="A18" s="384">
        <v>20251123</v>
      </c>
      <c r="B18" s="386">
        <v>45923</v>
      </c>
      <c r="C18" s="385">
        <v>20250814</v>
      </c>
      <c r="D18" s="385" t="s">
        <v>6058</v>
      </c>
      <c r="E18" s="385" t="s">
        <v>6068</v>
      </c>
      <c r="F18" s="385">
        <v>1070946726</v>
      </c>
      <c r="G18" s="385" t="s">
        <v>6077</v>
      </c>
      <c r="H18" s="385" t="s">
        <v>6079</v>
      </c>
      <c r="I18" s="369">
        <v>20250013</v>
      </c>
      <c r="J18" s="387">
        <v>17292000</v>
      </c>
      <c r="K18" s="385">
        <v>0</v>
      </c>
      <c r="L18" s="397">
        <v>17292000</v>
      </c>
      <c r="M18" s="385">
        <v>0</v>
      </c>
      <c r="N18" s="387">
        <v>17292000</v>
      </c>
      <c r="O18" s="385">
        <v>0</v>
      </c>
      <c r="P18" s="385" t="s">
        <v>6056</v>
      </c>
    </row>
    <row r="19" spans="1:16" ht="72.599999999999994">
      <c r="A19" s="380">
        <v>20250018</v>
      </c>
      <c r="B19" s="382">
        <v>45672</v>
      </c>
      <c r="C19" s="381">
        <v>20250020</v>
      </c>
      <c r="D19" s="381" t="s">
        <v>6058</v>
      </c>
      <c r="E19" s="381" t="s">
        <v>6068</v>
      </c>
      <c r="F19" s="381">
        <v>1057595598</v>
      </c>
      <c r="G19" s="381" t="s">
        <v>2388</v>
      </c>
      <c r="H19" s="381" t="s">
        <v>6080</v>
      </c>
      <c r="I19" s="368">
        <v>20250014</v>
      </c>
      <c r="J19" s="383">
        <v>85000000</v>
      </c>
      <c r="K19" s="381">
        <v>0</v>
      </c>
      <c r="L19" s="383">
        <v>85000000</v>
      </c>
      <c r="M19" s="383">
        <v>85000000</v>
      </c>
      <c r="N19" s="383">
        <v>8500000</v>
      </c>
      <c r="O19" s="383">
        <v>76500000</v>
      </c>
      <c r="P19" s="381" t="s">
        <v>6056</v>
      </c>
    </row>
    <row r="20" spans="1:16" ht="82.8">
      <c r="A20" s="374">
        <v>20251253</v>
      </c>
      <c r="B20" s="376">
        <v>45951</v>
      </c>
      <c r="C20" s="375">
        <v>20250898</v>
      </c>
      <c r="D20" s="375" t="s">
        <v>6058</v>
      </c>
      <c r="E20" s="375" t="s">
        <v>6068</v>
      </c>
      <c r="F20" s="375">
        <v>1057595598</v>
      </c>
      <c r="G20" s="375" t="s">
        <v>2388</v>
      </c>
      <c r="H20" s="375" t="s">
        <v>6081</v>
      </c>
      <c r="I20" s="369">
        <v>20250014</v>
      </c>
      <c r="J20" s="377">
        <v>17000000</v>
      </c>
      <c r="K20" s="375">
        <v>0</v>
      </c>
      <c r="L20" s="397">
        <v>17000000</v>
      </c>
      <c r="M20" s="375">
        <v>0</v>
      </c>
      <c r="N20" s="377">
        <v>17000000</v>
      </c>
      <c r="O20" s="375">
        <v>0</v>
      </c>
      <c r="P20" s="375" t="s">
        <v>6056</v>
      </c>
    </row>
    <row r="21" spans="1:16" ht="52.2">
      <c r="A21" s="380">
        <v>20250019</v>
      </c>
      <c r="B21" s="382">
        <v>45672</v>
      </c>
      <c r="C21" s="381">
        <v>20250032</v>
      </c>
      <c r="D21" s="381" t="s">
        <v>6058</v>
      </c>
      <c r="E21" s="381" t="s">
        <v>6062</v>
      </c>
      <c r="F21" s="381">
        <v>1032400882</v>
      </c>
      <c r="G21" s="381" t="s">
        <v>1986</v>
      </c>
      <c r="H21" s="381" t="s">
        <v>6082</v>
      </c>
      <c r="I21" s="368">
        <v>20250015</v>
      </c>
      <c r="J21" s="383">
        <v>140000000</v>
      </c>
      <c r="K21" s="381">
        <v>0</v>
      </c>
      <c r="L21" s="383">
        <v>140000000</v>
      </c>
      <c r="M21" s="383">
        <v>140000000</v>
      </c>
      <c r="N21" s="381">
        <v>0</v>
      </c>
      <c r="O21" s="383">
        <v>140000000</v>
      </c>
      <c r="P21" s="381" t="s">
        <v>6056</v>
      </c>
    </row>
    <row r="22" spans="1:16" ht="52.2">
      <c r="A22" s="384">
        <v>20251184</v>
      </c>
      <c r="B22" s="386">
        <v>45933</v>
      </c>
      <c r="C22" s="385">
        <v>20250864</v>
      </c>
      <c r="D22" s="385" t="s">
        <v>6058</v>
      </c>
      <c r="E22" s="385" t="s">
        <v>6062</v>
      </c>
      <c r="F22" s="385">
        <v>1032400882</v>
      </c>
      <c r="G22" s="385" t="s">
        <v>1986</v>
      </c>
      <c r="H22" s="385" t="s">
        <v>6083</v>
      </c>
      <c r="I22" s="369">
        <v>20250015</v>
      </c>
      <c r="J22" s="387">
        <v>28000000</v>
      </c>
      <c r="K22" s="385">
        <v>0</v>
      </c>
      <c r="L22" s="397">
        <v>28000000</v>
      </c>
      <c r="M22" s="385">
        <v>0</v>
      </c>
      <c r="N22" s="387">
        <v>28000000</v>
      </c>
      <c r="O22" s="385">
        <v>0</v>
      </c>
      <c r="P22" s="385" t="s">
        <v>6056</v>
      </c>
    </row>
    <row r="23" spans="1:16" ht="42">
      <c r="A23" s="380">
        <v>20250020</v>
      </c>
      <c r="B23" s="382">
        <v>45672</v>
      </c>
      <c r="C23" s="381">
        <v>20250022</v>
      </c>
      <c r="D23" s="381" t="s">
        <v>6058</v>
      </c>
      <c r="E23" s="381" t="s">
        <v>6062</v>
      </c>
      <c r="F23" s="381">
        <v>1016070888</v>
      </c>
      <c r="G23" s="381" t="s">
        <v>6084</v>
      </c>
      <c r="H23" s="381" t="s">
        <v>6085</v>
      </c>
      <c r="I23" s="368">
        <v>20250016</v>
      </c>
      <c r="J23" s="383">
        <v>71030000</v>
      </c>
      <c r="K23" s="381">
        <v>0</v>
      </c>
      <c r="L23" s="383">
        <v>71030000</v>
      </c>
      <c r="M23" s="383">
        <v>71030000</v>
      </c>
      <c r="N23" s="381">
        <v>0</v>
      </c>
      <c r="O23" s="383">
        <v>71030000</v>
      </c>
      <c r="P23" s="381" t="s">
        <v>6056</v>
      </c>
    </row>
    <row r="24" spans="1:16" ht="62.4">
      <c r="A24" s="374">
        <v>20251221</v>
      </c>
      <c r="B24" s="376">
        <v>45945</v>
      </c>
      <c r="C24" s="375">
        <v>20250853</v>
      </c>
      <c r="D24" s="375" t="s">
        <v>6058</v>
      </c>
      <c r="E24" s="375" t="s">
        <v>6062</v>
      </c>
      <c r="F24" s="375">
        <v>1016070888</v>
      </c>
      <c r="G24" s="375" t="s">
        <v>6084</v>
      </c>
      <c r="H24" s="375" t="s">
        <v>6086</v>
      </c>
      <c r="I24" s="369">
        <v>20250016</v>
      </c>
      <c r="J24" s="377">
        <v>14206000</v>
      </c>
      <c r="K24" s="375">
        <v>0</v>
      </c>
      <c r="L24" s="397">
        <v>14206000</v>
      </c>
      <c r="M24" s="375">
        <v>0</v>
      </c>
      <c r="N24" s="377">
        <v>14206000</v>
      </c>
      <c r="O24" s="375">
        <v>0</v>
      </c>
      <c r="P24" s="375" t="s">
        <v>6056</v>
      </c>
    </row>
    <row r="25" spans="1:16" ht="42">
      <c r="A25" s="380">
        <v>20250021</v>
      </c>
      <c r="B25" s="382">
        <v>45672</v>
      </c>
      <c r="C25" s="381">
        <v>20250021</v>
      </c>
      <c r="D25" s="381" t="s">
        <v>6058</v>
      </c>
      <c r="E25" s="381" t="s">
        <v>6062</v>
      </c>
      <c r="F25" s="381">
        <v>1019096450</v>
      </c>
      <c r="G25" s="381" t="s">
        <v>6087</v>
      </c>
      <c r="H25" s="381" t="s">
        <v>6088</v>
      </c>
      <c r="I25" s="368">
        <v>20250017</v>
      </c>
      <c r="J25" s="383">
        <v>65570000</v>
      </c>
      <c r="K25" s="381">
        <v>0</v>
      </c>
      <c r="L25" s="383">
        <v>65570000</v>
      </c>
      <c r="M25" s="383">
        <v>59013000</v>
      </c>
      <c r="N25" s="383">
        <v>6557000</v>
      </c>
      <c r="O25" s="383">
        <v>59013000</v>
      </c>
      <c r="P25" s="381" t="s">
        <v>6056</v>
      </c>
    </row>
    <row r="26" spans="1:16" ht="52.2">
      <c r="A26" s="384">
        <v>20251176</v>
      </c>
      <c r="B26" s="386">
        <v>45932</v>
      </c>
      <c r="C26" s="385">
        <v>20250863</v>
      </c>
      <c r="D26" s="385" t="s">
        <v>6058</v>
      </c>
      <c r="E26" s="385" t="s">
        <v>6062</v>
      </c>
      <c r="F26" s="385">
        <v>1019096450</v>
      </c>
      <c r="G26" s="385" t="s">
        <v>6087</v>
      </c>
      <c r="H26" s="385" t="s">
        <v>6089</v>
      </c>
      <c r="I26" s="369">
        <v>20250017</v>
      </c>
      <c r="J26" s="387">
        <v>13114000</v>
      </c>
      <c r="K26" s="385">
        <v>0</v>
      </c>
      <c r="L26" s="397">
        <v>13114000</v>
      </c>
      <c r="M26" s="385">
        <v>0</v>
      </c>
      <c r="N26" s="387">
        <v>13114000</v>
      </c>
      <c r="O26" s="385">
        <v>0</v>
      </c>
      <c r="P26" s="385" t="s">
        <v>6056</v>
      </c>
    </row>
    <row r="27" spans="1:16" ht="62.4">
      <c r="A27" s="380">
        <v>20250022</v>
      </c>
      <c r="B27" s="382">
        <v>45672</v>
      </c>
      <c r="C27" s="381">
        <v>20250018</v>
      </c>
      <c r="D27" s="381" t="s">
        <v>6058</v>
      </c>
      <c r="E27" s="381" t="s">
        <v>6068</v>
      </c>
      <c r="F27" s="381">
        <v>52716134</v>
      </c>
      <c r="G27" s="381" t="s">
        <v>2637</v>
      </c>
      <c r="H27" s="381" t="s">
        <v>6090</v>
      </c>
      <c r="I27" s="368">
        <v>20250018</v>
      </c>
      <c r="J27" s="383">
        <v>70000000</v>
      </c>
      <c r="K27" s="381">
        <v>0</v>
      </c>
      <c r="L27" s="383">
        <v>70000000</v>
      </c>
      <c r="M27" s="383">
        <v>70000000</v>
      </c>
      <c r="N27" s="381">
        <v>0</v>
      </c>
      <c r="O27" s="383">
        <v>70000000</v>
      </c>
      <c r="P27" s="381" t="s">
        <v>6056</v>
      </c>
    </row>
    <row r="28" spans="1:16" ht="72.599999999999994">
      <c r="A28" s="374">
        <v>20251255</v>
      </c>
      <c r="B28" s="376">
        <v>45951</v>
      </c>
      <c r="C28" s="375">
        <v>20250897</v>
      </c>
      <c r="D28" s="375" t="s">
        <v>6058</v>
      </c>
      <c r="E28" s="375" t="s">
        <v>6068</v>
      </c>
      <c r="F28" s="375">
        <v>52716134</v>
      </c>
      <c r="G28" s="375" t="s">
        <v>2637</v>
      </c>
      <c r="H28" s="375" t="s">
        <v>6091</v>
      </c>
      <c r="I28" s="369">
        <v>20250018</v>
      </c>
      <c r="J28" s="377">
        <v>14000000</v>
      </c>
      <c r="K28" s="375">
        <v>0</v>
      </c>
      <c r="L28" s="397">
        <v>14000000</v>
      </c>
      <c r="M28" s="375">
        <v>0</v>
      </c>
      <c r="N28" s="377">
        <v>14000000</v>
      </c>
      <c r="O28" s="375">
        <v>0</v>
      </c>
      <c r="P28" s="375" t="s">
        <v>6056</v>
      </c>
    </row>
    <row r="29" spans="1:16" ht="62.4">
      <c r="A29" s="380">
        <v>20250023</v>
      </c>
      <c r="B29" s="382">
        <v>45672</v>
      </c>
      <c r="C29" s="381">
        <v>20250011</v>
      </c>
      <c r="D29" s="381" t="s">
        <v>6058</v>
      </c>
      <c r="E29" s="381" t="s">
        <v>6068</v>
      </c>
      <c r="F29" s="381">
        <v>1023951600</v>
      </c>
      <c r="G29" s="381" t="s">
        <v>6092</v>
      </c>
      <c r="H29" s="381" t="s">
        <v>6093</v>
      </c>
      <c r="I29" s="381">
        <v>20250019</v>
      </c>
      <c r="J29" s="383">
        <v>6000000</v>
      </c>
      <c r="K29" s="381">
        <v>0</v>
      </c>
      <c r="L29" s="383">
        <v>6000000</v>
      </c>
      <c r="M29" s="383">
        <v>6000000</v>
      </c>
      <c r="N29" s="381">
        <v>0</v>
      </c>
      <c r="O29" s="383">
        <v>6000000</v>
      </c>
      <c r="P29" s="381" t="s">
        <v>6056</v>
      </c>
    </row>
    <row r="30" spans="1:16" ht="62.4">
      <c r="A30" s="380">
        <v>20250024</v>
      </c>
      <c r="B30" s="382">
        <v>45672</v>
      </c>
      <c r="C30" s="381">
        <v>20250016</v>
      </c>
      <c r="D30" s="381" t="s">
        <v>6058</v>
      </c>
      <c r="E30" s="381" t="s">
        <v>6068</v>
      </c>
      <c r="F30" s="381">
        <v>80059328</v>
      </c>
      <c r="G30" s="381" t="s">
        <v>6094</v>
      </c>
      <c r="H30" s="381" t="s">
        <v>6095</v>
      </c>
      <c r="I30" s="381">
        <v>20250020</v>
      </c>
      <c r="J30" s="383">
        <v>18990000</v>
      </c>
      <c r="K30" s="381">
        <v>0</v>
      </c>
      <c r="L30" s="383">
        <v>18990000</v>
      </c>
      <c r="M30" s="383">
        <v>18990000</v>
      </c>
      <c r="N30" s="381">
        <v>0</v>
      </c>
      <c r="O30" s="383">
        <v>18990000</v>
      </c>
      <c r="P30" s="381" t="s">
        <v>6056</v>
      </c>
    </row>
    <row r="31" spans="1:16" ht="82.8">
      <c r="A31" s="380">
        <v>20250025</v>
      </c>
      <c r="B31" s="382">
        <v>45672</v>
      </c>
      <c r="C31" s="381">
        <v>20250037</v>
      </c>
      <c r="D31" s="381" t="s">
        <v>6058</v>
      </c>
      <c r="E31" s="381" t="s">
        <v>6068</v>
      </c>
      <c r="F31" s="381">
        <v>1070609616</v>
      </c>
      <c r="G31" s="381" t="s">
        <v>6096</v>
      </c>
      <c r="H31" s="381" t="s">
        <v>6097</v>
      </c>
      <c r="I31" s="381">
        <v>20250021</v>
      </c>
      <c r="J31" s="383">
        <v>37980000</v>
      </c>
      <c r="K31" s="381">
        <v>0</v>
      </c>
      <c r="L31" s="383">
        <v>37980000</v>
      </c>
      <c r="M31" s="383">
        <v>37980000</v>
      </c>
      <c r="N31" s="381">
        <v>0</v>
      </c>
      <c r="O31" s="383">
        <v>37980000</v>
      </c>
      <c r="P31" s="381" t="s">
        <v>6056</v>
      </c>
    </row>
    <row r="32" spans="1:16" ht="42">
      <c r="A32" s="380">
        <v>20250026</v>
      </c>
      <c r="B32" s="382">
        <v>45672</v>
      </c>
      <c r="C32" s="381">
        <v>20250030</v>
      </c>
      <c r="D32" s="381" t="s">
        <v>6058</v>
      </c>
      <c r="E32" s="381" t="s">
        <v>6062</v>
      </c>
      <c r="F32" s="381">
        <v>1018472606</v>
      </c>
      <c r="G32" s="381" t="s">
        <v>6098</v>
      </c>
      <c r="H32" s="381" t="s">
        <v>6099</v>
      </c>
      <c r="I32" s="368">
        <v>20250022</v>
      </c>
      <c r="J32" s="383">
        <v>87000000</v>
      </c>
      <c r="K32" s="381">
        <v>0</v>
      </c>
      <c r="L32" s="383">
        <v>87000000</v>
      </c>
      <c r="M32" s="383">
        <v>87000000</v>
      </c>
      <c r="N32" s="383">
        <v>8700000</v>
      </c>
      <c r="O32" s="383">
        <v>78300000</v>
      </c>
      <c r="P32" s="381" t="s">
        <v>6056</v>
      </c>
    </row>
    <row r="33" spans="1:16" ht="52.2">
      <c r="A33" s="374">
        <v>20251305</v>
      </c>
      <c r="B33" s="376">
        <v>45960</v>
      </c>
      <c r="C33" s="375">
        <v>20250953</v>
      </c>
      <c r="D33" s="375" t="s">
        <v>6058</v>
      </c>
      <c r="E33" s="375" t="s">
        <v>6062</v>
      </c>
      <c r="F33" s="375">
        <v>1018472606</v>
      </c>
      <c r="G33" s="375" t="s">
        <v>6098</v>
      </c>
      <c r="H33" s="375" t="s">
        <v>6100</v>
      </c>
      <c r="I33" s="369">
        <v>20250022</v>
      </c>
      <c r="J33" s="377">
        <v>17400000</v>
      </c>
      <c r="K33" s="375">
        <v>0</v>
      </c>
      <c r="L33" s="397">
        <v>17400000</v>
      </c>
      <c r="M33" s="375">
        <v>0</v>
      </c>
      <c r="N33" s="377">
        <v>17400000</v>
      </c>
      <c r="O33" s="375">
        <v>0</v>
      </c>
      <c r="P33" s="375" t="s">
        <v>6056</v>
      </c>
    </row>
    <row r="34" spans="1:16" ht="52.2">
      <c r="A34" s="380">
        <v>20250027</v>
      </c>
      <c r="B34" s="382">
        <v>45672</v>
      </c>
      <c r="C34" s="381">
        <v>20250026</v>
      </c>
      <c r="D34" s="381" t="s">
        <v>6058</v>
      </c>
      <c r="E34" s="381" t="s">
        <v>6062</v>
      </c>
      <c r="F34" s="381">
        <v>1022421121</v>
      </c>
      <c r="G34" s="381" t="s">
        <v>6101</v>
      </c>
      <c r="H34" s="381" t="s">
        <v>6102</v>
      </c>
      <c r="I34" s="368">
        <v>20250023</v>
      </c>
      <c r="J34" s="383">
        <v>73764000</v>
      </c>
      <c r="K34" s="381">
        <v>0</v>
      </c>
      <c r="L34" s="383">
        <v>73764000</v>
      </c>
      <c r="M34" s="383">
        <v>73764000</v>
      </c>
      <c r="N34" s="381">
        <v>0</v>
      </c>
      <c r="O34" s="383">
        <v>73764000</v>
      </c>
      <c r="P34" s="381" t="s">
        <v>6056</v>
      </c>
    </row>
    <row r="35" spans="1:16" ht="72.599999999999994">
      <c r="A35" s="384">
        <v>20251139</v>
      </c>
      <c r="B35" s="386">
        <v>45925</v>
      </c>
      <c r="C35" s="385">
        <v>20250784</v>
      </c>
      <c r="D35" s="385" t="s">
        <v>6058</v>
      </c>
      <c r="E35" s="385" t="s">
        <v>6062</v>
      </c>
      <c r="F35" s="385">
        <v>1022421121</v>
      </c>
      <c r="G35" s="385" t="s">
        <v>6101</v>
      </c>
      <c r="H35" s="385" t="s">
        <v>6103</v>
      </c>
      <c r="I35" s="369">
        <v>20250023</v>
      </c>
      <c r="J35" s="387">
        <v>24588000</v>
      </c>
      <c r="K35" s="385">
        <v>0</v>
      </c>
      <c r="L35" s="397">
        <v>24588000</v>
      </c>
      <c r="M35" s="385">
        <v>0</v>
      </c>
      <c r="N35" s="387">
        <v>24588000</v>
      </c>
      <c r="O35" s="385">
        <v>0</v>
      </c>
      <c r="P35" s="385" t="s">
        <v>6056</v>
      </c>
    </row>
    <row r="36" spans="1:16" ht="42">
      <c r="A36" s="380">
        <v>20250029</v>
      </c>
      <c r="B36" s="382">
        <v>45672</v>
      </c>
      <c r="C36" s="381">
        <v>20250031</v>
      </c>
      <c r="D36" s="381" t="s">
        <v>6058</v>
      </c>
      <c r="E36" s="381" t="s">
        <v>6062</v>
      </c>
      <c r="F36" s="381">
        <v>1010213471</v>
      </c>
      <c r="G36" s="381" t="s">
        <v>6104</v>
      </c>
      <c r="H36" s="381" t="s">
        <v>6105</v>
      </c>
      <c r="I36" s="368">
        <v>20250024</v>
      </c>
      <c r="J36" s="383">
        <v>125000000</v>
      </c>
      <c r="K36" s="381">
        <v>0</v>
      </c>
      <c r="L36" s="383">
        <v>125000000</v>
      </c>
      <c r="M36" s="383">
        <v>125000000</v>
      </c>
      <c r="N36" s="381">
        <v>0</v>
      </c>
      <c r="O36" s="383">
        <v>125000000</v>
      </c>
      <c r="P36" s="381" t="s">
        <v>6056</v>
      </c>
    </row>
    <row r="37" spans="1:16" ht="52.2">
      <c r="A37" s="384">
        <v>20251212</v>
      </c>
      <c r="B37" s="386">
        <v>45944</v>
      </c>
      <c r="C37" s="385">
        <v>20250862</v>
      </c>
      <c r="D37" s="385" t="s">
        <v>6058</v>
      </c>
      <c r="E37" s="385" t="s">
        <v>6062</v>
      </c>
      <c r="F37" s="385">
        <v>1010213471</v>
      </c>
      <c r="G37" s="385" t="s">
        <v>6104</v>
      </c>
      <c r="H37" s="385" t="s">
        <v>6106</v>
      </c>
      <c r="I37" s="369">
        <v>20250024</v>
      </c>
      <c r="J37" s="387">
        <v>25000000</v>
      </c>
      <c r="K37" s="385">
        <v>0</v>
      </c>
      <c r="L37" s="397">
        <v>25000000</v>
      </c>
      <c r="M37" s="385">
        <v>0</v>
      </c>
      <c r="N37" s="387">
        <v>25000000</v>
      </c>
      <c r="O37" s="385">
        <v>0</v>
      </c>
      <c r="P37" s="385" t="s">
        <v>6056</v>
      </c>
    </row>
    <row r="38" spans="1:16" ht="72.599999999999994">
      <c r="A38" s="380">
        <v>20250030</v>
      </c>
      <c r="B38" s="382">
        <v>45673</v>
      </c>
      <c r="C38" s="381">
        <v>20250042</v>
      </c>
      <c r="D38" s="381" t="s">
        <v>6107</v>
      </c>
      <c r="E38" s="381" t="s">
        <v>6108</v>
      </c>
      <c r="F38" s="381">
        <v>901319735</v>
      </c>
      <c r="G38" s="381" t="s">
        <v>6109</v>
      </c>
      <c r="H38" s="381" t="s">
        <v>6110</v>
      </c>
      <c r="I38" s="368">
        <v>20250025</v>
      </c>
      <c r="J38" s="383">
        <v>551749000</v>
      </c>
      <c r="K38" s="381">
        <v>0</v>
      </c>
      <c r="L38" s="383">
        <v>551749000</v>
      </c>
      <c r="M38" s="383">
        <v>516563515</v>
      </c>
      <c r="N38" s="383">
        <v>35185485</v>
      </c>
      <c r="O38" s="383">
        <v>516563515</v>
      </c>
      <c r="P38" s="381" t="s">
        <v>6056</v>
      </c>
    </row>
    <row r="39" spans="1:16" ht="72.599999999999994">
      <c r="A39" s="384">
        <v>20250445</v>
      </c>
      <c r="B39" s="386">
        <v>45757</v>
      </c>
      <c r="C39" s="385">
        <v>20250373</v>
      </c>
      <c r="D39" s="385" t="s">
        <v>6107</v>
      </c>
      <c r="E39" s="385" t="s">
        <v>6108</v>
      </c>
      <c r="F39" s="385">
        <v>901319735</v>
      </c>
      <c r="G39" s="385" t="s">
        <v>6109</v>
      </c>
      <c r="H39" s="385" t="s">
        <v>6111</v>
      </c>
      <c r="I39" s="369">
        <v>20250025</v>
      </c>
      <c r="J39" s="387">
        <v>34999193</v>
      </c>
      <c r="K39" s="385">
        <v>0</v>
      </c>
      <c r="L39" s="397">
        <v>34999193</v>
      </c>
      <c r="M39" s="385">
        <v>0</v>
      </c>
      <c r="N39" s="387">
        <v>34999193</v>
      </c>
      <c r="O39" s="385">
        <v>0</v>
      </c>
      <c r="P39" s="385" t="s">
        <v>6056</v>
      </c>
    </row>
    <row r="40" spans="1:16" ht="42">
      <c r="A40" s="380">
        <v>20250031</v>
      </c>
      <c r="B40" s="382">
        <v>45673</v>
      </c>
      <c r="C40" s="381">
        <v>20250028</v>
      </c>
      <c r="D40" s="381" t="s">
        <v>6058</v>
      </c>
      <c r="E40" s="381" t="s">
        <v>6062</v>
      </c>
      <c r="F40" s="381">
        <v>1052339588</v>
      </c>
      <c r="G40" s="381" t="s">
        <v>6112</v>
      </c>
      <c r="H40" s="381" t="s">
        <v>6113</v>
      </c>
      <c r="I40" s="368">
        <v>20250026</v>
      </c>
      <c r="J40" s="383">
        <v>43710000</v>
      </c>
      <c r="K40" s="381">
        <v>0</v>
      </c>
      <c r="L40" s="383">
        <v>43710000</v>
      </c>
      <c r="M40" s="383">
        <v>39339000</v>
      </c>
      <c r="N40" s="383">
        <v>4371000</v>
      </c>
      <c r="O40" s="383">
        <v>39339000</v>
      </c>
      <c r="P40" s="381" t="s">
        <v>6056</v>
      </c>
    </row>
    <row r="41" spans="1:16" ht="62.4">
      <c r="A41" s="374">
        <v>20251277</v>
      </c>
      <c r="B41" s="376">
        <v>45954</v>
      </c>
      <c r="C41" s="375">
        <v>20250860</v>
      </c>
      <c r="D41" s="375" t="s">
        <v>6058</v>
      </c>
      <c r="E41" s="375" t="s">
        <v>6062</v>
      </c>
      <c r="F41" s="375">
        <v>1052339588</v>
      </c>
      <c r="G41" s="375" t="s">
        <v>6112</v>
      </c>
      <c r="H41" s="375" t="s">
        <v>6114</v>
      </c>
      <c r="I41" s="369">
        <v>20250026</v>
      </c>
      <c r="J41" s="377">
        <v>8742000</v>
      </c>
      <c r="K41" s="375">
        <v>0</v>
      </c>
      <c r="L41" s="397">
        <v>8742000</v>
      </c>
      <c r="M41" s="375">
        <v>0</v>
      </c>
      <c r="N41" s="377">
        <v>8742000</v>
      </c>
      <c r="O41" s="375">
        <v>0</v>
      </c>
      <c r="P41" s="375" t="s">
        <v>6056</v>
      </c>
    </row>
    <row r="42" spans="1:16" ht="42">
      <c r="A42" s="380">
        <v>20250032</v>
      </c>
      <c r="B42" s="382">
        <v>45673</v>
      </c>
      <c r="C42" s="381">
        <v>20250045</v>
      </c>
      <c r="D42" s="381" t="s">
        <v>6058</v>
      </c>
      <c r="E42" s="381" t="s">
        <v>6062</v>
      </c>
      <c r="F42" s="381">
        <v>1070625060</v>
      </c>
      <c r="G42" s="381" t="s">
        <v>6115</v>
      </c>
      <c r="H42" s="381" t="s">
        <v>6116</v>
      </c>
      <c r="I42" s="368">
        <v>20250027</v>
      </c>
      <c r="J42" s="383">
        <v>40000000</v>
      </c>
      <c r="K42" s="381">
        <v>0</v>
      </c>
      <c r="L42" s="383">
        <v>40000000</v>
      </c>
      <c r="M42" s="383">
        <v>40000000</v>
      </c>
      <c r="N42" s="381">
        <v>0</v>
      </c>
      <c r="O42" s="383">
        <v>40000000</v>
      </c>
      <c r="P42" s="381" t="s">
        <v>6056</v>
      </c>
    </row>
    <row r="43" spans="1:16" ht="52.2">
      <c r="A43" s="374">
        <v>20251239</v>
      </c>
      <c r="B43" s="376">
        <v>45947</v>
      </c>
      <c r="C43" s="375">
        <v>20250857</v>
      </c>
      <c r="D43" s="375" t="s">
        <v>6058</v>
      </c>
      <c r="E43" s="375" t="s">
        <v>6062</v>
      </c>
      <c r="F43" s="375">
        <v>1070625060</v>
      </c>
      <c r="G43" s="375" t="s">
        <v>6115</v>
      </c>
      <c r="H43" s="375" t="s">
        <v>6117</v>
      </c>
      <c r="I43" s="369">
        <v>20250027</v>
      </c>
      <c r="J43" s="377">
        <v>8000000</v>
      </c>
      <c r="K43" s="375">
        <v>0</v>
      </c>
      <c r="L43" s="397">
        <v>8000000</v>
      </c>
      <c r="M43" s="375">
        <v>0</v>
      </c>
      <c r="N43" s="377">
        <v>8000000</v>
      </c>
      <c r="O43" s="375">
        <v>0</v>
      </c>
      <c r="P43" s="375" t="s">
        <v>6056</v>
      </c>
    </row>
    <row r="44" spans="1:16" ht="42">
      <c r="A44" s="380">
        <v>20250033</v>
      </c>
      <c r="B44" s="382">
        <v>45673</v>
      </c>
      <c r="C44" s="381">
        <v>20250045</v>
      </c>
      <c r="D44" s="381" t="s">
        <v>6058</v>
      </c>
      <c r="E44" s="381" t="s">
        <v>6062</v>
      </c>
      <c r="F44" s="381">
        <v>1018506693</v>
      </c>
      <c r="G44" s="381" t="s">
        <v>1378</v>
      </c>
      <c r="H44" s="381" t="s">
        <v>6118</v>
      </c>
      <c r="I44" s="368">
        <v>20250028</v>
      </c>
      <c r="J44" s="383">
        <v>49000000</v>
      </c>
      <c r="K44" s="381">
        <v>0</v>
      </c>
      <c r="L44" s="383">
        <v>49000000</v>
      </c>
      <c r="M44" s="383">
        <v>49000000</v>
      </c>
      <c r="N44" s="381">
        <v>0</v>
      </c>
      <c r="O44" s="383">
        <v>49000000</v>
      </c>
      <c r="P44" s="381" t="s">
        <v>6056</v>
      </c>
    </row>
    <row r="45" spans="1:16" ht="52.2">
      <c r="A45" s="374">
        <v>20251236</v>
      </c>
      <c r="B45" s="376">
        <v>45946</v>
      </c>
      <c r="C45" s="375">
        <v>20250856</v>
      </c>
      <c r="D45" s="375" t="s">
        <v>6058</v>
      </c>
      <c r="E45" s="375" t="s">
        <v>6062</v>
      </c>
      <c r="F45" s="375">
        <v>1018506693</v>
      </c>
      <c r="G45" s="375" t="s">
        <v>1378</v>
      </c>
      <c r="H45" s="375" t="s">
        <v>6119</v>
      </c>
      <c r="I45" s="369">
        <v>20250028</v>
      </c>
      <c r="J45" s="377">
        <v>9800000</v>
      </c>
      <c r="K45" s="375">
        <v>0</v>
      </c>
      <c r="L45" s="397">
        <v>9800000</v>
      </c>
      <c r="M45" s="375">
        <v>0</v>
      </c>
      <c r="N45" s="377">
        <v>9800000</v>
      </c>
      <c r="O45" s="375">
        <v>0</v>
      </c>
      <c r="P45" s="375" t="s">
        <v>6056</v>
      </c>
    </row>
    <row r="46" spans="1:16" ht="42">
      <c r="A46" s="380">
        <v>20250034</v>
      </c>
      <c r="B46" s="382">
        <v>45673</v>
      </c>
      <c r="C46" s="381">
        <v>20250033</v>
      </c>
      <c r="D46" s="381" t="s">
        <v>6058</v>
      </c>
      <c r="E46" s="381" t="s">
        <v>6062</v>
      </c>
      <c r="F46" s="381">
        <v>80895400</v>
      </c>
      <c r="G46" s="381" t="s">
        <v>6120</v>
      </c>
      <c r="H46" s="381" t="s">
        <v>6121</v>
      </c>
      <c r="I46" s="368">
        <v>20250029</v>
      </c>
      <c r="J46" s="383">
        <v>39000000</v>
      </c>
      <c r="K46" s="381">
        <v>0</v>
      </c>
      <c r="L46" s="383">
        <v>39000000</v>
      </c>
      <c r="M46" s="383">
        <v>39000000</v>
      </c>
      <c r="N46" s="383">
        <v>3900000</v>
      </c>
      <c r="O46" s="383">
        <v>35100000</v>
      </c>
      <c r="P46" s="381" t="s">
        <v>6056</v>
      </c>
    </row>
    <row r="47" spans="1:16" ht="52.2">
      <c r="A47" s="384">
        <v>20251213</v>
      </c>
      <c r="B47" s="386">
        <v>45944</v>
      </c>
      <c r="C47" s="385">
        <v>20250859</v>
      </c>
      <c r="D47" s="385" t="s">
        <v>6058</v>
      </c>
      <c r="E47" s="385" t="s">
        <v>6062</v>
      </c>
      <c r="F47" s="385">
        <v>80895400</v>
      </c>
      <c r="G47" s="385" t="s">
        <v>6120</v>
      </c>
      <c r="H47" s="385" t="s">
        <v>6122</v>
      </c>
      <c r="I47" s="369">
        <v>20250029</v>
      </c>
      <c r="J47" s="387">
        <v>7800000</v>
      </c>
      <c r="K47" s="385">
        <v>0</v>
      </c>
      <c r="L47" s="397">
        <v>7800000</v>
      </c>
      <c r="M47" s="385">
        <v>0</v>
      </c>
      <c r="N47" s="387">
        <v>7800000</v>
      </c>
      <c r="O47" s="385">
        <v>0</v>
      </c>
      <c r="P47" s="385" t="s">
        <v>6056</v>
      </c>
    </row>
    <row r="48" spans="1:16" ht="62.4">
      <c r="A48" s="380">
        <v>20250035</v>
      </c>
      <c r="B48" s="382">
        <v>45673</v>
      </c>
      <c r="C48" s="381">
        <v>20250038</v>
      </c>
      <c r="D48" s="381" t="s">
        <v>6058</v>
      </c>
      <c r="E48" s="381" t="s">
        <v>6068</v>
      </c>
      <c r="F48" s="381">
        <v>1014226187</v>
      </c>
      <c r="G48" s="381" t="s">
        <v>6123</v>
      </c>
      <c r="H48" s="381" t="s">
        <v>6124</v>
      </c>
      <c r="I48" s="368">
        <v>20250030</v>
      </c>
      <c r="J48" s="383">
        <v>44262000</v>
      </c>
      <c r="K48" s="381">
        <v>0</v>
      </c>
      <c r="L48" s="383">
        <v>44262000</v>
      </c>
      <c r="M48" s="383">
        <v>44262000</v>
      </c>
      <c r="N48" s="381">
        <v>0</v>
      </c>
      <c r="O48" s="383">
        <v>44262000</v>
      </c>
      <c r="P48" s="381" t="s">
        <v>6056</v>
      </c>
    </row>
    <row r="49" spans="1:16" ht="72.599999999999994">
      <c r="A49" s="384">
        <v>20251121</v>
      </c>
      <c r="B49" s="386">
        <v>45923</v>
      </c>
      <c r="C49" s="385">
        <v>20250815</v>
      </c>
      <c r="D49" s="385" t="s">
        <v>6058</v>
      </c>
      <c r="E49" s="385" t="s">
        <v>6068</v>
      </c>
      <c r="F49" s="385">
        <v>1014226187</v>
      </c>
      <c r="G49" s="385" t="s">
        <v>6123</v>
      </c>
      <c r="H49" s="385" t="s">
        <v>6125</v>
      </c>
      <c r="I49" s="369">
        <v>20250030</v>
      </c>
      <c r="J49" s="387">
        <v>14754000</v>
      </c>
      <c r="K49" s="385">
        <v>0</v>
      </c>
      <c r="L49" s="397">
        <v>14754000</v>
      </c>
      <c r="M49" s="385">
        <v>0</v>
      </c>
      <c r="N49" s="387">
        <v>14754000</v>
      </c>
      <c r="O49" s="385">
        <v>0</v>
      </c>
      <c r="P49" s="385" t="s">
        <v>6056</v>
      </c>
    </row>
    <row r="50" spans="1:16" ht="62.4">
      <c r="A50" s="380">
        <v>20250036</v>
      </c>
      <c r="B50" s="382">
        <v>45673</v>
      </c>
      <c r="C50" s="381">
        <v>20250039</v>
      </c>
      <c r="D50" s="381" t="s">
        <v>6058</v>
      </c>
      <c r="E50" s="381" t="s">
        <v>6068</v>
      </c>
      <c r="F50" s="381">
        <v>1033768210</v>
      </c>
      <c r="G50" s="381" t="s">
        <v>6126</v>
      </c>
      <c r="H50" s="381" t="s">
        <v>6127</v>
      </c>
      <c r="I50" s="381">
        <v>20250031</v>
      </c>
      <c r="J50" s="383">
        <v>23400000</v>
      </c>
      <c r="K50" s="381">
        <v>0</v>
      </c>
      <c r="L50" s="383">
        <v>23400000</v>
      </c>
      <c r="M50" s="383">
        <v>23400000</v>
      </c>
      <c r="N50" s="381">
        <v>0</v>
      </c>
      <c r="O50" s="383">
        <v>23400000</v>
      </c>
      <c r="P50" s="381" t="s">
        <v>6056</v>
      </c>
    </row>
    <row r="51" spans="1:16" ht="82.8">
      <c r="A51" s="380">
        <v>20250037</v>
      </c>
      <c r="B51" s="382">
        <v>45673</v>
      </c>
      <c r="C51" s="381">
        <v>20250040</v>
      </c>
      <c r="D51" s="381" t="s">
        <v>6058</v>
      </c>
      <c r="E51" s="381" t="s">
        <v>6068</v>
      </c>
      <c r="F51" s="381">
        <v>1053767483</v>
      </c>
      <c r="G51" s="381" t="s">
        <v>6128</v>
      </c>
      <c r="H51" s="381" t="s">
        <v>6129</v>
      </c>
      <c r="I51" s="368">
        <v>20250032</v>
      </c>
      <c r="J51" s="383">
        <v>70000000</v>
      </c>
      <c r="K51" s="381">
        <v>0</v>
      </c>
      <c r="L51" s="383">
        <v>70000000</v>
      </c>
      <c r="M51" s="383">
        <v>49000000</v>
      </c>
      <c r="N51" s="383">
        <v>35000000</v>
      </c>
      <c r="O51" s="383">
        <v>35000000</v>
      </c>
      <c r="P51" s="381" t="s">
        <v>6056</v>
      </c>
    </row>
    <row r="52" spans="1:16" ht="93">
      <c r="A52" s="374">
        <v>20251283</v>
      </c>
      <c r="B52" s="376">
        <v>45954</v>
      </c>
      <c r="C52" s="375">
        <v>20250955</v>
      </c>
      <c r="D52" s="375" t="s">
        <v>6058</v>
      </c>
      <c r="E52" s="375" t="s">
        <v>6068</v>
      </c>
      <c r="F52" s="375">
        <v>1053767483</v>
      </c>
      <c r="G52" s="375" t="s">
        <v>6128</v>
      </c>
      <c r="H52" s="375" t="s">
        <v>6130</v>
      </c>
      <c r="I52" s="369">
        <v>20250032</v>
      </c>
      <c r="J52" s="377">
        <v>14000000</v>
      </c>
      <c r="K52" s="375">
        <v>0</v>
      </c>
      <c r="L52" s="397">
        <v>14000000</v>
      </c>
      <c r="M52" s="375">
        <v>0</v>
      </c>
      <c r="N52" s="377">
        <v>14000000</v>
      </c>
      <c r="O52" s="375">
        <v>0</v>
      </c>
      <c r="P52" s="375" t="s">
        <v>6056</v>
      </c>
    </row>
    <row r="53" spans="1:16" ht="42">
      <c r="A53" s="380">
        <v>20250039</v>
      </c>
      <c r="B53" s="382">
        <v>45674</v>
      </c>
      <c r="C53" s="381">
        <v>20250030</v>
      </c>
      <c r="D53" s="381" t="s">
        <v>6058</v>
      </c>
      <c r="E53" s="381" t="s">
        <v>6062</v>
      </c>
      <c r="F53" s="381">
        <v>1118564527</v>
      </c>
      <c r="G53" s="381" t="s">
        <v>6131</v>
      </c>
      <c r="H53" s="381" t="s">
        <v>6099</v>
      </c>
      <c r="I53" s="381">
        <v>20250033</v>
      </c>
      <c r="J53" s="383">
        <v>55734000</v>
      </c>
      <c r="K53" s="383">
        <v>13314234</v>
      </c>
      <c r="L53" s="383">
        <v>42419766</v>
      </c>
      <c r="M53" s="383">
        <v>42419766</v>
      </c>
      <c r="N53" s="381">
        <v>0</v>
      </c>
      <c r="O53" s="383">
        <v>42419766</v>
      </c>
      <c r="P53" s="381" t="s">
        <v>6056</v>
      </c>
    </row>
    <row r="54" spans="1:16" ht="42">
      <c r="A54" s="380">
        <v>20250040</v>
      </c>
      <c r="B54" s="382">
        <v>45674</v>
      </c>
      <c r="C54" s="381">
        <v>20250034</v>
      </c>
      <c r="D54" s="381" t="s">
        <v>6058</v>
      </c>
      <c r="E54" s="381" t="s">
        <v>6062</v>
      </c>
      <c r="F54" s="381">
        <v>74372348</v>
      </c>
      <c r="G54" s="381" t="s">
        <v>6132</v>
      </c>
      <c r="H54" s="381" t="s">
        <v>6064</v>
      </c>
      <c r="I54" s="368">
        <v>20250034</v>
      </c>
      <c r="J54" s="383">
        <v>78000000</v>
      </c>
      <c r="K54" s="381">
        <v>0</v>
      </c>
      <c r="L54" s="383">
        <v>78000000</v>
      </c>
      <c r="M54" s="383">
        <v>71066667</v>
      </c>
      <c r="N54" s="383">
        <v>6933333</v>
      </c>
      <c r="O54" s="383">
        <v>71066667</v>
      </c>
      <c r="P54" s="381" t="s">
        <v>6056</v>
      </c>
    </row>
    <row r="55" spans="1:16" ht="62.4">
      <c r="A55" s="384">
        <v>20250840</v>
      </c>
      <c r="B55" s="386">
        <v>45854</v>
      </c>
      <c r="C55" s="385">
        <v>20250614</v>
      </c>
      <c r="D55" s="385" t="s">
        <v>6058</v>
      </c>
      <c r="E55" s="385" t="s">
        <v>6062</v>
      </c>
      <c r="F55" s="385">
        <v>74372348</v>
      </c>
      <c r="G55" s="385" t="s">
        <v>6132</v>
      </c>
      <c r="H55" s="385" t="s">
        <v>6133</v>
      </c>
      <c r="I55" s="369">
        <v>20250034</v>
      </c>
      <c r="J55" s="387">
        <v>39000000</v>
      </c>
      <c r="K55" s="385">
        <v>0</v>
      </c>
      <c r="L55" s="397">
        <v>39000000</v>
      </c>
      <c r="M55" s="387">
        <v>26000000</v>
      </c>
      <c r="N55" s="387">
        <v>13000000</v>
      </c>
      <c r="O55" s="387">
        <v>26000000</v>
      </c>
      <c r="P55" s="385" t="s">
        <v>6056</v>
      </c>
    </row>
    <row r="56" spans="1:16" ht="42">
      <c r="A56" s="380">
        <v>20250045</v>
      </c>
      <c r="B56" s="382">
        <v>45678</v>
      </c>
      <c r="C56" s="381">
        <v>20250030</v>
      </c>
      <c r="D56" s="381" t="s">
        <v>6058</v>
      </c>
      <c r="E56" s="381" t="s">
        <v>6062</v>
      </c>
      <c r="F56" s="381">
        <v>79723291</v>
      </c>
      <c r="G56" s="381" t="s">
        <v>6134</v>
      </c>
      <c r="H56" s="381" t="s">
        <v>6099</v>
      </c>
      <c r="I56" s="381">
        <v>20250035</v>
      </c>
      <c r="J56" s="383">
        <v>19672000</v>
      </c>
      <c r="K56" s="381">
        <v>0</v>
      </c>
      <c r="L56" s="383">
        <v>19672000</v>
      </c>
      <c r="M56" s="383">
        <v>19672000</v>
      </c>
      <c r="N56" s="381">
        <v>0</v>
      </c>
      <c r="O56" s="383">
        <v>19672000</v>
      </c>
      <c r="P56" s="381" t="s">
        <v>6056</v>
      </c>
    </row>
    <row r="57" spans="1:16" ht="103.2">
      <c r="A57" s="380">
        <v>20250046</v>
      </c>
      <c r="B57" s="382">
        <v>45678</v>
      </c>
      <c r="C57" s="381">
        <v>20250064</v>
      </c>
      <c r="D57" s="381" t="s">
        <v>6058</v>
      </c>
      <c r="E57" s="381" t="s">
        <v>6068</v>
      </c>
      <c r="F57" s="381">
        <v>35409063</v>
      </c>
      <c r="G57" s="381" t="s">
        <v>6135</v>
      </c>
      <c r="H57" s="381" t="s">
        <v>6136</v>
      </c>
      <c r="I57" s="368">
        <v>20250036</v>
      </c>
      <c r="J57" s="383">
        <v>51000000</v>
      </c>
      <c r="K57" s="381">
        <v>0</v>
      </c>
      <c r="L57" s="383">
        <v>51000000</v>
      </c>
      <c r="M57" s="383">
        <v>51000000</v>
      </c>
      <c r="N57" s="381">
        <v>0</v>
      </c>
      <c r="O57" s="383">
        <v>51000000</v>
      </c>
      <c r="P57" s="381" t="s">
        <v>6056</v>
      </c>
    </row>
    <row r="58" spans="1:16" ht="93">
      <c r="A58" s="384">
        <v>20250870</v>
      </c>
      <c r="B58" s="386">
        <v>45860</v>
      </c>
      <c r="C58" s="385">
        <v>20250640</v>
      </c>
      <c r="D58" s="385" t="s">
        <v>6058</v>
      </c>
      <c r="E58" s="385" t="s">
        <v>6068</v>
      </c>
      <c r="F58" s="385">
        <v>35409063</v>
      </c>
      <c r="G58" s="385" t="s">
        <v>6135</v>
      </c>
      <c r="H58" s="385" t="s">
        <v>6137</v>
      </c>
      <c r="I58" s="369">
        <v>20250036</v>
      </c>
      <c r="J58" s="387">
        <v>17000000</v>
      </c>
      <c r="K58" s="385">
        <v>0</v>
      </c>
      <c r="L58" s="397">
        <v>17000000</v>
      </c>
      <c r="M58" s="387">
        <v>17000000</v>
      </c>
      <c r="N58" s="385">
        <v>0</v>
      </c>
      <c r="O58" s="387">
        <v>17000000</v>
      </c>
      <c r="P58" s="385" t="s">
        <v>6056</v>
      </c>
    </row>
    <row r="59" spans="1:16" ht="42">
      <c r="A59" s="380">
        <v>20250049</v>
      </c>
      <c r="B59" s="382">
        <v>45679</v>
      </c>
      <c r="C59" s="381">
        <v>20250030</v>
      </c>
      <c r="D59" s="381" t="s">
        <v>6058</v>
      </c>
      <c r="E59" s="381" t="s">
        <v>6062</v>
      </c>
      <c r="F59" s="381">
        <v>80898102</v>
      </c>
      <c r="G59" s="381" t="s">
        <v>6138</v>
      </c>
      <c r="H59" s="381" t="s">
        <v>6099</v>
      </c>
      <c r="I59" s="381">
        <v>20250037</v>
      </c>
      <c r="J59" s="383">
        <v>16392000</v>
      </c>
      <c r="K59" s="381">
        <v>0</v>
      </c>
      <c r="L59" s="383">
        <v>16392000</v>
      </c>
      <c r="M59" s="383">
        <v>16392000</v>
      </c>
      <c r="N59" s="381">
        <v>0</v>
      </c>
      <c r="O59" s="383">
        <v>16392000</v>
      </c>
      <c r="P59" s="381" t="s">
        <v>6056</v>
      </c>
    </row>
    <row r="60" spans="1:16" ht="52.2">
      <c r="A60" s="380">
        <v>20250050</v>
      </c>
      <c r="B60" s="382">
        <v>45679</v>
      </c>
      <c r="C60" s="381">
        <v>20250030</v>
      </c>
      <c r="D60" s="381" t="s">
        <v>6058</v>
      </c>
      <c r="E60" s="381" t="s">
        <v>6062</v>
      </c>
      <c r="F60" s="381">
        <v>1071608898</v>
      </c>
      <c r="G60" s="381" t="s">
        <v>6139</v>
      </c>
      <c r="H60" s="381" t="s">
        <v>6099</v>
      </c>
      <c r="I60" s="381">
        <v>20250038</v>
      </c>
      <c r="J60" s="383">
        <v>18578000</v>
      </c>
      <c r="K60" s="381">
        <v>0</v>
      </c>
      <c r="L60" s="383">
        <v>18578000</v>
      </c>
      <c r="M60" s="383">
        <v>18578000</v>
      </c>
      <c r="N60" s="381">
        <v>0</v>
      </c>
      <c r="O60" s="383">
        <v>18578000</v>
      </c>
      <c r="P60" s="381" t="s">
        <v>6056</v>
      </c>
    </row>
    <row r="61" spans="1:16" ht="42">
      <c r="A61" s="380">
        <v>20250055</v>
      </c>
      <c r="B61" s="382">
        <v>45681</v>
      </c>
      <c r="C61" s="381">
        <v>20250030</v>
      </c>
      <c r="D61" s="381" t="s">
        <v>6058</v>
      </c>
      <c r="E61" s="381" t="s">
        <v>6062</v>
      </c>
      <c r="F61" s="381">
        <v>39781339</v>
      </c>
      <c r="G61" s="381" t="s">
        <v>6140</v>
      </c>
      <c r="H61" s="381" t="s">
        <v>6099</v>
      </c>
      <c r="I61" s="381">
        <v>20250039</v>
      </c>
      <c r="J61" s="383">
        <v>28000000</v>
      </c>
      <c r="K61" s="381">
        <v>0</v>
      </c>
      <c r="L61" s="383">
        <v>28000000</v>
      </c>
      <c r="M61" s="383">
        <v>28000000</v>
      </c>
      <c r="N61" s="381">
        <v>0</v>
      </c>
      <c r="O61" s="383">
        <v>28000000</v>
      </c>
      <c r="P61" s="381" t="s">
        <v>6056</v>
      </c>
    </row>
    <row r="62" spans="1:16" ht="82.8">
      <c r="A62" s="380">
        <v>20250056</v>
      </c>
      <c r="B62" s="382">
        <v>45681</v>
      </c>
      <c r="C62" s="381">
        <v>20250055</v>
      </c>
      <c r="D62" s="381" t="s">
        <v>6052</v>
      </c>
      <c r="E62" s="381" t="s">
        <v>6141</v>
      </c>
      <c r="F62" s="381">
        <v>900630951</v>
      </c>
      <c r="G62" s="381" t="s">
        <v>6142</v>
      </c>
      <c r="H62" s="381" t="s">
        <v>6143</v>
      </c>
      <c r="I62" s="368">
        <v>20250041</v>
      </c>
      <c r="J62" s="383">
        <v>25229000</v>
      </c>
      <c r="K62" s="381">
        <v>0</v>
      </c>
      <c r="L62" s="383">
        <v>25229000</v>
      </c>
      <c r="M62" s="383">
        <v>21693267</v>
      </c>
      <c r="N62" s="383">
        <v>3535733</v>
      </c>
      <c r="O62" s="383">
        <v>21693267</v>
      </c>
      <c r="P62" s="381" t="s">
        <v>6056</v>
      </c>
    </row>
    <row r="63" spans="1:16" ht="52.2">
      <c r="A63" s="380">
        <v>20250057</v>
      </c>
      <c r="B63" s="382">
        <v>45681</v>
      </c>
      <c r="C63" s="381">
        <v>20250056</v>
      </c>
      <c r="D63" s="381" t="s">
        <v>6052</v>
      </c>
      <c r="E63" s="381" t="s">
        <v>6108</v>
      </c>
      <c r="F63" s="381">
        <v>900630951</v>
      </c>
      <c r="G63" s="381" t="s">
        <v>6142</v>
      </c>
      <c r="H63" s="381" t="s">
        <v>6144</v>
      </c>
      <c r="I63" s="368">
        <v>20250041</v>
      </c>
      <c r="J63" s="383">
        <v>47751000</v>
      </c>
      <c r="K63" s="381">
        <v>0</v>
      </c>
      <c r="L63" s="383">
        <v>47751000</v>
      </c>
      <c r="M63" s="383">
        <v>33008077</v>
      </c>
      <c r="N63" s="383">
        <v>14742923</v>
      </c>
      <c r="O63" s="383">
        <v>33008077</v>
      </c>
      <c r="P63" s="381" t="s">
        <v>6056</v>
      </c>
    </row>
    <row r="64" spans="1:16" ht="72.599999999999994">
      <c r="A64" s="380">
        <v>20250060</v>
      </c>
      <c r="B64" s="382">
        <v>45681</v>
      </c>
      <c r="C64" s="381">
        <v>20250043</v>
      </c>
      <c r="D64" s="381" t="s">
        <v>6107</v>
      </c>
      <c r="E64" s="381" t="s">
        <v>6145</v>
      </c>
      <c r="F64" s="381">
        <v>901219974</v>
      </c>
      <c r="G64" s="381" t="s">
        <v>3116</v>
      </c>
      <c r="H64" s="381" t="s">
        <v>6146</v>
      </c>
      <c r="I64" s="381">
        <v>20250042</v>
      </c>
      <c r="J64" s="383">
        <v>224570624</v>
      </c>
      <c r="K64" s="381">
        <v>0</v>
      </c>
      <c r="L64" s="383">
        <v>224570624</v>
      </c>
      <c r="M64" s="383">
        <v>224570624</v>
      </c>
      <c r="N64" s="381">
        <v>0</v>
      </c>
      <c r="O64" s="383">
        <v>224570624</v>
      </c>
      <c r="P64" s="381" t="s">
        <v>6056</v>
      </c>
    </row>
    <row r="65" spans="1:16" ht="42">
      <c r="A65" s="380">
        <v>20250062</v>
      </c>
      <c r="B65" s="382">
        <v>45684</v>
      </c>
      <c r="C65" s="381">
        <v>20250033</v>
      </c>
      <c r="D65" s="381" t="s">
        <v>6058</v>
      </c>
      <c r="E65" s="381" t="s">
        <v>6062</v>
      </c>
      <c r="F65" s="381">
        <v>1003479785</v>
      </c>
      <c r="G65" s="381" t="s">
        <v>6147</v>
      </c>
      <c r="H65" s="381" t="s">
        <v>6121</v>
      </c>
      <c r="I65" s="368">
        <v>20250043</v>
      </c>
      <c r="J65" s="383">
        <v>29502000</v>
      </c>
      <c r="K65" s="381">
        <v>0</v>
      </c>
      <c r="L65" s="383">
        <v>29502000</v>
      </c>
      <c r="M65" s="383">
        <v>26333267</v>
      </c>
      <c r="N65" s="383">
        <v>3168733</v>
      </c>
      <c r="O65" s="383">
        <v>26333267</v>
      </c>
      <c r="P65" s="381" t="s">
        <v>6056</v>
      </c>
    </row>
    <row r="66" spans="1:16" ht="52.2">
      <c r="A66" s="374">
        <v>20251304</v>
      </c>
      <c r="B66" s="376">
        <v>45960</v>
      </c>
      <c r="C66" s="375">
        <v>20250858</v>
      </c>
      <c r="D66" s="375" t="s">
        <v>6058</v>
      </c>
      <c r="E66" s="375" t="s">
        <v>6062</v>
      </c>
      <c r="F66" s="375">
        <v>1003479785</v>
      </c>
      <c r="G66" s="375" t="s">
        <v>6147</v>
      </c>
      <c r="H66" s="375" t="s">
        <v>6148</v>
      </c>
      <c r="I66" s="369">
        <v>20250043</v>
      </c>
      <c r="J66" s="377">
        <v>6666000</v>
      </c>
      <c r="K66" s="375">
        <v>0</v>
      </c>
      <c r="L66" s="397">
        <v>6666000</v>
      </c>
      <c r="M66" s="375">
        <v>0</v>
      </c>
      <c r="N66" s="377">
        <v>6666000</v>
      </c>
      <c r="O66" s="375">
        <v>0</v>
      </c>
      <c r="P66" s="375" t="s">
        <v>6056</v>
      </c>
    </row>
    <row r="67" spans="1:16" ht="42">
      <c r="A67" s="380">
        <v>20250058</v>
      </c>
      <c r="B67" s="382">
        <v>45681</v>
      </c>
      <c r="C67" s="381">
        <v>20250030</v>
      </c>
      <c r="D67" s="381" t="s">
        <v>6058</v>
      </c>
      <c r="E67" s="381" t="s">
        <v>6062</v>
      </c>
      <c r="F67" s="381">
        <v>74244833</v>
      </c>
      <c r="G67" s="381" t="s">
        <v>6149</v>
      </c>
      <c r="H67" s="381" t="s">
        <v>6099</v>
      </c>
      <c r="I67" s="381">
        <v>20250044</v>
      </c>
      <c r="J67" s="383">
        <v>91200000</v>
      </c>
      <c r="K67" s="381">
        <v>0</v>
      </c>
      <c r="L67" s="383">
        <v>91200000</v>
      </c>
      <c r="M67" s="383">
        <v>91200000</v>
      </c>
      <c r="N67" s="381">
        <v>0</v>
      </c>
      <c r="O67" s="383">
        <v>91200000</v>
      </c>
      <c r="P67" s="381" t="s">
        <v>6056</v>
      </c>
    </row>
    <row r="68" spans="1:16" ht="82.8">
      <c r="A68" s="380">
        <v>20250059</v>
      </c>
      <c r="B68" s="382">
        <v>45681</v>
      </c>
      <c r="C68" s="381">
        <v>20250001</v>
      </c>
      <c r="D68" s="381" t="s">
        <v>6052</v>
      </c>
      <c r="E68" s="381" t="s">
        <v>6053</v>
      </c>
      <c r="F68" s="381">
        <v>832008941</v>
      </c>
      <c r="G68" s="381" t="s">
        <v>6150</v>
      </c>
      <c r="H68" s="381" t="s">
        <v>6055</v>
      </c>
      <c r="I68" s="381">
        <v>20250045</v>
      </c>
      <c r="J68" s="383">
        <v>23998800</v>
      </c>
      <c r="K68" s="383">
        <v>18900</v>
      </c>
      <c r="L68" s="383">
        <v>23979900</v>
      </c>
      <c r="M68" s="383">
        <v>23979900</v>
      </c>
      <c r="N68" s="381">
        <v>0</v>
      </c>
      <c r="O68" s="383">
        <v>23979900</v>
      </c>
      <c r="P68" s="381" t="s">
        <v>6056</v>
      </c>
    </row>
    <row r="69" spans="1:16" ht="42">
      <c r="A69" s="380">
        <v>20250063</v>
      </c>
      <c r="B69" s="382">
        <v>45684</v>
      </c>
      <c r="C69" s="381">
        <v>20250021</v>
      </c>
      <c r="D69" s="381" t="s">
        <v>6058</v>
      </c>
      <c r="E69" s="381" t="s">
        <v>6062</v>
      </c>
      <c r="F69" s="381">
        <v>1072659646</v>
      </c>
      <c r="G69" s="381" t="s">
        <v>6151</v>
      </c>
      <c r="H69" s="381" t="s">
        <v>6088</v>
      </c>
      <c r="I69" s="368">
        <v>20250046</v>
      </c>
      <c r="J69" s="383">
        <v>48000000</v>
      </c>
      <c r="K69" s="383">
        <v>5066666</v>
      </c>
      <c r="L69" s="383">
        <v>42933334</v>
      </c>
      <c r="M69" s="383">
        <v>42933334</v>
      </c>
      <c r="N69" s="381">
        <v>0</v>
      </c>
      <c r="O69" s="383">
        <v>42933334</v>
      </c>
      <c r="P69" s="381" t="s">
        <v>6056</v>
      </c>
    </row>
    <row r="70" spans="1:16" ht="42">
      <c r="A70" s="380">
        <v>20250802</v>
      </c>
      <c r="B70" s="382">
        <v>45846</v>
      </c>
      <c r="C70" s="381">
        <v>20250021</v>
      </c>
      <c r="D70" s="381" t="s">
        <v>6058</v>
      </c>
      <c r="E70" s="381" t="s">
        <v>6062</v>
      </c>
      <c r="F70" s="381">
        <v>19344155</v>
      </c>
      <c r="G70" s="381" t="s">
        <v>6152</v>
      </c>
      <c r="H70" s="381" t="s">
        <v>6153</v>
      </c>
      <c r="I70" s="368">
        <v>20250046</v>
      </c>
      <c r="J70" s="383">
        <v>5066666</v>
      </c>
      <c r="K70" s="381">
        <v>0</v>
      </c>
      <c r="L70" s="383">
        <v>5066666</v>
      </c>
      <c r="M70" s="381">
        <v>0</v>
      </c>
      <c r="N70" s="383">
        <v>5066666</v>
      </c>
      <c r="O70" s="381">
        <v>0</v>
      </c>
      <c r="P70" s="381" t="s">
        <v>6056</v>
      </c>
    </row>
    <row r="71" spans="1:16" ht="52.2">
      <c r="A71" s="384">
        <v>20250903</v>
      </c>
      <c r="B71" s="386">
        <v>45863</v>
      </c>
      <c r="C71" s="385">
        <v>20250670</v>
      </c>
      <c r="D71" s="385" t="s">
        <v>6058</v>
      </c>
      <c r="E71" s="385" t="s">
        <v>6062</v>
      </c>
      <c r="F71" s="385">
        <v>19344155</v>
      </c>
      <c r="G71" s="385" t="s">
        <v>6152</v>
      </c>
      <c r="H71" s="385" t="s">
        <v>6154</v>
      </c>
      <c r="I71" s="369">
        <v>20250046</v>
      </c>
      <c r="J71" s="387">
        <v>24000000</v>
      </c>
      <c r="K71" s="385">
        <v>0</v>
      </c>
      <c r="L71" s="397">
        <v>24000000</v>
      </c>
      <c r="M71" s="387">
        <v>14133333</v>
      </c>
      <c r="N71" s="387">
        <v>9866667</v>
      </c>
      <c r="O71" s="387">
        <v>14133333</v>
      </c>
      <c r="P71" s="385" t="s">
        <v>6056</v>
      </c>
    </row>
    <row r="72" spans="1:16" ht="42">
      <c r="A72" s="380">
        <v>20250064</v>
      </c>
      <c r="B72" s="382">
        <v>45684</v>
      </c>
      <c r="C72" s="381">
        <v>20250030</v>
      </c>
      <c r="D72" s="381" t="s">
        <v>6058</v>
      </c>
      <c r="E72" s="381" t="s">
        <v>6062</v>
      </c>
      <c r="F72" s="381">
        <v>79963600</v>
      </c>
      <c r="G72" s="381" t="s">
        <v>2370</v>
      </c>
      <c r="H72" s="381" t="s">
        <v>6099</v>
      </c>
      <c r="I72" s="368">
        <v>20250047</v>
      </c>
      <c r="J72" s="383">
        <v>36000000</v>
      </c>
      <c r="K72" s="381">
        <v>0</v>
      </c>
      <c r="L72" s="383">
        <v>36000000</v>
      </c>
      <c r="M72" s="383">
        <v>9900000</v>
      </c>
      <c r="N72" s="383">
        <v>26100000</v>
      </c>
      <c r="O72" s="383">
        <v>9900000</v>
      </c>
      <c r="P72" s="381" t="s">
        <v>6056</v>
      </c>
    </row>
    <row r="73" spans="1:16" ht="52.2">
      <c r="A73" s="384">
        <v>20250627</v>
      </c>
      <c r="B73" s="386">
        <v>45804</v>
      </c>
      <c r="C73" s="385">
        <v>20250497</v>
      </c>
      <c r="D73" s="385" t="s">
        <v>6058</v>
      </c>
      <c r="E73" s="385" t="s">
        <v>6062</v>
      </c>
      <c r="F73" s="385">
        <v>79963600</v>
      </c>
      <c r="G73" s="385" t="s">
        <v>2370</v>
      </c>
      <c r="H73" s="385" t="s">
        <v>6155</v>
      </c>
      <c r="I73" s="369">
        <v>20250047</v>
      </c>
      <c r="J73" s="387">
        <v>9000000</v>
      </c>
      <c r="K73" s="385">
        <v>0</v>
      </c>
      <c r="L73" s="397">
        <v>9000000</v>
      </c>
      <c r="M73" s="385">
        <v>0</v>
      </c>
      <c r="N73" s="387">
        <v>9000000</v>
      </c>
      <c r="O73" s="385">
        <v>0</v>
      </c>
      <c r="P73" s="385" t="s">
        <v>6056</v>
      </c>
    </row>
    <row r="74" spans="1:16" ht="62.4">
      <c r="A74" s="384">
        <v>20250768</v>
      </c>
      <c r="B74" s="386">
        <v>45835</v>
      </c>
      <c r="C74" s="385">
        <v>20250586</v>
      </c>
      <c r="D74" s="385" t="s">
        <v>6058</v>
      </c>
      <c r="E74" s="385" t="s">
        <v>6062</v>
      </c>
      <c r="F74" s="385">
        <v>79963600</v>
      </c>
      <c r="G74" s="385" t="s">
        <v>2370</v>
      </c>
      <c r="H74" s="385" t="s">
        <v>6156</v>
      </c>
      <c r="I74" s="369">
        <v>20250047</v>
      </c>
      <c r="J74" s="387">
        <v>9000000</v>
      </c>
      <c r="K74" s="385">
        <v>0</v>
      </c>
      <c r="L74" s="397">
        <v>9000000</v>
      </c>
      <c r="M74" s="385">
        <v>0</v>
      </c>
      <c r="N74" s="387">
        <v>9000000</v>
      </c>
      <c r="O74" s="385">
        <v>0</v>
      </c>
      <c r="P74" s="385" t="s">
        <v>6056</v>
      </c>
    </row>
    <row r="75" spans="1:16" ht="62.4">
      <c r="A75" s="380">
        <v>20250061</v>
      </c>
      <c r="B75" s="382">
        <v>45684</v>
      </c>
      <c r="C75" s="381">
        <v>20250076</v>
      </c>
      <c r="D75" s="381" t="s">
        <v>6058</v>
      </c>
      <c r="E75" s="381" t="s">
        <v>6068</v>
      </c>
      <c r="F75" s="381">
        <v>11377219</v>
      </c>
      <c r="G75" s="381" t="s">
        <v>6157</v>
      </c>
      <c r="H75" s="381" t="s">
        <v>3145</v>
      </c>
      <c r="I75" s="381">
        <v>20250048</v>
      </c>
      <c r="J75" s="383">
        <v>69630000</v>
      </c>
      <c r="K75" s="381">
        <v>0</v>
      </c>
      <c r="L75" s="383">
        <v>69630000</v>
      </c>
      <c r="M75" s="383">
        <v>69630000</v>
      </c>
      <c r="N75" s="381">
        <v>0</v>
      </c>
      <c r="O75" s="383">
        <v>69630000</v>
      </c>
      <c r="P75" s="381" t="s">
        <v>6056</v>
      </c>
    </row>
    <row r="76" spans="1:16" ht="42">
      <c r="A76" s="380">
        <v>20250067</v>
      </c>
      <c r="B76" s="382">
        <v>45685</v>
      </c>
      <c r="C76" s="381">
        <v>20250030</v>
      </c>
      <c r="D76" s="381" t="s">
        <v>6058</v>
      </c>
      <c r="E76" s="381" t="s">
        <v>6062</v>
      </c>
      <c r="F76" s="381">
        <v>52888066</v>
      </c>
      <c r="G76" s="381" t="s">
        <v>2266</v>
      </c>
      <c r="H76" s="381" t="s">
        <v>6099</v>
      </c>
      <c r="I76" s="381">
        <v>20250049</v>
      </c>
      <c r="J76" s="383">
        <v>36000000</v>
      </c>
      <c r="K76" s="381">
        <v>0</v>
      </c>
      <c r="L76" s="383">
        <v>36000000</v>
      </c>
      <c r="M76" s="383">
        <v>36000000</v>
      </c>
      <c r="N76" s="381">
        <v>0</v>
      </c>
      <c r="O76" s="383">
        <v>36000000</v>
      </c>
      <c r="P76" s="381" t="s">
        <v>6056</v>
      </c>
    </row>
    <row r="77" spans="1:16" ht="62.4">
      <c r="A77" s="380">
        <v>20250074</v>
      </c>
      <c r="B77" s="382">
        <v>45686</v>
      </c>
      <c r="C77" s="381">
        <v>20250041</v>
      </c>
      <c r="D77" s="381" t="s">
        <v>6158</v>
      </c>
      <c r="E77" s="381" t="s">
        <v>6159</v>
      </c>
      <c r="F77" s="381">
        <v>79783306</v>
      </c>
      <c r="G77" s="381" t="s">
        <v>6160</v>
      </c>
      <c r="H77" s="381" t="s">
        <v>6161</v>
      </c>
      <c r="I77" s="381">
        <v>20250050</v>
      </c>
      <c r="J77" s="383">
        <v>36409000</v>
      </c>
      <c r="K77" s="381">
        <v>0</v>
      </c>
      <c r="L77" s="383">
        <v>36409000</v>
      </c>
      <c r="M77" s="383">
        <v>35166366</v>
      </c>
      <c r="N77" s="383">
        <v>1242634</v>
      </c>
      <c r="O77" s="383">
        <v>35166366</v>
      </c>
      <c r="P77" s="381" t="s">
        <v>6056</v>
      </c>
    </row>
    <row r="78" spans="1:16" ht="42">
      <c r="A78" s="380">
        <v>20250075</v>
      </c>
      <c r="B78" s="382">
        <v>45686</v>
      </c>
      <c r="C78" s="381">
        <v>20250072</v>
      </c>
      <c r="D78" s="381" t="s">
        <v>6058</v>
      </c>
      <c r="E78" s="381" t="s">
        <v>6062</v>
      </c>
      <c r="F78" s="381">
        <v>1093775306</v>
      </c>
      <c r="G78" s="381" t="s">
        <v>6162</v>
      </c>
      <c r="H78" s="381" t="s">
        <v>2796</v>
      </c>
      <c r="I78" s="368">
        <v>20250051</v>
      </c>
      <c r="J78" s="383">
        <v>36060000</v>
      </c>
      <c r="K78" s="381">
        <v>0</v>
      </c>
      <c r="L78" s="383">
        <v>36060000</v>
      </c>
      <c r="M78" s="383">
        <v>35659333</v>
      </c>
      <c r="N78" s="383">
        <v>400667</v>
      </c>
      <c r="O78" s="383">
        <v>35659333</v>
      </c>
      <c r="P78" s="381" t="s">
        <v>6056</v>
      </c>
    </row>
    <row r="79" spans="1:16" ht="52.2">
      <c r="A79" s="384">
        <v>20250932</v>
      </c>
      <c r="B79" s="386">
        <v>45870</v>
      </c>
      <c r="C79" s="385">
        <v>20250675</v>
      </c>
      <c r="D79" s="385" t="s">
        <v>6058</v>
      </c>
      <c r="E79" s="385" t="s">
        <v>6062</v>
      </c>
      <c r="F79" s="385">
        <v>1093775306</v>
      </c>
      <c r="G79" s="385" t="s">
        <v>6162</v>
      </c>
      <c r="H79" s="385" t="s">
        <v>6163</v>
      </c>
      <c r="I79" s="369">
        <v>20250051</v>
      </c>
      <c r="J79" s="387">
        <v>18030000</v>
      </c>
      <c r="K79" s="385">
        <v>0</v>
      </c>
      <c r="L79" s="397">
        <v>18030000</v>
      </c>
      <c r="M79" s="387">
        <v>18030000</v>
      </c>
      <c r="N79" s="387">
        <v>6010000</v>
      </c>
      <c r="O79" s="387">
        <v>12020000</v>
      </c>
      <c r="P79" s="385" t="s">
        <v>6056</v>
      </c>
    </row>
    <row r="80" spans="1:16" ht="62.4">
      <c r="A80" s="380">
        <v>20250076</v>
      </c>
      <c r="B80" s="382">
        <v>45687</v>
      </c>
      <c r="C80" s="381">
        <v>20250001</v>
      </c>
      <c r="D80" s="381" t="s">
        <v>6052</v>
      </c>
      <c r="E80" s="381" t="s">
        <v>6053</v>
      </c>
      <c r="F80" s="381">
        <v>900190320</v>
      </c>
      <c r="G80" s="381" t="s">
        <v>6164</v>
      </c>
      <c r="H80" s="381" t="s">
        <v>6055</v>
      </c>
      <c r="I80" s="381">
        <v>20250052</v>
      </c>
      <c r="J80" s="383">
        <v>22999200</v>
      </c>
      <c r="K80" s="381">
        <v>0</v>
      </c>
      <c r="L80" s="383">
        <v>22999200</v>
      </c>
      <c r="M80" s="383">
        <v>22999200</v>
      </c>
      <c r="N80" s="381">
        <v>0</v>
      </c>
      <c r="O80" s="383">
        <v>22999200</v>
      </c>
      <c r="P80" s="381" t="s">
        <v>6056</v>
      </c>
    </row>
    <row r="81" spans="1:16" ht="72.599999999999994">
      <c r="A81" s="380">
        <v>20250077</v>
      </c>
      <c r="B81" s="382">
        <v>45687</v>
      </c>
      <c r="C81" s="381">
        <v>20250001</v>
      </c>
      <c r="D81" s="381" t="s">
        <v>6052</v>
      </c>
      <c r="E81" s="381" t="s">
        <v>6053</v>
      </c>
      <c r="F81" s="381">
        <v>832005739</v>
      </c>
      <c r="G81" s="381" t="s">
        <v>6165</v>
      </c>
      <c r="H81" s="381" t="s">
        <v>6055</v>
      </c>
      <c r="I81" s="381">
        <v>20250053</v>
      </c>
      <c r="J81" s="383">
        <v>22999200</v>
      </c>
      <c r="K81" s="383">
        <v>8400</v>
      </c>
      <c r="L81" s="383">
        <v>22990800</v>
      </c>
      <c r="M81" s="383">
        <v>22990800</v>
      </c>
      <c r="N81" s="381">
        <v>0</v>
      </c>
      <c r="O81" s="383">
        <v>22990800</v>
      </c>
      <c r="P81" s="381" t="s">
        <v>6056</v>
      </c>
    </row>
    <row r="82" spans="1:16" ht="42">
      <c r="A82" s="380">
        <v>20250081</v>
      </c>
      <c r="B82" s="382">
        <v>45687</v>
      </c>
      <c r="C82" s="381">
        <v>20250090</v>
      </c>
      <c r="D82" s="381" t="s">
        <v>6058</v>
      </c>
      <c r="E82" s="381" t="s">
        <v>6059</v>
      </c>
      <c r="F82" s="381">
        <v>1020767347</v>
      </c>
      <c r="G82" s="381" t="s">
        <v>6166</v>
      </c>
      <c r="H82" s="381" t="s">
        <v>6167</v>
      </c>
      <c r="I82" s="381">
        <v>20250054</v>
      </c>
      <c r="J82" s="383">
        <v>60000000</v>
      </c>
      <c r="K82" s="381">
        <v>0</v>
      </c>
      <c r="L82" s="383">
        <v>60000000</v>
      </c>
      <c r="M82" s="383">
        <v>59333333</v>
      </c>
      <c r="N82" s="383">
        <v>666667</v>
      </c>
      <c r="O82" s="383">
        <v>59333333</v>
      </c>
      <c r="P82" s="381" t="s">
        <v>6056</v>
      </c>
    </row>
    <row r="83" spans="1:16" ht="62.4">
      <c r="A83" s="380">
        <v>20250102</v>
      </c>
      <c r="B83" s="382">
        <v>45691</v>
      </c>
      <c r="C83" s="381">
        <v>20250014</v>
      </c>
      <c r="D83" s="381" t="s">
        <v>6058</v>
      </c>
      <c r="E83" s="381" t="s">
        <v>6068</v>
      </c>
      <c r="F83" s="381">
        <v>1019062129</v>
      </c>
      <c r="G83" s="381" t="s">
        <v>6168</v>
      </c>
      <c r="H83" s="381" t="s">
        <v>6169</v>
      </c>
      <c r="I83" s="368">
        <v>20250055</v>
      </c>
      <c r="J83" s="383">
        <v>50148000</v>
      </c>
      <c r="K83" s="381">
        <v>0</v>
      </c>
      <c r="L83" s="383">
        <v>50148000</v>
      </c>
      <c r="M83" s="383">
        <v>44018800</v>
      </c>
      <c r="N83" s="383">
        <v>6129200</v>
      </c>
      <c r="O83" s="383">
        <v>44018800</v>
      </c>
      <c r="P83" s="381" t="s">
        <v>6056</v>
      </c>
    </row>
    <row r="84" spans="1:16" ht="72.599999999999994">
      <c r="A84" s="374">
        <v>20251254</v>
      </c>
      <c r="B84" s="376">
        <v>45951</v>
      </c>
      <c r="C84" s="375">
        <v>20250917</v>
      </c>
      <c r="D84" s="375" t="s">
        <v>6058</v>
      </c>
      <c r="E84" s="375" t="s">
        <v>6068</v>
      </c>
      <c r="F84" s="375">
        <v>1019062129</v>
      </c>
      <c r="G84" s="375" t="s">
        <v>6168</v>
      </c>
      <c r="H84" s="375" t="s">
        <v>6170</v>
      </c>
      <c r="I84" s="369">
        <v>20250055</v>
      </c>
      <c r="J84" s="377">
        <v>13373000</v>
      </c>
      <c r="K84" s="375">
        <v>0</v>
      </c>
      <c r="L84" s="397">
        <v>13373000</v>
      </c>
      <c r="M84" s="375">
        <v>0</v>
      </c>
      <c r="N84" s="377">
        <v>13373000</v>
      </c>
      <c r="O84" s="375">
        <v>0</v>
      </c>
      <c r="P84" s="375" t="s">
        <v>6056</v>
      </c>
    </row>
    <row r="85" spans="1:16" ht="42">
      <c r="A85" s="380">
        <v>20250090</v>
      </c>
      <c r="B85" s="382">
        <v>45688</v>
      </c>
      <c r="C85" s="381">
        <v>20250090</v>
      </c>
      <c r="D85" s="381" t="s">
        <v>6058</v>
      </c>
      <c r="E85" s="381" t="s">
        <v>6059</v>
      </c>
      <c r="F85" s="381">
        <v>52586913</v>
      </c>
      <c r="G85" s="381" t="s">
        <v>6171</v>
      </c>
      <c r="H85" s="381" t="s">
        <v>6167</v>
      </c>
      <c r="I85" s="381">
        <v>20250056</v>
      </c>
      <c r="J85" s="383">
        <v>60000000</v>
      </c>
      <c r="K85" s="381">
        <v>0</v>
      </c>
      <c r="L85" s="383">
        <v>60000000</v>
      </c>
      <c r="M85" s="383">
        <v>60000000</v>
      </c>
      <c r="N85" s="381">
        <v>0</v>
      </c>
      <c r="O85" s="383">
        <v>60000000</v>
      </c>
      <c r="P85" s="381" t="s">
        <v>6056</v>
      </c>
    </row>
    <row r="86" spans="1:16" ht="42">
      <c r="A86" s="380">
        <v>20250091</v>
      </c>
      <c r="B86" s="382">
        <v>45688</v>
      </c>
      <c r="C86" s="381">
        <v>20250069</v>
      </c>
      <c r="D86" s="381" t="s">
        <v>6058</v>
      </c>
      <c r="E86" s="381" t="s">
        <v>6062</v>
      </c>
      <c r="F86" s="381">
        <v>1030596080</v>
      </c>
      <c r="G86" s="381" t="s">
        <v>6172</v>
      </c>
      <c r="H86" s="381" t="s">
        <v>6173</v>
      </c>
      <c r="I86" s="368">
        <v>20250057</v>
      </c>
      <c r="J86" s="383">
        <v>19672000</v>
      </c>
      <c r="K86" s="381">
        <v>0</v>
      </c>
      <c r="L86" s="383">
        <v>19672000</v>
      </c>
      <c r="M86" s="383">
        <v>19672000</v>
      </c>
      <c r="N86" s="381">
        <v>0</v>
      </c>
      <c r="O86" s="383">
        <v>19672000</v>
      </c>
      <c r="P86" s="381" t="s">
        <v>6056</v>
      </c>
    </row>
    <row r="87" spans="1:16" ht="52.2">
      <c r="A87" s="384">
        <v>20250643</v>
      </c>
      <c r="B87" s="386">
        <v>45807</v>
      </c>
      <c r="C87" s="385">
        <v>20250500</v>
      </c>
      <c r="D87" s="385" t="s">
        <v>6058</v>
      </c>
      <c r="E87" s="385" t="s">
        <v>6062</v>
      </c>
      <c r="F87" s="385">
        <v>1030596080</v>
      </c>
      <c r="G87" s="385" t="s">
        <v>6172</v>
      </c>
      <c r="H87" s="385" t="s">
        <v>6174</v>
      </c>
      <c r="I87" s="369">
        <v>20250057</v>
      </c>
      <c r="J87" s="387">
        <v>9836000</v>
      </c>
      <c r="K87" s="385">
        <v>0</v>
      </c>
      <c r="L87" s="397">
        <v>9836000</v>
      </c>
      <c r="M87" s="387">
        <v>9836000</v>
      </c>
      <c r="N87" s="385">
        <v>0</v>
      </c>
      <c r="O87" s="387">
        <v>9836000</v>
      </c>
      <c r="P87" s="385" t="s">
        <v>6056</v>
      </c>
    </row>
    <row r="88" spans="1:16" ht="42">
      <c r="A88" s="380">
        <v>20250092</v>
      </c>
      <c r="B88" s="382">
        <v>45688</v>
      </c>
      <c r="C88" s="381">
        <v>20250091</v>
      </c>
      <c r="D88" s="381" t="s">
        <v>6058</v>
      </c>
      <c r="E88" s="381" t="s">
        <v>6059</v>
      </c>
      <c r="F88" s="381">
        <v>1052396422</v>
      </c>
      <c r="G88" s="381" t="s">
        <v>6175</v>
      </c>
      <c r="H88" s="381" t="s">
        <v>6176</v>
      </c>
      <c r="I88" s="381">
        <v>20250058</v>
      </c>
      <c r="J88" s="383">
        <v>24000000</v>
      </c>
      <c r="K88" s="381">
        <v>0</v>
      </c>
      <c r="L88" s="383">
        <v>24000000</v>
      </c>
      <c r="M88" s="383">
        <v>24000000</v>
      </c>
      <c r="N88" s="381">
        <v>0</v>
      </c>
      <c r="O88" s="383">
        <v>24000000</v>
      </c>
      <c r="P88" s="381" t="s">
        <v>6056</v>
      </c>
    </row>
    <row r="89" spans="1:16" ht="62.4">
      <c r="A89" s="380">
        <v>20250093</v>
      </c>
      <c r="B89" s="382">
        <v>45688</v>
      </c>
      <c r="C89" s="381">
        <v>20250100</v>
      </c>
      <c r="D89" s="381" t="s">
        <v>6177</v>
      </c>
      <c r="E89" s="381" t="s">
        <v>6068</v>
      </c>
      <c r="F89" s="381">
        <v>830010814</v>
      </c>
      <c r="G89" s="381" t="s">
        <v>2252</v>
      </c>
      <c r="H89" s="381" t="s">
        <v>6178</v>
      </c>
      <c r="I89" s="381">
        <v>20250059</v>
      </c>
      <c r="J89" s="383">
        <v>88359000</v>
      </c>
      <c r="K89" s="381">
        <v>0</v>
      </c>
      <c r="L89" s="383">
        <v>88359000</v>
      </c>
      <c r="M89" s="383">
        <v>88359000</v>
      </c>
      <c r="N89" s="381">
        <v>0</v>
      </c>
      <c r="O89" s="383">
        <v>88359000</v>
      </c>
      <c r="P89" s="381" t="s">
        <v>6056</v>
      </c>
    </row>
    <row r="90" spans="1:16" ht="72.599999999999994">
      <c r="A90" s="380">
        <v>20250094</v>
      </c>
      <c r="B90" s="382">
        <v>45688</v>
      </c>
      <c r="C90" s="381">
        <v>20250102</v>
      </c>
      <c r="D90" s="381" t="s">
        <v>6177</v>
      </c>
      <c r="E90" s="381" t="s">
        <v>6068</v>
      </c>
      <c r="F90" s="381">
        <v>900506283</v>
      </c>
      <c r="G90" s="381" t="s">
        <v>2335</v>
      </c>
      <c r="H90" s="381" t="s">
        <v>6179</v>
      </c>
      <c r="I90" s="381">
        <v>20250060</v>
      </c>
      <c r="J90" s="383">
        <v>42922000</v>
      </c>
      <c r="K90" s="381">
        <v>0</v>
      </c>
      <c r="L90" s="383">
        <v>42922000</v>
      </c>
      <c r="M90" s="383">
        <v>35118004</v>
      </c>
      <c r="N90" s="383">
        <v>7803996</v>
      </c>
      <c r="O90" s="383">
        <v>35118004</v>
      </c>
      <c r="P90" s="381" t="s">
        <v>6056</v>
      </c>
    </row>
    <row r="91" spans="1:16" ht="82.8">
      <c r="A91" s="380">
        <v>20250095</v>
      </c>
      <c r="B91" s="382">
        <v>45688</v>
      </c>
      <c r="C91" s="381">
        <v>20240793</v>
      </c>
      <c r="D91" s="381" t="s">
        <v>6158</v>
      </c>
      <c r="E91" s="381" t="s">
        <v>6180</v>
      </c>
      <c r="F91" s="381">
        <v>901904693</v>
      </c>
      <c r="G91" s="381" t="s">
        <v>3207</v>
      </c>
      <c r="H91" s="381" t="s">
        <v>6181</v>
      </c>
      <c r="I91" s="381">
        <v>20250061</v>
      </c>
      <c r="J91" s="383">
        <v>5803336492</v>
      </c>
      <c r="K91" s="381">
        <v>0</v>
      </c>
      <c r="L91" s="383">
        <v>5803336492</v>
      </c>
      <c r="M91" s="383">
        <v>2856799314</v>
      </c>
      <c r="N91" s="383">
        <v>2946537178</v>
      </c>
      <c r="O91" s="383">
        <v>2856799314</v>
      </c>
      <c r="P91" s="381" t="s">
        <v>6056</v>
      </c>
    </row>
    <row r="92" spans="1:16" ht="62.4">
      <c r="A92" s="380">
        <v>20250100</v>
      </c>
      <c r="B92" s="382">
        <v>45691</v>
      </c>
      <c r="C92" s="381">
        <v>20250075</v>
      </c>
      <c r="D92" s="381" t="s">
        <v>6158</v>
      </c>
      <c r="E92" s="381" t="s">
        <v>6182</v>
      </c>
      <c r="F92" s="381">
        <v>80764801</v>
      </c>
      <c r="G92" s="381" t="s">
        <v>2338</v>
      </c>
      <c r="H92" s="381" t="s">
        <v>6183</v>
      </c>
      <c r="I92" s="381">
        <v>20250062</v>
      </c>
      <c r="J92" s="383">
        <v>38500000</v>
      </c>
      <c r="K92" s="381">
        <v>0</v>
      </c>
      <c r="L92" s="383">
        <v>38500000</v>
      </c>
      <c r="M92" s="383">
        <v>31900000</v>
      </c>
      <c r="N92" s="383">
        <v>6600000</v>
      </c>
      <c r="O92" s="383">
        <v>31900000</v>
      </c>
      <c r="P92" s="381" t="s">
        <v>6056</v>
      </c>
    </row>
    <row r="93" spans="1:16" ht="42">
      <c r="A93" s="380">
        <v>20250096</v>
      </c>
      <c r="B93" s="382">
        <v>45688</v>
      </c>
      <c r="C93" s="381">
        <v>20250090</v>
      </c>
      <c r="D93" s="381" t="s">
        <v>6058</v>
      </c>
      <c r="E93" s="381" t="s">
        <v>6059</v>
      </c>
      <c r="F93" s="381">
        <v>1019073350</v>
      </c>
      <c r="G93" s="381" t="s">
        <v>6184</v>
      </c>
      <c r="H93" s="381" t="s">
        <v>6167</v>
      </c>
      <c r="I93" s="381">
        <v>20250063</v>
      </c>
      <c r="J93" s="383">
        <v>60000000</v>
      </c>
      <c r="K93" s="381">
        <v>0</v>
      </c>
      <c r="L93" s="383">
        <v>60000000</v>
      </c>
      <c r="M93" s="383">
        <v>39333333</v>
      </c>
      <c r="N93" s="383">
        <v>20666667</v>
      </c>
      <c r="O93" s="383">
        <v>39333333</v>
      </c>
      <c r="P93" s="381" t="s">
        <v>6056</v>
      </c>
    </row>
    <row r="94" spans="1:16" ht="42">
      <c r="A94" s="380">
        <v>20250103</v>
      </c>
      <c r="B94" s="382">
        <v>45691</v>
      </c>
      <c r="C94" s="381">
        <v>20250069</v>
      </c>
      <c r="D94" s="381" t="s">
        <v>6058</v>
      </c>
      <c r="E94" s="381" t="s">
        <v>6062</v>
      </c>
      <c r="F94" s="381">
        <v>80664743</v>
      </c>
      <c r="G94" s="381" t="s">
        <v>6185</v>
      </c>
      <c r="H94" s="381" t="s">
        <v>6173</v>
      </c>
      <c r="I94" s="368">
        <v>20250064</v>
      </c>
      <c r="J94" s="383">
        <v>19672000</v>
      </c>
      <c r="K94" s="381">
        <v>0</v>
      </c>
      <c r="L94" s="383">
        <v>19672000</v>
      </c>
      <c r="M94" s="383">
        <v>19344133</v>
      </c>
      <c r="N94" s="383">
        <v>327867</v>
      </c>
      <c r="O94" s="383">
        <v>19344133</v>
      </c>
      <c r="P94" s="381" t="s">
        <v>6056</v>
      </c>
    </row>
    <row r="95" spans="1:16" ht="52.2">
      <c r="A95" s="384">
        <v>20250640</v>
      </c>
      <c r="B95" s="386">
        <v>45807</v>
      </c>
      <c r="C95" s="385">
        <v>20250499</v>
      </c>
      <c r="D95" s="385" t="s">
        <v>6058</v>
      </c>
      <c r="E95" s="385" t="s">
        <v>6062</v>
      </c>
      <c r="F95" s="385">
        <v>80664743</v>
      </c>
      <c r="G95" s="385" t="s">
        <v>6185</v>
      </c>
      <c r="H95" s="385" t="s">
        <v>6186</v>
      </c>
      <c r="I95" s="369">
        <v>20250064</v>
      </c>
      <c r="J95" s="387">
        <v>9000000</v>
      </c>
      <c r="K95" s="385">
        <v>0</v>
      </c>
      <c r="L95" s="397">
        <v>9000000</v>
      </c>
      <c r="M95" s="387">
        <v>9000000</v>
      </c>
      <c r="N95" s="385">
        <v>0</v>
      </c>
      <c r="O95" s="387">
        <v>9000000</v>
      </c>
      <c r="P95" s="385" t="s">
        <v>6056</v>
      </c>
    </row>
    <row r="96" spans="1:16" ht="52.2">
      <c r="A96" s="384">
        <v>20250770</v>
      </c>
      <c r="B96" s="386">
        <v>45835</v>
      </c>
      <c r="C96" s="385">
        <v>20250499</v>
      </c>
      <c r="D96" s="385" t="s">
        <v>6058</v>
      </c>
      <c r="E96" s="385" t="s">
        <v>6062</v>
      </c>
      <c r="F96" s="385">
        <v>80664743</v>
      </c>
      <c r="G96" s="385" t="s">
        <v>6185</v>
      </c>
      <c r="H96" s="385" t="s">
        <v>6186</v>
      </c>
      <c r="I96" s="369">
        <v>20250064</v>
      </c>
      <c r="J96" s="387">
        <v>836000</v>
      </c>
      <c r="K96" s="385">
        <v>0</v>
      </c>
      <c r="L96" s="397">
        <v>836000</v>
      </c>
      <c r="M96" s="387">
        <v>836000</v>
      </c>
      <c r="N96" s="385">
        <v>0</v>
      </c>
      <c r="O96" s="387">
        <v>836000</v>
      </c>
      <c r="P96" s="385" t="s">
        <v>6056</v>
      </c>
    </row>
    <row r="97" spans="1:16" ht="42">
      <c r="A97" s="380">
        <v>20250104</v>
      </c>
      <c r="B97" s="382">
        <v>45691</v>
      </c>
      <c r="C97" s="381">
        <v>20250110</v>
      </c>
      <c r="D97" s="381" t="s">
        <v>6058</v>
      </c>
      <c r="E97" s="381" t="s">
        <v>6059</v>
      </c>
      <c r="F97" s="381">
        <v>1022375769</v>
      </c>
      <c r="G97" s="381" t="s">
        <v>6187</v>
      </c>
      <c r="H97" s="381" t="s">
        <v>6188</v>
      </c>
      <c r="I97" s="381">
        <v>20250065</v>
      </c>
      <c r="J97" s="383">
        <v>9000000</v>
      </c>
      <c r="K97" s="381">
        <v>0</v>
      </c>
      <c r="L97" s="383">
        <v>9000000</v>
      </c>
      <c r="M97" s="383">
        <v>9000000</v>
      </c>
      <c r="N97" s="381">
        <v>0</v>
      </c>
      <c r="O97" s="383">
        <v>9000000</v>
      </c>
      <c r="P97" s="381" t="s">
        <v>6056</v>
      </c>
    </row>
    <row r="98" spans="1:16" ht="42">
      <c r="A98" s="380">
        <v>20250105</v>
      </c>
      <c r="B98" s="382">
        <v>45691</v>
      </c>
      <c r="C98" s="381">
        <v>20250023</v>
      </c>
      <c r="D98" s="381" t="s">
        <v>6058</v>
      </c>
      <c r="E98" s="381" t="s">
        <v>6062</v>
      </c>
      <c r="F98" s="381">
        <v>1070917252</v>
      </c>
      <c r="G98" s="381" t="s">
        <v>2431</v>
      </c>
      <c r="H98" s="381" t="s">
        <v>2814</v>
      </c>
      <c r="I98" s="381">
        <v>20250066</v>
      </c>
      <c r="J98" s="383">
        <v>50000000</v>
      </c>
      <c r="K98" s="381">
        <v>0</v>
      </c>
      <c r="L98" s="383">
        <v>50000000</v>
      </c>
      <c r="M98" s="383">
        <v>39500000</v>
      </c>
      <c r="N98" s="383">
        <v>10500000</v>
      </c>
      <c r="O98" s="383">
        <v>39500000</v>
      </c>
      <c r="P98" s="381" t="s">
        <v>6056</v>
      </c>
    </row>
    <row r="99" spans="1:16" ht="82.8">
      <c r="A99" s="380">
        <v>20250106</v>
      </c>
      <c r="B99" s="382">
        <v>45691</v>
      </c>
      <c r="C99" s="381">
        <v>20250052</v>
      </c>
      <c r="D99" s="381" t="s">
        <v>6158</v>
      </c>
      <c r="E99" s="381" t="s">
        <v>6189</v>
      </c>
      <c r="F99" s="381">
        <v>900054952</v>
      </c>
      <c r="G99" s="381" t="s">
        <v>6190</v>
      </c>
      <c r="H99" s="381" t="s">
        <v>6191</v>
      </c>
      <c r="I99" s="381">
        <v>20250067</v>
      </c>
      <c r="J99" s="383">
        <v>369980481</v>
      </c>
      <c r="K99" s="381">
        <v>0</v>
      </c>
      <c r="L99" s="383">
        <v>369980481</v>
      </c>
      <c r="M99" s="383">
        <v>332982432</v>
      </c>
      <c r="N99" s="383">
        <v>36998049</v>
      </c>
      <c r="O99" s="383">
        <v>332982432</v>
      </c>
      <c r="P99" s="381" t="s">
        <v>6056</v>
      </c>
    </row>
    <row r="100" spans="1:16" ht="42">
      <c r="A100" s="380">
        <v>20250107</v>
      </c>
      <c r="B100" s="382">
        <v>45692</v>
      </c>
      <c r="C100" s="381">
        <v>20250070</v>
      </c>
      <c r="D100" s="381" t="s">
        <v>6058</v>
      </c>
      <c r="E100" s="381" t="s">
        <v>6062</v>
      </c>
      <c r="F100" s="381">
        <v>1072395700</v>
      </c>
      <c r="G100" s="381" t="s">
        <v>6192</v>
      </c>
      <c r="H100" s="381" t="s">
        <v>6173</v>
      </c>
      <c r="I100" s="368">
        <v>20250068</v>
      </c>
      <c r="J100" s="383">
        <v>16000000</v>
      </c>
      <c r="K100" s="381">
        <v>0</v>
      </c>
      <c r="L100" s="383">
        <v>16000000</v>
      </c>
      <c r="M100" s="383">
        <v>16000000</v>
      </c>
      <c r="N100" s="381">
        <v>0</v>
      </c>
      <c r="O100" s="383">
        <v>16000000</v>
      </c>
      <c r="P100" s="381" t="s">
        <v>6056</v>
      </c>
    </row>
    <row r="101" spans="1:16" ht="52.2">
      <c r="A101" s="384">
        <v>20250656</v>
      </c>
      <c r="B101" s="386">
        <v>45812</v>
      </c>
      <c r="C101" s="385">
        <v>20250498</v>
      </c>
      <c r="D101" s="385" t="s">
        <v>6058</v>
      </c>
      <c r="E101" s="385" t="s">
        <v>6062</v>
      </c>
      <c r="F101" s="385">
        <v>1072395700</v>
      </c>
      <c r="G101" s="385" t="s">
        <v>6192</v>
      </c>
      <c r="H101" s="385" t="s">
        <v>6193</v>
      </c>
      <c r="I101" s="369">
        <v>20250068</v>
      </c>
      <c r="J101" s="387">
        <v>8000000</v>
      </c>
      <c r="K101" s="385">
        <v>0</v>
      </c>
      <c r="L101" s="397">
        <v>8000000</v>
      </c>
      <c r="M101" s="387">
        <v>8000000</v>
      </c>
      <c r="N101" s="385">
        <v>0</v>
      </c>
      <c r="O101" s="387">
        <v>8000000</v>
      </c>
      <c r="P101" s="385" t="s">
        <v>6056</v>
      </c>
    </row>
    <row r="102" spans="1:16" ht="62.4">
      <c r="A102" s="380">
        <v>20250108</v>
      </c>
      <c r="B102" s="382">
        <v>45692</v>
      </c>
      <c r="C102" s="381">
        <v>20250121</v>
      </c>
      <c r="D102" s="381" t="s">
        <v>6058</v>
      </c>
      <c r="E102" s="381" t="s">
        <v>6068</v>
      </c>
      <c r="F102" s="381">
        <v>1136883951</v>
      </c>
      <c r="G102" s="381" t="s">
        <v>6194</v>
      </c>
      <c r="H102" s="381" t="s">
        <v>6195</v>
      </c>
      <c r="I102" s="381">
        <v>20250069</v>
      </c>
      <c r="J102" s="383">
        <v>42000000</v>
      </c>
      <c r="K102" s="381">
        <v>0</v>
      </c>
      <c r="L102" s="383">
        <v>42000000</v>
      </c>
      <c r="M102" s="383">
        <v>42000000</v>
      </c>
      <c r="N102" s="381">
        <v>0</v>
      </c>
      <c r="O102" s="383">
        <v>42000000</v>
      </c>
      <c r="P102" s="381" t="s">
        <v>6056</v>
      </c>
    </row>
    <row r="103" spans="1:16" ht="72.599999999999994">
      <c r="A103" s="380">
        <v>20250109</v>
      </c>
      <c r="B103" s="382">
        <v>45692</v>
      </c>
      <c r="C103" s="381">
        <v>20250120</v>
      </c>
      <c r="D103" s="381" t="s">
        <v>6058</v>
      </c>
      <c r="E103" s="381" t="s">
        <v>6068</v>
      </c>
      <c r="F103" s="381">
        <v>1073605816</v>
      </c>
      <c r="G103" s="381" t="s">
        <v>6196</v>
      </c>
      <c r="H103" s="381" t="s">
        <v>6197</v>
      </c>
      <c r="I103" s="381">
        <v>20250070</v>
      </c>
      <c r="J103" s="383">
        <v>34584000</v>
      </c>
      <c r="K103" s="381">
        <v>0</v>
      </c>
      <c r="L103" s="383">
        <v>34584000</v>
      </c>
      <c r="M103" s="383">
        <v>34584000</v>
      </c>
      <c r="N103" s="381">
        <v>0</v>
      </c>
      <c r="O103" s="383">
        <v>34584000</v>
      </c>
      <c r="P103" s="381" t="s">
        <v>6056</v>
      </c>
    </row>
    <row r="104" spans="1:16" ht="42">
      <c r="A104" s="380">
        <v>20250110</v>
      </c>
      <c r="B104" s="382">
        <v>45692</v>
      </c>
      <c r="C104" s="381">
        <v>20250091</v>
      </c>
      <c r="D104" s="381" t="s">
        <v>6058</v>
      </c>
      <c r="E104" s="381" t="s">
        <v>6059</v>
      </c>
      <c r="F104" s="381">
        <v>1065642490</v>
      </c>
      <c r="G104" s="381" t="s">
        <v>2385</v>
      </c>
      <c r="H104" s="381" t="s">
        <v>6176</v>
      </c>
      <c r="I104" s="368">
        <v>20250071</v>
      </c>
      <c r="J104" s="383">
        <v>18000000</v>
      </c>
      <c r="K104" s="383">
        <v>800000</v>
      </c>
      <c r="L104" s="383">
        <v>17200000</v>
      </c>
      <c r="M104" s="383">
        <v>17200000</v>
      </c>
      <c r="N104" s="381">
        <v>0</v>
      </c>
      <c r="O104" s="383">
        <v>17200000</v>
      </c>
      <c r="P104" s="381" t="s">
        <v>6056</v>
      </c>
    </row>
    <row r="105" spans="1:16" ht="42">
      <c r="A105" s="384">
        <v>20250518</v>
      </c>
      <c r="B105" s="386">
        <v>45779</v>
      </c>
      <c r="C105" s="385">
        <v>20250424</v>
      </c>
      <c r="D105" s="385" t="s">
        <v>6058</v>
      </c>
      <c r="E105" s="385" t="s">
        <v>6059</v>
      </c>
      <c r="F105" s="385">
        <v>1065642490</v>
      </c>
      <c r="G105" s="385" t="s">
        <v>2385</v>
      </c>
      <c r="H105" s="385" t="s">
        <v>6198</v>
      </c>
      <c r="I105" s="369">
        <v>20250071</v>
      </c>
      <c r="J105" s="387">
        <v>5000000</v>
      </c>
      <c r="K105" s="385">
        <v>0</v>
      </c>
      <c r="L105" s="397">
        <v>5000000</v>
      </c>
      <c r="M105" s="387">
        <v>5000000</v>
      </c>
      <c r="N105" s="385">
        <v>0</v>
      </c>
      <c r="O105" s="387">
        <v>5000000</v>
      </c>
      <c r="P105" s="385" t="s">
        <v>6056</v>
      </c>
    </row>
    <row r="106" spans="1:16" ht="82.8">
      <c r="A106" s="380">
        <v>20250142</v>
      </c>
      <c r="B106" s="382">
        <v>45699</v>
      </c>
      <c r="C106" s="381">
        <v>20240719</v>
      </c>
      <c r="D106" s="381" t="s">
        <v>6158</v>
      </c>
      <c r="E106" s="381" t="s">
        <v>6199</v>
      </c>
      <c r="F106" s="381">
        <v>860007386</v>
      </c>
      <c r="G106" s="381" t="s">
        <v>6200</v>
      </c>
      <c r="H106" s="381" t="s">
        <v>6201</v>
      </c>
      <c r="I106" s="381">
        <v>20250072</v>
      </c>
      <c r="J106" s="383">
        <v>2077021000</v>
      </c>
      <c r="K106" s="381">
        <v>0</v>
      </c>
      <c r="L106" s="383">
        <v>2077021000</v>
      </c>
      <c r="M106" s="381">
        <v>0</v>
      </c>
      <c r="N106" s="383">
        <v>2077021000</v>
      </c>
      <c r="O106" s="381">
        <v>0</v>
      </c>
      <c r="P106" s="381" t="s">
        <v>6056</v>
      </c>
    </row>
    <row r="107" spans="1:16" ht="93">
      <c r="A107" s="380">
        <v>20250111</v>
      </c>
      <c r="B107" s="382">
        <v>45692</v>
      </c>
      <c r="C107" s="381">
        <v>20250082</v>
      </c>
      <c r="D107" s="381" t="s">
        <v>6158</v>
      </c>
      <c r="E107" s="381" t="s">
        <v>6202</v>
      </c>
      <c r="F107" s="381">
        <v>80829474</v>
      </c>
      <c r="G107" s="381" t="s">
        <v>6203</v>
      </c>
      <c r="H107" s="381" t="s">
        <v>6204</v>
      </c>
      <c r="I107" s="381">
        <v>20250073</v>
      </c>
      <c r="J107" s="383">
        <v>9500000</v>
      </c>
      <c r="K107" s="381">
        <v>0</v>
      </c>
      <c r="L107" s="383">
        <v>9500000</v>
      </c>
      <c r="M107" s="383">
        <v>9500000</v>
      </c>
      <c r="N107" s="381">
        <v>0</v>
      </c>
      <c r="O107" s="383">
        <v>9500000</v>
      </c>
      <c r="P107" s="381" t="s">
        <v>6056</v>
      </c>
    </row>
    <row r="108" spans="1:16" ht="93">
      <c r="A108" s="380">
        <v>20250112</v>
      </c>
      <c r="B108" s="382">
        <v>45692</v>
      </c>
      <c r="C108" s="381">
        <v>20250115</v>
      </c>
      <c r="D108" s="381" t="s">
        <v>6158</v>
      </c>
      <c r="E108" s="381" t="s">
        <v>6202</v>
      </c>
      <c r="F108" s="381">
        <v>80031833</v>
      </c>
      <c r="G108" s="381" t="s">
        <v>6205</v>
      </c>
      <c r="H108" s="381" t="s">
        <v>6206</v>
      </c>
      <c r="I108" s="381">
        <v>20250074</v>
      </c>
      <c r="J108" s="383">
        <v>9500000</v>
      </c>
      <c r="K108" s="381">
        <v>0</v>
      </c>
      <c r="L108" s="383">
        <v>9500000</v>
      </c>
      <c r="M108" s="383">
        <v>9500000</v>
      </c>
      <c r="N108" s="381">
        <v>0</v>
      </c>
      <c r="O108" s="383">
        <v>9500000</v>
      </c>
      <c r="P108" s="381" t="s">
        <v>6056</v>
      </c>
    </row>
    <row r="109" spans="1:16" ht="52.2">
      <c r="A109" s="380">
        <v>20250113</v>
      </c>
      <c r="B109" s="382">
        <v>45692</v>
      </c>
      <c r="C109" s="381">
        <v>20250033</v>
      </c>
      <c r="D109" s="381" t="s">
        <v>6058</v>
      </c>
      <c r="E109" s="381" t="s">
        <v>6062</v>
      </c>
      <c r="F109" s="381">
        <v>1010175673</v>
      </c>
      <c r="G109" s="381" t="s">
        <v>6207</v>
      </c>
      <c r="H109" s="381" t="s">
        <v>6121</v>
      </c>
      <c r="I109" s="368">
        <v>20250075</v>
      </c>
      <c r="J109" s="383">
        <v>11700000</v>
      </c>
      <c r="K109" s="381">
        <v>0</v>
      </c>
      <c r="L109" s="383">
        <v>11700000</v>
      </c>
      <c r="M109" s="383">
        <v>11700000</v>
      </c>
      <c r="N109" s="381">
        <v>0</v>
      </c>
      <c r="O109" s="383">
        <v>11700000</v>
      </c>
      <c r="P109" s="381" t="s">
        <v>6056</v>
      </c>
    </row>
    <row r="110" spans="1:16" ht="62.4">
      <c r="A110" s="384">
        <v>20250519</v>
      </c>
      <c r="B110" s="386">
        <v>45779</v>
      </c>
      <c r="C110" s="385">
        <v>20250416</v>
      </c>
      <c r="D110" s="385" t="s">
        <v>6058</v>
      </c>
      <c r="E110" s="385" t="s">
        <v>6062</v>
      </c>
      <c r="F110" s="385">
        <v>1010175673</v>
      </c>
      <c r="G110" s="385" t="s">
        <v>6207</v>
      </c>
      <c r="H110" s="385" t="s">
        <v>6208</v>
      </c>
      <c r="I110" s="369">
        <v>20250075</v>
      </c>
      <c r="J110" s="387">
        <v>5850000</v>
      </c>
      <c r="K110" s="387">
        <v>130000</v>
      </c>
      <c r="L110" s="397">
        <v>5720000</v>
      </c>
      <c r="M110" s="387">
        <v>5720000</v>
      </c>
      <c r="N110" s="385">
        <v>0</v>
      </c>
      <c r="O110" s="387">
        <v>5720000</v>
      </c>
      <c r="P110" s="385" t="s">
        <v>6056</v>
      </c>
    </row>
    <row r="111" spans="1:16" ht="42">
      <c r="A111" s="380">
        <v>20250114</v>
      </c>
      <c r="B111" s="382">
        <v>45692</v>
      </c>
      <c r="C111" s="381">
        <v>20250027</v>
      </c>
      <c r="D111" s="381" t="s">
        <v>6058</v>
      </c>
      <c r="E111" s="381" t="s">
        <v>6062</v>
      </c>
      <c r="F111" s="381">
        <v>5658887</v>
      </c>
      <c r="G111" s="381" t="s">
        <v>2425</v>
      </c>
      <c r="H111" s="381" t="s">
        <v>3545</v>
      </c>
      <c r="I111" s="368">
        <v>20250076</v>
      </c>
      <c r="J111" s="383">
        <v>34000000</v>
      </c>
      <c r="K111" s="383">
        <v>7650000</v>
      </c>
      <c r="L111" s="383">
        <v>26350000</v>
      </c>
      <c r="M111" s="383">
        <v>26350000</v>
      </c>
      <c r="N111" s="381">
        <v>0</v>
      </c>
      <c r="O111" s="383">
        <v>26350000</v>
      </c>
      <c r="P111" s="381" t="s">
        <v>6056</v>
      </c>
    </row>
    <row r="112" spans="1:16" ht="42">
      <c r="A112" s="380">
        <v>20250540</v>
      </c>
      <c r="B112" s="382">
        <v>45786</v>
      </c>
      <c r="C112" s="381">
        <v>20250027</v>
      </c>
      <c r="D112" s="381" t="s">
        <v>6058</v>
      </c>
      <c r="E112" s="381" t="s">
        <v>6062</v>
      </c>
      <c r="F112" s="381">
        <v>1110491363</v>
      </c>
      <c r="G112" s="381" t="s">
        <v>6209</v>
      </c>
      <c r="H112" s="381" t="s">
        <v>6210</v>
      </c>
      <c r="I112" s="368">
        <v>20250076</v>
      </c>
      <c r="J112" s="383">
        <v>7650000</v>
      </c>
      <c r="K112" s="381">
        <v>0</v>
      </c>
      <c r="L112" s="383">
        <v>7650000</v>
      </c>
      <c r="M112" s="383">
        <v>7650000</v>
      </c>
      <c r="N112" s="381">
        <v>0</v>
      </c>
      <c r="O112" s="383">
        <v>7650000</v>
      </c>
      <c r="P112" s="381" t="s">
        <v>6056</v>
      </c>
    </row>
    <row r="113" spans="1:16" ht="42">
      <c r="A113" s="384">
        <v>20250665</v>
      </c>
      <c r="B113" s="386">
        <v>45813</v>
      </c>
      <c r="C113" s="385">
        <v>20250513</v>
      </c>
      <c r="D113" s="385" t="s">
        <v>6058</v>
      </c>
      <c r="E113" s="385" t="s">
        <v>6062</v>
      </c>
      <c r="F113" s="385">
        <v>1110491363</v>
      </c>
      <c r="G113" s="385" t="s">
        <v>6209</v>
      </c>
      <c r="H113" s="385" t="s">
        <v>6211</v>
      </c>
      <c r="I113" s="369">
        <v>20250076</v>
      </c>
      <c r="J113" s="387">
        <v>17000000</v>
      </c>
      <c r="K113" s="385">
        <v>0</v>
      </c>
      <c r="L113" s="397">
        <v>17000000</v>
      </c>
      <c r="M113" s="387">
        <v>17000000</v>
      </c>
      <c r="N113" s="385">
        <v>0</v>
      </c>
      <c r="O113" s="387">
        <v>17000000</v>
      </c>
      <c r="P113" s="385" t="s">
        <v>6056</v>
      </c>
    </row>
    <row r="114" spans="1:16" ht="42">
      <c r="A114" s="380">
        <v>20250115</v>
      </c>
      <c r="B114" s="382">
        <v>45692</v>
      </c>
      <c r="C114" s="381">
        <v>20250030</v>
      </c>
      <c r="D114" s="381" t="s">
        <v>6058</v>
      </c>
      <c r="E114" s="381" t="s">
        <v>6062</v>
      </c>
      <c r="F114" s="381">
        <v>40046901</v>
      </c>
      <c r="G114" s="381" t="s">
        <v>6212</v>
      </c>
      <c r="H114" s="381" t="s">
        <v>6099</v>
      </c>
      <c r="I114" s="368">
        <v>20250077</v>
      </c>
      <c r="J114" s="383">
        <v>66000000</v>
      </c>
      <c r="K114" s="381">
        <v>0</v>
      </c>
      <c r="L114" s="383">
        <v>66000000</v>
      </c>
      <c r="M114" s="383">
        <v>64533333</v>
      </c>
      <c r="N114" s="383">
        <v>1466667</v>
      </c>
      <c r="O114" s="383">
        <v>64533333</v>
      </c>
      <c r="P114" s="381" t="s">
        <v>6056</v>
      </c>
    </row>
    <row r="115" spans="1:16" ht="62.4">
      <c r="A115" s="384">
        <v>20250938</v>
      </c>
      <c r="B115" s="386">
        <v>45873</v>
      </c>
      <c r="C115" s="385">
        <v>20250625</v>
      </c>
      <c r="D115" s="385" t="s">
        <v>6058</v>
      </c>
      <c r="E115" s="385" t="s">
        <v>6062</v>
      </c>
      <c r="F115" s="385">
        <v>40046901</v>
      </c>
      <c r="G115" s="385" t="s">
        <v>6212</v>
      </c>
      <c r="H115" s="385" t="s">
        <v>6213</v>
      </c>
      <c r="I115" s="369">
        <v>20250077</v>
      </c>
      <c r="J115" s="387">
        <v>33000000</v>
      </c>
      <c r="K115" s="385">
        <v>0</v>
      </c>
      <c r="L115" s="397">
        <v>33000000</v>
      </c>
      <c r="M115" s="387">
        <v>33000000</v>
      </c>
      <c r="N115" s="385">
        <v>0</v>
      </c>
      <c r="O115" s="387">
        <v>33000000</v>
      </c>
      <c r="P115" s="385" t="s">
        <v>6056</v>
      </c>
    </row>
    <row r="116" spans="1:16" ht="93">
      <c r="A116" s="380">
        <v>20250118</v>
      </c>
      <c r="B116" s="382">
        <v>45693</v>
      </c>
      <c r="C116" s="381">
        <v>20250112</v>
      </c>
      <c r="D116" s="381" t="s">
        <v>6158</v>
      </c>
      <c r="E116" s="381" t="s">
        <v>6214</v>
      </c>
      <c r="F116" s="381">
        <v>1116796330</v>
      </c>
      <c r="G116" s="381" t="s">
        <v>6215</v>
      </c>
      <c r="H116" s="381" t="s">
        <v>6216</v>
      </c>
      <c r="I116" s="381">
        <v>20250078</v>
      </c>
      <c r="J116" s="383">
        <v>24000000</v>
      </c>
      <c r="K116" s="383">
        <v>1400000</v>
      </c>
      <c r="L116" s="383">
        <v>22600000</v>
      </c>
      <c r="M116" s="383">
        <v>22600000</v>
      </c>
      <c r="N116" s="381">
        <v>0</v>
      </c>
      <c r="O116" s="383">
        <v>22600000</v>
      </c>
      <c r="P116" s="381" t="s">
        <v>6056</v>
      </c>
    </row>
    <row r="117" spans="1:16" ht="42">
      <c r="A117" s="380">
        <v>20250121</v>
      </c>
      <c r="B117" s="382">
        <v>45694</v>
      </c>
      <c r="C117" s="381">
        <v>20250078</v>
      </c>
      <c r="D117" s="381" t="s">
        <v>6058</v>
      </c>
      <c r="E117" s="381" t="s">
        <v>6062</v>
      </c>
      <c r="F117" s="381">
        <v>1070708846</v>
      </c>
      <c r="G117" s="381" t="s">
        <v>2633</v>
      </c>
      <c r="H117" s="381" t="s">
        <v>3294</v>
      </c>
      <c r="I117" s="381">
        <v>20250079</v>
      </c>
      <c r="J117" s="383">
        <v>10378000</v>
      </c>
      <c r="K117" s="381">
        <v>0</v>
      </c>
      <c r="L117" s="383">
        <v>10378000</v>
      </c>
      <c r="M117" s="383">
        <v>10378000</v>
      </c>
      <c r="N117" s="381">
        <v>0</v>
      </c>
      <c r="O117" s="383">
        <v>10378000</v>
      </c>
      <c r="P117" s="381" t="s">
        <v>6056</v>
      </c>
    </row>
    <row r="118" spans="1:16" ht="62.4">
      <c r="A118" s="380">
        <v>20250119</v>
      </c>
      <c r="B118" s="382">
        <v>45693</v>
      </c>
      <c r="C118" s="381">
        <v>20250012</v>
      </c>
      <c r="D118" s="381" t="s">
        <v>6058</v>
      </c>
      <c r="E118" s="381" t="s">
        <v>6068</v>
      </c>
      <c r="F118" s="381">
        <v>1016011174</v>
      </c>
      <c r="G118" s="381" t="s">
        <v>2650</v>
      </c>
      <c r="H118" s="381" t="s">
        <v>3299</v>
      </c>
      <c r="I118" s="368">
        <v>20250080</v>
      </c>
      <c r="J118" s="383">
        <v>24800000</v>
      </c>
      <c r="K118" s="383">
        <v>11263334</v>
      </c>
      <c r="L118" s="383">
        <v>13536666</v>
      </c>
      <c r="M118" s="383">
        <v>13536666</v>
      </c>
      <c r="N118" s="381">
        <v>0</v>
      </c>
      <c r="O118" s="383">
        <v>13536666</v>
      </c>
      <c r="P118" s="381" t="s">
        <v>6056</v>
      </c>
    </row>
    <row r="119" spans="1:16" ht="62.4">
      <c r="A119" s="380">
        <v>20250717</v>
      </c>
      <c r="B119" s="382">
        <v>45825</v>
      </c>
      <c r="C119" s="381">
        <v>20250012</v>
      </c>
      <c r="D119" s="381" t="s">
        <v>6058</v>
      </c>
      <c r="E119" s="381" t="s">
        <v>6068</v>
      </c>
      <c r="F119" s="381">
        <v>1095484644</v>
      </c>
      <c r="G119" s="381" t="s">
        <v>6217</v>
      </c>
      <c r="H119" s="381" t="s">
        <v>6218</v>
      </c>
      <c r="I119" s="368">
        <v>20250080</v>
      </c>
      <c r="J119" s="383">
        <v>11263334</v>
      </c>
      <c r="K119" s="381">
        <v>0</v>
      </c>
      <c r="L119" s="383">
        <v>11263334</v>
      </c>
      <c r="M119" s="383">
        <v>10746667</v>
      </c>
      <c r="N119" s="383">
        <v>516667</v>
      </c>
      <c r="O119" s="383">
        <v>10746667</v>
      </c>
      <c r="P119" s="381" t="s">
        <v>6056</v>
      </c>
    </row>
    <row r="120" spans="1:16" ht="62.4">
      <c r="A120" s="384">
        <v>20251175</v>
      </c>
      <c r="B120" s="386">
        <v>45932</v>
      </c>
      <c r="C120" s="385">
        <v>20250832</v>
      </c>
      <c r="D120" s="385" t="s">
        <v>6058</v>
      </c>
      <c r="E120" s="385" t="s">
        <v>6068</v>
      </c>
      <c r="F120" s="385">
        <v>1095484644</v>
      </c>
      <c r="G120" s="385" t="s">
        <v>6217</v>
      </c>
      <c r="H120" s="385" t="s">
        <v>6219</v>
      </c>
      <c r="I120" s="369">
        <v>20250080</v>
      </c>
      <c r="J120" s="387">
        <v>8680000</v>
      </c>
      <c r="K120" s="385">
        <v>0</v>
      </c>
      <c r="L120" s="397">
        <v>8680000</v>
      </c>
      <c r="M120" s="387">
        <v>3100000</v>
      </c>
      <c r="N120" s="387">
        <v>5580000</v>
      </c>
      <c r="O120" s="387">
        <v>3100000</v>
      </c>
      <c r="P120" s="385" t="s">
        <v>6056</v>
      </c>
    </row>
    <row r="121" spans="1:16" ht="52.2">
      <c r="A121" s="380">
        <v>20250120</v>
      </c>
      <c r="B121" s="382">
        <v>45693</v>
      </c>
      <c r="C121" s="381">
        <v>20250091</v>
      </c>
      <c r="D121" s="381" t="s">
        <v>6058</v>
      </c>
      <c r="E121" s="381" t="s">
        <v>6059</v>
      </c>
      <c r="F121" s="381">
        <v>1016032454</v>
      </c>
      <c r="G121" s="381" t="s">
        <v>2355</v>
      </c>
      <c r="H121" s="381" t="s">
        <v>6176</v>
      </c>
      <c r="I121" s="381">
        <v>20250081</v>
      </c>
      <c r="J121" s="383">
        <v>47100000</v>
      </c>
      <c r="K121" s="381">
        <v>0</v>
      </c>
      <c r="L121" s="383">
        <v>47100000</v>
      </c>
      <c r="M121" s="383">
        <v>47100000</v>
      </c>
      <c r="N121" s="381">
        <v>0</v>
      </c>
      <c r="O121" s="383">
        <v>47100000</v>
      </c>
      <c r="P121" s="381" t="s">
        <v>6056</v>
      </c>
    </row>
    <row r="122" spans="1:16" ht="52.2">
      <c r="A122" s="380">
        <v>20250122</v>
      </c>
      <c r="B122" s="382">
        <v>45694</v>
      </c>
      <c r="C122" s="381">
        <v>20250074</v>
      </c>
      <c r="D122" s="381" t="s">
        <v>6058</v>
      </c>
      <c r="E122" s="381" t="s">
        <v>6062</v>
      </c>
      <c r="F122" s="381">
        <v>1098612710</v>
      </c>
      <c r="G122" s="381" t="s">
        <v>6220</v>
      </c>
      <c r="H122" s="381" t="s">
        <v>6221</v>
      </c>
      <c r="I122" s="381">
        <v>20250082</v>
      </c>
      <c r="J122" s="383">
        <v>11700000</v>
      </c>
      <c r="K122" s="381">
        <v>0</v>
      </c>
      <c r="L122" s="383">
        <v>11700000</v>
      </c>
      <c r="M122" s="383">
        <v>11700000</v>
      </c>
      <c r="N122" s="381">
        <v>0</v>
      </c>
      <c r="O122" s="383">
        <v>11700000</v>
      </c>
      <c r="P122" s="381" t="s">
        <v>6056</v>
      </c>
    </row>
    <row r="123" spans="1:16" ht="42">
      <c r="A123" s="380">
        <v>20250134</v>
      </c>
      <c r="B123" s="382">
        <v>45695</v>
      </c>
      <c r="C123" s="381">
        <v>20250127</v>
      </c>
      <c r="D123" s="381" t="s">
        <v>6058</v>
      </c>
      <c r="E123" s="381" t="s">
        <v>6062</v>
      </c>
      <c r="F123" s="381">
        <v>1019133663</v>
      </c>
      <c r="G123" s="381" t="s">
        <v>6222</v>
      </c>
      <c r="H123" s="381" t="s">
        <v>6223</v>
      </c>
      <c r="I123" s="381">
        <v>20250083</v>
      </c>
      <c r="J123" s="383">
        <v>40000000</v>
      </c>
      <c r="K123" s="381">
        <v>0</v>
      </c>
      <c r="L123" s="383">
        <v>40000000</v>
      </c>
      <c r="M123" s="383">
        <v>35200000</v>
      </c>
      <c r="N123" s="383">
        <v>4800000</v>
      </c>
      <c r="O123" s="383">
        <v>35200000</v>
      </c>
      <c r="P123" s="381" t="s">
        <v>6056</v>
      </c>
    </row>
    <row r="124" spans="1:16" ht="42">
      <c r="A124" s="380">
        <v>20250123</v>
      </c>
      <c r="B124" s="382">
        <v>45694</v>
      </c>
      <c r="C124" s="381">
        <v>20250030</v>
      </c>
      <c r="D124" s="381" t="s">
        <v>6058</v>
      </c>
      <c r="E124" s="381" t="s">
        <v>6062</v>
      </c>
      <c r="F124" s="381">
        <v>52451916</v>
      </c>
      <c r="G124" s="381" t="s">
        <v>6224</v>
      </c>
      <c r="H124" s="381" t="s">
        <v>6099</v>
      </c>
      <c r="I124" s="381">
        <v>20250084</v>
      </c>
      <c r="J124" s="383">
        <v>56000000</v>
      </c>
      <c r="K124" s="381">
        <v>0</v>
      </c>
      <c r="L124" s="383">
        <v>56000000</v>
      </c>
      <c r="M124" s="383">
        <v>56000000</v>
      </c>
      <c r="N124" s="381">
        <v>0</v>
      </c>
      <c r="O124" s="383">
        <v>56000000</v>
      </c>
      <c r="P124" s="381" t="s">
        <v>6056</v>
      </c>
    </row>
    <row r="125" spans="1:16" ht="52.2">
      <c r="A125" s="380">
        <v>20250126</v>
      </c>
      <c r="B125" s="382">
        <v>45694</v>
      </c>
      <c r="C125" s="381">
        <v>20250127</v>
      </c>
      <c r="D125" s="381" t="s">
        <v>6058</v>
      </c>
      <c r="E125" s="381" t="s">
        <v>6062</v>
      </c>
      <c r="F125" s="381">
        <v>1234188822</v>
      </c>
      <c r="G125" s="381" t="s">
        <v>6225</v>
      </c>
      <c r="H125" s="381" t="s">
        <v>6223</v>
      </c>
      <c r="I125" s="381">
        <v>20250085</v>
      </c>
      <c r="J125" s="383">
        <v>40000000</v>
      </c>
      <c r="K125" s="381">
        <v>0</v>
      </c>
      <c r="L125" s="383">
        <v>40000000</v>
      </c>
      <c r="M125" s="383">
        <v>35200000</v>
      </c>
      <c r="N125" s="383">
        <v>8800000</v>
      </c>
      <c r="O125" s="383">
        <v>31200000</v>
      </c>
      <c r="P125" s="381" t="s">
        <v>6056</v>
      </c>
    </row>
    <row r="126" spans="1:16" ht="42">
      <c r="A126" s="380">
        <v>20250124</v>
      </c>
      <c r="B126" s="382">
        <v>45694</v>
      </c>
      <c r="C126" s="381">
        <v>20250025</v>
      </c>
      <c r="D126" s="381" t="s">
        <v>6058</v>
      </c>
      <c r="E126" s="381" t="s">
        <v>6062</v>
      </c>
      <c r="F126" s="381">
        <v>1076653757</v>
      </c>
      <c r="G126" s="381" t="s">
        <v>6226</v>
      </c>
      <c r="H126" s="381" t="s">
        <v>3325</v>
      </c>
      <c r="I126" s="381">
        <v>20250086</v>
      </c>
      <c r="J126" s="383">
        <v>22000000</v>
      </c>
      <c r="K126" s="381">
        <v>0</v>
      </c>
      <c r="L126" s="383">
        <v>22000000</v>
      </c>
      <c r="M126" s="383">
        <v>20900000</v>
      </c>
      <c r="N126" s="383">
        <v>1100000</v>
      </c>
      <c r="O126" s="383">
        <v>20900000</v>
      </c>
      <c r="P126" s="381" t="s">
        <v>6056</v>
      </c>
    </row>
    <row r="127" spans="1:16" ht="52.2">
      <c r="A127" s="380">
        <v>20250125</v>
      </c>
      <c r="B127" s="382">
        <v>45694</v>
      </c>
      <c r="C127" s="381">
        <v>20250089</v>
      </c>
      <c r="D127" s="381" t="s">
        <v>6058</v>
      </c>
      <c r="E127" s="381" t="s">
        <v>6062</v>
      </c>
      <c r="F127" s="381">
        <v>1012368161</v>
      </c>
      <c r="G127" s="381" t="s">
        <v>2363</v>
      </c>
      <c r="H127" s="381" t="s">
        <v>2362</v>
      </c>
      <c r="I127" s="368">
        <v>20250087</v>
      </c>
      <c r="J127" s="383">
        <v>20000000</v>
      </c>
      <c r="K127" s="381">
        <v>0</v>
      </c>
      <c r="L127" s="383">
        <v>20000000</v>
      </c>
      <c r="M127" s="383">
        <v>20000000</v>
      </c>
      <c r="N127" s="381">
        <v>0</v>
      </c>
      <c r="O127" s="383">
        <v>20000000</v>
      </c>
      <c r="P127" s="381" t="s">
        <v>6056</v>
      </c>
    </row>
    <row r="128" spans="1:16" ht="52.2">
      <c r="A128" s="384">
        <v>20250674</v>
      </c>
      <c r="B128" s="386">
        <v>45817</v>
      </c>
      <c r="C128" s="385">
        <v>20250514</v>
      </c>
      <c r="D128" s="385" t="s">
        <v>6058</v>
      </c>
      <c r="E128" s="385" t="s">
        <v>6062</v>
      </c>
      <c r="F128" s="385">
        <v>1012368161</v>
      </c>
      <c r="G128" s="385" t="s">
        <v>2363</v>
      </c>
      <c r="H128" s="385" t="s">
        <v>6227</v>
      </c>
      <c r="I128" s="369">
        <v>20250087</v>
      </c>
      <c r="J128" s="387">
        <v>10000000</v>
      </c>
      <c r="K128" s="385">
        <v>0</v>
      </c>
      <c r="L128" s="397">
        <v>10000000</v>
      </c>
      <c r="M128" s="387">
        <v>10000000</v>
      </c>
      <c r="N128" s="385">
        <v>0</v>
      </c>
      <c r="O128" s="387">
        <v>10000000</v>
      </c>
      <c r="P128" s="385" t="s">
        <v>6056</v>
      </c>
    </row>
    <row r="129" spans="1:16" ht="52.2">
      <c r="A129" s="380">
        <v>20250136</v>
      </c>
      <c r="B129" s="382">
        <v>45695</v>
      </c>
      <c r="C129" s="381">
        <v>20250071</v>
      </c>
      <c r="D129" s="381" t="s">
        <v>6058</v>
      </c>
      <c r="E129" s="381" t="s">
        <v>6062</v>
      </c>
      <c r="F129" s="381">
        <v>1095484644</v>
      </c>
      <c r="G129" s="381" t="s">
        <v>6217</v>
      </c>
      <c r="H129" s="381" t="s">
        <v>3336</v>
      </c>
      <c r="I129" s="368">
        <v>20250088</v>
      </c>
      <c r="J129" s="383">
        <v>9000000</v>
      </c>
      <c r="K129" s="381">
        <v>0</v>
      </c>
      <c r="L129" s="383">
        <v>9000000</v>
      </c>
      <c r="M129" s="383">
        <v>9000000</v>
      </c>
      <c r="N129" s="381">
        <v>0</v>
      </c>
      <c r="O129" s="383">
        <v>9000000</v>
      </c>
      <c r="P129" s="381" t="s">
        <v>6056</v>
      </c>
    </row>
    <row r="130" spans="1:16" ht="72.599999999999994">
      <c r="A130" s="384">
        <v>20250559</v>
      </c>
      <c r="B130" s="386">
        <v>45789</v>
      </c>
      <c r="C130" s="385">
        <v>20250457</v>
      </c>
      <c r="D130" s="385" t="s">
        <v>6058</v>
      </c>
      <c r="E130" s="385" t="s">
        <v>6062</v>
      </c>
      <c r="F130" s="385">
        <v>1095484644</v>
      </c>
      <c r="G130" s="385" t="s">
        <v>6217</v>
      </c>
      <c r="H130" s="385" t="s">
        <v>6228</v>
      </c>
      <c r="I130" s="369">
        <v>20250088</v>
      </c>
      <c r="J130" s="387">
        <v>3000000</v>
      </c>
      <c r="K130" s="385">
        <v>0</v>
      </c>
      <c r="L130" s="397">
        <v>3000000</v>
      </c>
      <c r="M130" s="387">
        <v>3000000</v>
      </c>
      <c r="N130" s="385">
        <v>0</v>
      </c>
      <c r="O130" s="387">
        <v>3000000</v>
      </c>
      <c r="P130" s="385" t="s">
        <v>6056</v>
      </c>
    </row>
    <row r="131" spans="1:16" ht="42">
      <c r="A131" s="380">
        <v>20250138</v>
      </c>
      <c r="B131" s="382">
        <v>45698</v>
      </c>
      <c r="C131" s="381">
        <v>20250079</v>
      </c>
      <c r="D131" s="381" t="s">
        <v>6058</v>
      </c>
      <c r="E131" s="381" t="s">
        <v>6062</v>
      </c>
      <c r="F131" s="381">
        <v>23856186</v>
      </c>
      <c r="G131" s="381" t="s">
        <v>6229</v>
      </c>
      <c r="H131" s="381" t="s">
        <v>6230</v>
      </c>
      <c r="I131" s="381">
        <v>20250089</v>
      </c>
      <c r="J131" s="383">
        <v>18000000</v>
      </c>
      <c r="K131" s="381">
        <v>0</v>
      </c>
      <c r="L131" s="383">
        <v>18000000</v>
      </c>
      <c r="M131" s="383">
        <v>18000000</v>
      </c>
      <c r="N131" s="381">
        <v>0</v>
      </c>
      <c r="O131" s="383">
        <v>18000000</v>
      </c>
      <c r="P131" s="381" t="s">
        <v>6056</v>
      </c>
    </row>
    <row r="132" spans="1:16" ht="93">
      <c r="A132" s="380">
        <v>20250139</v>
      </c>
      <c r="B132" s="382">
        <v>45698</v>
      </c>
      <c r="C132" s="381">
        <v>20250116</v>
      </c>
      <c r="D132" s="381" t="s">
        <v>6158</v>
      </c>
      <c r="E132" s="381" t="s">
        <v>6202</v>
      </c>
      <c r="F132" s="381">
        <v>35198945</v>
      </c>
      <c r="G132" s="381" t="s">
        <v>6231</v>
      </c>
      <c r="H132" s="381" t="s">
        <v>6232</v>
      </c>
      <c r="I132" s="368">
        <v>20250090</v>
      </c>
      <c r="J132" s="383">
        <v>9500000</v>
      </c>
      <c r="K132" s="383">
        <v>9500000</v>
      </c>
      <c r="L132" s="381">
        <v>0</v>
      </c>
      <c r="M132" s="381">
        <v>0</v>
      </c>
      <c r="N132" s="381">
        <v>0</v>
      </c>
      <c r="O132" s="381">
        <v>0</v>
      </c>
      <c r="P132" s="381" t="s">
        <v>6056</v>
      </c>
    </row>
    <row r="133" spans="1:16" ht="72.599999999999994">
      <c r="A133" s="380">
        <v>20250184</v>
      </c>
      <c r="B133" s="382">
        <v>45709</v>
      </c>
      <c r="C133" s="381">
        <v>20250122</v>
      </c>
      <c r="D133" s="381" t="s">
        <v>6158</v>
      </c>
      <c r="E133" s="381" t="s">
        <v>6053</v>
      </c>
      <c r="F133" s="381">
        <v>900422614</v>
      </c>
      <c r="G133" s="381" t="s">
        <v>6233</v>
      </c>
      <c r="H133" s="381" t="s">
        <v>6234</v>
      </c>
      <c r="I133" s="368">
        <v>20250090</v>
      </c>
      <c r="J133" s="383">
        <v>5201728</v>
      </c>
      <c r="K133" s="381">
        <v>0</v>
      </c>
      <c r="L133" s="383">
        <v>5201728</v>
      </c>
      <c r="M133" s="383">
        <v>5201728</v>
      </c>
      <c r="N133" s="381">
        <v>0</v>
      </c>
      <c r="O133" s="383">
        <v>5201728</v>
      </c>
      <c r="P133" s="381" t="s">
        <v>6056</v>
      </c>
    </row>
    <row r="134" spans="1:16" ht="42">
      <c r="A134" s="380">
        <v>20250140</v>
      </c>
      <c r="B134" s="382">
        <v>45698</v>
      </c>
      <c r="C134" s="381">
        <v>20250030</v>
      </c>
      <c r="D134" s="381" t="s">
        <v>6058</v>
      </c>
      <c r="E134" s="381" t="s">
        <v>6062</v>
      </c>
      <c r="F134" s="381">
        <v>1026288830</v>
      </c>
      <c r="G134" s="381" t="s">
        <v>6235</v>
      </c>
      <c r="H134" s="381" t="s">
        <v>6099</v>
      </c>
      <c r="I134" s="381">
        <v>20250091</v>
      </c>
      <c r="J134" s="383">
        <v>12680000</v>
      </c>
      <c r="K134" s="381">
        <v>0</v>
      </c>
      <c r="L134" s="383">
        <v>12680000</v>
      </c>
      <c r="M134" s="383">
        <v>12680000</v>
      </c>
      <c r="N134" s="381">
        <v>0</v>
      </c>
      <c r="O134" s="383">
        <v>12680000</v>
      </c>
      <c r="P134" s="381" t="s">
        <v>6056</v>
      </c>
    </row>
    <row r="135" spans="1:16" ht="62.4">
      <c r="A135" s="380">
        <v>20250141</v>
      </c>
      <c r="B135" s="382">
        <v>45698</v>
      </c>
      <c r="C135" s="381">
        <v>20250134</v>
      </c>
      <c r="D135" s="381" t="s">
        <v>6158</v>
      </c>
      <c r="E135" s="381" t="s">
        <v>6236</v>
      </c>
      <c r="F135" s="381">
        <v>1144108119</v>
      </c>
      <c r="G135" s="381" t="s">
        <v>6237</v>
      </c>
      <c r="H135" s="381" t="s">
        <v>6238</v>
      </c>
      <c r="I135" s="381">
        <v>20250092</v>
      </c>
      <c r="J135" s="383">
        <v>33660000</v>
      </c>
      <c r="K135" s="381">
        <v>0</v>
      </c>
      <c r="L135" s="383">
        <v>33660000</v>
      </c>
      <c r="M135" s="383">
        <v>31229000</v>
      </c>
      <c r="N135" s="383">
        <v>2431000</v>
      </c>
      <c r="O135" s="383">
        <v>31229000</v>
      </c>
      <c r="P135" s="381" t="s">
        <v>6056</v>
      </c>
    </row>
    <row r="136" spans="1:16" ht="82.8">
      <c r="A136" s="380">
        <v>20250143</v>
      </c>
      <c r="B136" s="382">
        <v>45700</v>
      </c>
      <c r="C136" s="381">
        <v>20250138</v>
      </c>
      <c r="D136" s="381" t="s">
        <v>6058</v>
      </c>
      <c r="E136" s="381" t="s">
        <v>6059</v>
      </c>
      <c r="F136" s="381">
        <v>901776840</v>
      </c>
      <c r="G136" s="381" t="s">
        <v>2350</v>
      </c>
      <c r="H136" s="381" t="s">
        <v>2349</v>
      </c>
      <c r="I136" s="368">
        <v>20250093</v>
      </c>
      <c r="J136" s="383">
        <v>90000000</v>
      </c>
      <c r="K136" s="381">
        <v>0</v>
      </c>
      <c r="L136" s="383">
        <v>90000000</v>
      </c>
      <c r="M136" s="383">
        <v>90000000</v>
      </c>
      <c r="N136" s="381">
        <v>0</v>
      </c>
      <c r="O136" s="383">
        <v>90000000</v>
      </c>
      <c r="P136" s="381" t="s">
        <v>6056</v>
      </c>
    </row>
    <row r="137" spans="1:16" ht="93">
      <c r="A137" s="384">
        <v>20250568</v>
      </c>
      <c r="B137" s="386">
        <v>45790</v>
      </c>
      <c r="C137" s="385">
        <v>20250463</v>
      </c>
      <c r="D137" s="385" t="s">
        <v>6058</v>
      </c>
      <c r="E137" s="385" t="s">
        <v>6059</v>
      </c>
      <c r="F137" s="385">
        <v>901776840</v>
      </c>
      <c r="G137" s="385" t="s">
        <v>2350</v>
      </c>
      <c r="H137" s="385" t="s">
        <v>6239</v>
      </c>
      <c r="I137" s="369">
        <v>20250093</v>
      </c>
      <c r="J137" s="387">
        <v>18000000</v>
      </c>
      <c r="K137" s="385">
        <v>0</v>
      </c>
      <c r="L137" s="397">
        <v>18000000</v>
      </c>
      <c r="M137" s="387">
        <v>18000000</v>
      </c>
      <c r="N137" s="385">
        <v>0</v>
      </c>
      <c r="O137" s="387">
        <v>18000000</v>
      </c>
      <c r="P137" s="385" t="s">
        <v>6056</v>
      </c>
    </row>
    <row r="138" spans="1:16" ht="82.8">
      <c r="A138" s="380">
        <v>20250150</v>
      </c>
      <c r="B138" s="382">
        <v>45701</v>
      </c>
      <c r="C138" s="381">
        <v>20250088</v>
      </c>
      <c r="D138" s="381" t="s">
        <v>6158</v>
      </c>
      <c r="E138" s="381" t="s">
        <v>6240</v>
      </c>
      <c r="F138" s="381">
        <v>900054952</v>
      </c>
      <c r="G138" s="381" t="s">
        <v>6190</v>
      </c>
      <c r="H138" s="381" t="s">
        <v>3375</v>
      </c>
      <c r="I138" s="381">
        <v>20250094</v>
      </c>
      <c r="J138" s="383">
        <v>854100000</v>
      </c>
      <c r="K138" s="381">
        <v>0</v>
      </c>
      <c r="L138" s="383">
        <v>854100000</v>
      </c>
      <c r="M138" s="383">
        <v>538082998</v>
      </c>
      <c r="N138" s="383">
        <v>316017002</v>
      </c>
      <c r="O138" s="383">
        <v>538082998</v>
      </c>
      <c r="P138" s="381" t="s">
        <v>6056</v>
      </c>
    </row>
    <row r="139" spans="1:16" ht="42">
      <c r="A139" s="380">
        <v>20250144</v>
      </c>
      <c r="B139" s="382">
        <v>45700</v>
      </c>
      <c r="C139" s="381">
        <v>20250077</v>
      </c>
      <c r="D139" s="381" t="s">
        <v>6058</v>
      </c>
      <c r="E139" s="381" t="s">
        <v>6062</v>
      </c>
      <c r="F139" s="381">
        <v>52952525</v>
      </c>
      <c r="G139" s="381" t="s">
        <v>2382</v>
      </c>
      <c r="H139" s="381" t="s">
        <v>6241</v>
      </c>
      <c r="I139" s="368">
        <v>20250095</v>
      </c>
      <c r="J139" s="383">
        <v>19671000</v>
      </c>
      <c r="K139" s="381">
        <v>0</v>
      </c>
      <c r="L139" s="383">
        <v>19671000</v>
      </c>
      <c r="M139" s="383">
        <v>19671000</v>
      </c>
      <c r="N139" s="381">
        <v>0</v>
      </c>
      <c r="O139" s="383">
        <v>19671000</v>
      </c>
      <c r="P139" s="381" t="s">
        <v>6056</v>
      </c>
    </row>
    <row r="140" spans="1:16" ht="62.4">
      <c r="A140" s="384">
        <v>20250560</v>
      </c>
      <c r="B140" s="386">
        <v>45789</v>
      </c>
      <c r="C140" s="385">
        <v>20250455</v>
      </c>
      <c r="D140" s="385" t="s">
        <v>6058</v>
      </c>
      <c r="E140" s="385" t="s">
        <v>6062</v>
      </c>
      <c r="F140" s="385">
        <v>52952525</v>
      </c>
      <c r="G140" s="385" t="s">
        <v>2382</v>
      </c>
      <c r="H140" s="385" t="s">
        <v>6242</v>
      </c>
      <c r="I140" s="369">
        <v>20250095</v>
      </c>
      <c r="J140" s="387">
        <v>9835500</v>
      </c>
      <c r="K140" s="385">
        <v>0</v>
      </c>
      <c r="L140" s="397">
        <v>9835500</v>
      </c>
      <c r="M140" s="387">
        <v>9835500</v>
      </c>
      <c r="N140" s="385">
        <v>0</v>
      </c>
      <c r="O140" s="387">
        <v>9835500</v>
      </c>
      <c r="P140" s="385" t="s">
        <v>6056</v>
      </c>
    </row>
    <row r="141" spans="1:16" ht="42">
      <c r="A141" s="380">
        <v>20250145</v>
      </c>
      <c r="B141" s="382">
        <v>45700</v>
      </c>
      <c r="C141" s="381">
        <v>20250023</v>
      </c>
      <c r="D141" s="381" t="s">
        <v>6058</v>
      </c>
      <c r="E141" s="381" t="s">
        <v>6062</v>
      </c>
      <c r="F141" s="381">
        <v>1022985980</v>
      </c>
      <c r="G141" s="381" t="s">
        <v>6243</v>
      </c>
      <c r="H141" s="381" t="s">
        <v>2814</v>
      </c>
      <c r="I141" s="368">
        <v>20250096</v>
      </c>
      <c r="J141" s="383">
        <v>26226000</v>
      </c>
      <c r="K141" s="381">
        <v>0</v>
      </c>
      <c r="L141" s="383">
        <v>26226000</v>
      </c>
      <c r="M141" s="383">
        <v>24477600</v>
      </c>
      <c r="N141" s="383">
        <v>1748400</v>
      </c>
      <c r="O141" s="383">
        <v>24477600</v>
      </c>
      <c r="P141" s="381" t="s">
        <v>6056</v>
      </c>
    </row>
    <row r="142" spans="1:16" ht="42">
      <c r="A142" s="384">
        <v>20250967</v>
      </c>
      <c r="B142" s="386">
        <v>45881</v>
      </c>
      <c r="C142" s="385">
        <v>20250692</v>
      </c>
      <c r="D142" s="385" t="s">
        <v>6058</v>
      </c>
      <c r="E142" s="385" t="s">
        <v>6062</v>
      </c>
      <c r="F142" s="385">
        <v>1022985980</v>
      </c>
      <c r="G142" s="385" t="s">
        <v>6243</v>
      </c>
      <c r="H142" s="385" t="s">
        <v>6244</v>
      </c>
      <c r="I142" s="369">
        <v>20250096</v>
      </c>
      <c r="J142" s="387">
        <v>13113000</v>
      </c>
      <c r="K142" s="385">
        <v>0</v>
      </c>
      <c r="L142" s="397">
        <v>13113000</v>
      </c>
      <c r="M142" s="387">
        <v>13113000</v>
      </c>
      <c r="N142" s="385">
        <v>0</v>
      </c>
      <c r="O142" s="387">
        <v>13113000</v>
      </c>
      <c r="P142" s="385" t="s">
        <v>6056</v>
      </c>
    </row>
    <row r="143" spans="1:16" ht="42">
      <c r="A143" s="380">
        <v>20250146</v>
      </c>
      <c r="B143" s="382">
        <v>45700</v>
      </c>
      <c r="C143" s="381">
        <v>20250124</v>
      </c>
      <c r="D143" s="381" t="s">
        <v>6058</v>
      </c>
      <c r="E143" s="381" t="s">
        <v>6062</v>
      </c>
      <c r="F143" s="381">
        <v>79947957</v>
      </c>
      <c r="G143" s="381" t="s">
        <v>6245</v>
      </c>
      <c r="H143" s="381" t="s">
        <v>6246</v>
      </c>
      <c r="I143" s="368">
        <v>20250097</v>
      </c>
      <c r="J143" s="383">
        <v>24000000</v>
      </c>
      <c r="K143" s="381">
        <v>0</v>
      </c>
      <c r="L143" s="383">
        <v>24000000</v>
      </c>
      <c r="M143" s="383">
        <v>24000000</v>
      </c>
      <c r="N143" s="381">
        <v>0</v>
      </c>
      <c r="O143" s="383">
        <v>24000000</v>
      </c>
      <c r="P143" s="381" t="s">
        <v>6056</v>
      </c>
    </row>
    <row r="144" spans="1:16" ht="62.4">
      <c r="A144" s="384">
        <v>20250558</v>
      </c>
      <c r="B144" s="386">
        <v>45789</v>
      </c>
      <c r="C144" s="385">
        <v>20250452</v>
      </c>
      <c r="D144" s="385" t="s">
        <v>6058</v>
      </c>
      <c r="E144" s="385" t="s">
        <v>6062</v>
      </c>
      <c r="F144" s="385">
        <v>79947957</v>
      </c>
      <c r="G144" s="385" t="s">
        <v>6245</v>
      </c>
      <c r="H144" s="385" t="s">
        <v>6247</v>
      </c>
      <c r="I144" s="369">
        <v>20250097</v>
      </c>
      <c r="J144" s="387">
        <v>12000000</v>
      </c>
      <c r="K144" s="385">
        <v>0</v>
      </c>
      <c r="L144" s="397">
        <v>12000000</v>
      </c>
      <c r="M144" s="387">
        <v>12000000</v>
      </c>
      <c r="N144" s="385">
        <v>0</v>
      </c>
      <c r="O144" s="387">
        <v>12000000</v>
      </c>
      <c r="P144" s="385" t="s">
        <v>6056</v>
      </c>
    </row>
    <row r="145" spans="1:16" ht="62.4">
      <c r="A145" s="380">
        <v>20250147</v>
      </c>
      <c r="B145" s="382">
        <v>45700</v>
      </c>
      <c r="C145" s="381">
        <v>20250132</v>
      </c>
      <c r="D145" s="381" t="s">
        <v>6158</v>
      </c>
      <c r="E145" s="381" t="s">
        <v>6248</v>
      </c>
      <c r="F145" s="381">
        <v>80063670</v>
      </c>
      <c r="G145" s="381" t="s">
        <v>6249</v>
      </c>
      <c r="H145" s="381" t="s">
        <v>6250</v>
      </c>
      <c r="I145" s="381">
        <v>20250098</v>
      </c>
      <c r="J145" s="383">
        <v>17400000</v>
      </c>
      <c r="K145" s="381">
        <v>0</v>
      </c>
      <c r="L145" s="383">
        <v>17400000</v>
      </c>
      <c r="M145" s="383">
        <v>17400000</v>
      </c>
      <c r="N145" s="381">
        <v>0</v>
      </c>
      <c r="O145" s="383">
        <v>17400000</v>
      </c>
      <c r="P145" s="381" t="s">
        <v>6056</v>
      </c>
    </row>
    <row r="146" spans="1:16" ht="62.4">
      <c r="A146" s="380">
        <v>20250148</v>
      </c>
      <c r="B146" s="382">
        <v>45700</v>
      </c>
      <c r="C146" s="381">
        <v>20250130</v>
      </c>
      <c r="D146" s="381" t="s">
        <v>6158</v>
      </c>
      <c r="E146" s="381" t="s">
        <v>6248</v>
      </c>
      <c r="F146" s="381">
        <v>53055509</v>
      </c>
      <c r="G146" s="381" t="s">
        <v>6251</v>
      </c>
      <c r="H146" s="381" t="s">
        <v>6252</v>
      </c>
      <c r="I146" s="381">
        <v>20250099</v>
      </c>
      <c r="J146" s="383">
        <v>15000000</v>
      </c>
      <c r="K146" s="381">
        <v>0</v>
      </c>
      <c r="L146" s="383">
        <v>15000000</v>
      </c>
      <c r="M146" s="381">
        <v>0</v>
      </c>
      <c r="N146" s="383">
        <v>15000000</v>
      </c>
      <c r="O146" s="381">
        <v>0</v>
      </c>
      <c r="P146" s="381" t="s">
        <v>6056</v>
      </c>
    </row>
    <row r="147" spans="1:16" ht="42">
      <c r="A147" s="380">
        <v>20250152</v>
      </c>
      <c r="B147" s="382">
        <v>45701</v>
      </c>
      <c r="C147" s="381">
        <v>20250030</v>
      </c>
      <c r="D147" s="381" t="s">
        <v>6058</v>
      </c>
      <c r="E147" s="381" t="s">
        <v>6062</v>
      </c>
      <c r="F147" s="381">
        <v>1018447576</v>
      </c>
      <c r="G147" s="381" t="s">
        <v>6253</v>
      </c>
      <c r="H147" s="381" t="s">
        <v>6099</v>
      </c>
      <c r="I147" s="381">
        <v>20250100</v>
      </c>
      <c r="J147" s="383">
        <v>6818182</v>
      </c>
      <c r="K147" s="381">
        <v>0</v>
      </c>
      <c r="L147" s="383">
        <v>6818182</v>
      </c>
      <c r="M147" s="383">
        <v>2954546</v>
      </c>
      <c r="N147" s="383">
        <v>3863636</v>
      </c>
      <c r="O147" s="383">
        <v>2954546</v>
      </c>
      <c r="P147" s="381" t="s">
        <v>6056</v>
      </c>
    </row>
    <row r="148" spans="1:16" ht="52.2">
      <c r="A148" s="380">
        <v>20250153</v>
      </c>
      <c r="B148" s="382">
        <v>45701</v>
      </c>
      <c r="C148" s="381">
        <v>20250131</v>
      </c>
      <c r="D148" s="381" t="s">
        <v>6158</v>
      </c>
      <c r="E148" s="381" t="s">
        <v>6248</v>
      </c>
      <c r="F148" s="381">
        <v>52804497</v>
      </c>
      <c r="G148" s="381" t="s">
        <v>6254</v>
      </c>
      <c r="H148" s="381" t="s">
        <v>6255</v>
      </c>
      <c r="I148" s="381">
        <v>20250101</v>
      </c>
      <c r="J148" s="383">
        <v>15000000</v>
      </c>
      <c r="K148" s="381">
        <v>0</v>
      </c>
      <c r="L148" s="383">
        <v>15000000</v>
      </c>
      <c r="M148" s="383">
        <v>15000000</v>
      </c>
      <c r="N148" s="381">
        <v>0</v>
      </c>
      <c r="O148" s="383">
        <v>15000000</v>
      </c>
      <c r="P148" s="381" t="s">
        <v>6056</v>
      </c>
    </row>
    <row r="149" spans="1:16" ht="42">
      <c r="A149" s="380">
        <v>20250154</v>
      </c>
      <c r="B149" s="382">
        <v>45701</v>
      </c>
      <c r="C149" s="381">
        <v>20250030</v>
      </c>
      <c r="D149" s="381" t="s">
        <v>6058</v>
      </c>
      <c r="E149" s="381" t="s">
        <v>6062</v>
      </c>
      <c r="F149" s="381">
        <v>79720494</v>
      </c>
      <c r="G149" s="381" t="s">
        <v>6256</v>
      </c>
      <c r="H149" s="381" t="s">
        <v>6099</v>
      </c>
      <c r="I149" s="368">
        <v>20250102</v>
      </c>
      <c r="J149" s="383">
        <v>22500000</v>
      </c>
      <c r="K149" s="381">
        <v>0</v>
      </c>
      <c r="L149" s="383">
        <v>22500000</v>
      </c>
      <c r="M149" s="383">
        <v>22500000</v>
      </c>
      <c r="N149" s="381">
        <v>0</v>
      </c>
      <c r="O149" s="383">
        <v>22500000</v>
      </c>
      <c r="P149" s="381" t="s">
        <v>6056</v>
      </c>
    </row>
    <row r="150" spans="1:16" ht="62.4">
      <c r="A150" s="384">
        <v>20250584</v>
      </c>
      <c r="B150" s="386">
        <v>45793</v>
      </c>
      <c r="C150" s="385">
        <v>20250470</v>
      </c>
      <c r="D150" s="385" t="s">
        <v>6058</v>
      </c>
      <c r="E150" s="385" t="s">
        <v>6062</v>
      </c>
      <c r="F150" s="385">
        <v>79720494</v>
      </c>
      <c r="G150" s="385" t="s">
        <v>6256</v>
      </c>
      <c r="H150" s="385" t="s">
        <v>6257</v>
      </c>
      <c r="I150" s="369">
        <v>20250102</v>
      </c>
      <c r="J150" s="387">
        <v>7500000</v>
      </c>
      <c r="K150" s="385">
        <v>0</v>
      </c>
      <c r="L150" s="397">
        <v>7500000</v>
      </c>
      <c r="M150" s="387">
        <v>7500000</v>
      </c>
      <c r="N150" s="385">
        <v>0</v>
      </c>
      <c r="O150" s="387">
        <v>7500000</v>
      </c>
      <c r="P150" s="385" t="s">
        <v>6056</v>
      </c>
    </row>
    <row r="151" spans="1:16" ht="62.4">
      <c r="A151" s="380">
        <v>20250155</v>
      </c>
      <c r="B151" s="382">
        <v>45702</v>
      </c>
      <c r="C151" s="381">
        <v>20250159</v>
      </c>
      <c r="D151" s="381" t="s">
        <v>6058</v>
      </c>
      <c r="E151" s="381" t="s">
        <v>6068</v>
      </c>
      <c r="F151" s="381">
        <v>1010245657</v>
      </c>
      <c r="G151" s="381" t="s">
        <v>6258</v>
      </c>
      <c r="H151" s="381" t="s">
        <v>6259</v>
      </c>
      <c r="I151" s="381">
        <v>20250103</v>
      </c>
      <c r="J151" s="383">
        <v>8000000</v>
      </c>
      <c r="K151" s="381">
        <v>0</v>
      </c>
      <c r="L151" s="383">
        <v>8000000</v>
      </c>
      <c r="M151" s="383">
        <v>8000000</v>
      </c>
      <c r="N151" s="381">
        <v>0</v>
      </c>
      <c r="O151" s="383">
        <v>8000000</v>
      </c>
      <c r="P151" s="381" t="s">
        <v>6056</v>
      </c>
    </row>
    <row r="152" spans="1:16" ht="62.4">
      <c r="A152" s="380">
        <v>20250156</v>
      </c>
      <c r="B152" s="382">
        <v>45702</v>
      </c>
      <c r="C152" s="381">
        <v>20250104</v>
      </c>
      <c r="D152" s="381" t="s">
        <v>6158</v>
      </c>
      <c r="E152" s="381" t="s">
        <v>6180</v>
      </c>
      <c r="F152" s="381">
        <v>24336016</v>
      </c>
      <c r="G152" s="381" t="s">
        <v>6260</v>
      </c>
      <c r="H152" s="381" t="s">
        <v>6261</v>
      </c>
      <c r="I152" s="368">
        <v>20250104</v>
      </c>
      <c r="J152" s="383">
        <v>36000000</v>
      </c>
      <c r="K152" s="381">
        <v>0</v>
      </c>
      <c r="L152" s="383">
        <v>36000000</v>
      </c>
      <c r="M152" s="383">
        <v>29200000</v>
      </c>
      <c r="N152" s="383">
        <v>6800000</v>
      </c>
      <c r="O152" s="383">
        <v>29200000</v>
      </c>
      <c r="P152" s="381" t="s">
        <v>6056</v>
      </c>
    </row>
    <row r="153" spans="1:16" ht="82.8">
      <c r="A153" s="384">
        <v>20250586</v>
      </c>
      <c r="B153" s="386">
        <v>45793</v>
      </c>
      <c r="C153" s="385">
        <v>20250449</v>
      </c>
      <c r="D153" s="385" t="s">
        <v>6158</v>
      </c>
      <c r="E153" s="385" t="s">
        <v>6180</v>
      </c>
      <c r="F153" s="385">
        <v>24336016</v>
      </c>
      <c r="G153" s="385" t="s">
        <v>6260</v>
      </c>
      <c r="H153" s="385" t="s">
        <v>6262</v>
      </c>
      <c r="I153" s="369">
        <v>20250104</v>
      </c>
      <c r="J153" s="387">
        <v>12000000</v>
      </c>
      <c r="K153" s="385">
        <v>0</v>
      </c>
      <c r="L153" s="397">
        <v>12000000</v>
      </c>
      <c r="M153" s="387">
        <v>12000000</v>
      </c>
      <c r="N153" s="385">
        <v>0</v>
      </c>
      <c r="O153" s="387">
        <v>12000000</v>
      </c>
      <c r="P153" s="385" t="s">
        <v>6056</v>
      </c>
    </row>
    <row r="154" spans="1:16" ht="72.599999999999994">
      <c r="A154" s="380">
        <v>20250166</v>
      </c>
      <c r="B154" s="382">
        <v>45705</v>
      </c>
      <c r="C154" s="381">
        <v>20250137</v>
      </c>
      <c r="D154" s="381" t="s">
        <v>6107</v>
      </c>
      <c r="E154" s="381" t="s">
        <v>6108</v>
      </c>
      <c r="F154" s="381">
        <v>901501626</v>
      </c>
      <c r="G154" s="381" t="s">
        <v>3428</v>
      </c>
      <c r="H154" s="381" t="s">
        <v>6263</v>
      </c>
      <c r="I154" s="368">
        <v>20250105</v>
      </c>
      <c r="J154" s="383">
        <v>850644000</v>
      </c>
      <c r="K154" s="381">
        <v>0</v>
      </c>
      <c r="L154" s="383">
        <v>850644000</v>
      </c>
      <c r="M154" s="383">
        <v>525325415</v>
      </c>
      <c r="N154" s="383">
        <v>325318585</v>
      </c>
      <c r="O154" s="383">
        <v>525325415</v>
      </c>
      <c r="P154" s="381" t="s">
        <v>6056</v>
      </c>
    </row>
    <row r="155" spans="1:16" ht="82.8">
      <c r="A155" s="384">
        <v>20251076</v>
      </c>
      <c r="B155" s="386">
        <v>45911</v>
      </c>
      <c r="C155" s="385">
        <v>20250779</v>
      </c>
      <c r="D155" s="385" t="s">
        <v>6107</v>
      </c>
      <c r="E155" s="385" t="s">
        <v>6108</v>
      </c>
      <c r="F155" s="385">
        <v>901501626</v>
      </c>
      <c r="G155" s="385" t="s">
        <v>3428</v>
      </c>
      <c r="H155" s="385" t="s">
        <v>6264</v>
      </c>
      <c r="I155" s="369">
        <v>20250105</v>
      </c>
      <c r="J155" s="387">
        <v>241073000</v>
      </c>
      <c r="K155" s="385">
        <v>0</v>
      </c>
      <c r="L155" s="397">
        <v>241073000</v>
      </c>
      <c r="M155" s="385">
        <v>0</v>
      </c>
      <c r="N155" s="387">
        <v>241073000</v>
      </c>
      <c r="O155" s="385">
        <v>0</v>
      </c>
      <c r="P155" s="385" t="s">
        <v>6056</v>
      </c>
    </row>
    <row r="156" spans="1:16" ht="72.599999999999994">
      <c r="A156" s="380">
        <v>20250167</v>
      </c>
      <c r="B156" s="382">
        <v>45706</v>
      </c>
      <c r="C156" s="381">
        <v>20250166</v>
      </c>
      <c r="D156" s="381" t="s">
        <v>6158</v>
      </c>
      <c r="E156" s="381" t="s">
        <v>6265</v>
      </c>
      <c r="F156" s="381">
        <v>860007336</v>
      </c>
      <c r="G156" s="381" t="s">
        <v>6266</v>
      </c>
      <c r="H156" s="381" t="s">
        <v>6267</v>
      </c>
      <c r="I156" s="381">
        <v>20250106</v>
      </c>
      <c r="J156" s="383">
        <v>57836729</v>
      </c>
      <c r="K156" s="381">
        <v>0</v>
      </c>
      <c r="L156" s="383">
        <v>57836729</v>
      </c>
      <c r="M156" s="383">
        <v>57836729</v>
      </c>
      <c r="N156" s="381">
        <v>0</v>
      </c>
      <c r="O156" s="383">
        <v>57836729</v>
      </c>
      <c r="P156" s="381" t="s">
        <v>6056</v>
      </c>
    </row>
    <row r="157" spans="1:16" ht="42">
      <c r="A157" s="380">
        <v>20250168</v>
      </c>
      <c r="B157" s="382">
        <v>45706</v>
      </c>
      <c r="C157" s="381">
        <v>20250034</v>
      </c>
      <c r="D157" s="381" t="s">
        <v>6058</v>
      </c>
      <c r="E157" s="381" t="s">
        <v>6062</v>
      </c>
      <c r="F157" s="381">
        <v>80089098</v>
      </c>
      <c r="G157" s="381" t="s">
        <v>6268</v>
      </c>
      <c r="H157" s="381" t="s">
        <v>6064</v>
      </c>
      <c r="I157" s="381">
        <v>20250107</v>
      </c>
      <c r="J157" s="383">
        <v>48000000</v>
      </c>
      <c r="K157" s="383">
        <v>21600001</v>
      </c>
      <c r="L157" s="383">
        <v>26399999</v>
      </c>
      <c r="M157" s="383">
        <v>26399999</v>
      </c>
      <c r="N157" s="381">
        <v>0</v>
      </c>
      <c r="O157" s="383">
        <v>26399999</v>
      </c>
      <c r="P157" s="381" t="s">
        <v>6056</v>
      </c>
    </row>
    <row r="158" spans="1:16" ht="72.599999999999994">
      <c r="A158" s="380">
        <v>20250180</v>
      </c>
      <c r="B158" s="382">
        <v>45709</v>
      </c>
      <c r="C158" s="381">
        <v>20250101</v>
      </c>
      <c r="D158" s="381" t="s">
        <v>6058</v>
      </c>
      <c r="E158" s="381" t="s">
        <v>6068</v>
      </c>
      <c r="F158" s="381">
        <v>860007336</v>
      </c>
      <c r="G158" s="381" t="s">
        <v>6266</v>
      </c>
      <c r="H158" s="381" t="s">
        <v>6269</v>
      </c>
      <c r="I158" s="381">
        <v>20250108</v>
      </c>
      <c r="J158" s="383">
        <v>25000000</v>
      </c>
      <c r="K158" s="381">
        <v>0</v>
      </c>
      <c r="L158" s="383">
        <v>25000000</v>
      </c>
      <c r="M158" s="381">
        <v>0</v>
      </c>
      <c r="N158" s="383">
        <v>25000000</v>
      </c>
      <c r="O158" s="381">
        <v>0</v>
      </c>
      <c r="P158" s="381" t="s">
        <v>6056</v>
      </c>
    </row>
    <row r="159" spans="1:16" ht="103.2">
      <c r="A159" s="380">
        <v>20250177</v>
      </c>
      <c r="B159" s="382">
        <v>45708</v>
      </c>
      <c r="C159" s="381">
        <v>20240792</v>
      </c>
      <c r="D159" s="381" t="s">
        <v>6158</v>
      </c>
      <c r="E159" s="381" t="s">
        <v>6180</v>
      </c>
      <c r="F159" s="381">
        <v>901916185</v>
      </c>
      <c r="G159" s="381" t="s">
        <v>3450</v>
      </c>
      <c r="H159" s="381" t="s">
        <v>6270</v>
      </c>
      <c r="I159" s="381">
        <v>20250109</v>
      </c>
      <c r="J159" s="383">
        <v>1160667299</v>
      </c>
      <c r="K159" s="381">
        <v>0</v>
      </c>
      <c r="L159" s="383">
        <v>1160667299</v>
      </c>
      <c r="M159" s="383">
        <v>275764129</v>
      </c>
      <c r="N159" s="383">
        <v>884903170</v>
      </c>
      <c r="O159" s="383">
        <v>275764129</v>
      </c>
      <c r="P159" s="381" t="s">
        <v>6056</v>
      </c>
    </row>
    <row r="160" spans="1:16" ht="52.2">
      <c r="A160" s="380">
        <v>20250171</v>
      </c>
      <c r="B160" s="382">
        <v>45707</v>
      </c>
      <c r="C160" s="381">
        <v>20250117</v>
      </c>
      <c r="D160" s="381" t="s">
        <v>6158</v>
      </c>
      <c r="E160" s="381" t="s">
        <v>6271</v>
      </c>
      <c r="F160" s="381">
        <v>73136714</v>
      </c>
      <c r="G160" s="381" t="s">
        <v>2301</v>
      </c>
      <c r="H160" s="381" t="s">
        <v>6272</v>
      </c>
      <c r="I160" s="381">
        <v>20250110</v>
      </c>
      <c r="J160" s="383">
        <v>7200000</v>
      </c>
      <c r="K160" s="383">
        <v>2133333</v>
      </c>
      <c r="L160" s="383">
        <v>5066667</v>
      </c>
      <c r="M160" s="383">
        <v>5066667</v>
      </c>
      <c r="N160" s="381">
        <v>0</v>
      </c>
      <c r="O160" s="383">
        <v>5066667</v>
      </c>
      <c r="P160" s="381" t="s">
        <v>6056</v>
      </c>
    </row>
    <row r="161" spans="1:16" ht="52.2">
      <c r="A161" s="380">
        <v>20250172</v>
      </c>
      <c r="B161" s="382">
        <v>45707</v>
      </c>
      <c r="C161" s="381">
        <v>20250109</v>
      </c>
      <c r="D161" s="381" t="s">
        <v>6158</v>
      </c>
      <c r="E161" s="381" t="s">
        <v>6271</v>
      </c>
      <c r="F161" s="381">
        <v>79792050</v>
      </c>
      <c r="G161" s="381" t="s">
        <v>2293</v>
      </c>
      <c r="H161" s="381" t="s">
        <v>6273</v>
      </c>
      <c r="I161" s="381">
        <v>20250111</v>
      </c>
      <c r="J161" s="383">
        <v>4940000</v>
      </c>
      <c r="K161" s="383">
        <v>126668</v>
      </c>
      <c r="L161" s="383">
        <v>4813332</v>
      </c>
      <c r="M161" s="383">
        <v>4813332</v>
      </c>
      <c r="N161" s="381">
        <v>0</v>
      </c>
      <c r="O161" s="383">
        <v>4813332</v>
      </c>
      <c r="P161" s="381" t="s">
        <v>6056</v>
      </c>
    </row>
    <row r="162" spans="1:16" ht="52.2">
      <c r="A162" s="380">
        <v>20250179</v>
      </c>
      <c r="B162" s="382">
        <v>45709</v>
      </c>
      <c r="C162" s="381">
        <v>20250111</v>
      </c>
      <c r="D162" s="381" t="s">
        <v>6158</v>
      </c>
      <c r="E162" s="381" t="s">
        <v>6271</v>
      </c>
      <c r="F162" s="381">
        <v>1015469509</v>
      </c>
      <c r="G162" s="381" t="s">
        <v>6274</v>
      </c>
      <c r="H162" s="381" t="s">
        <v>6275</v>
      </c>
      <c r="I162" s="381">
        <v>20250112</v>
      </c>
      <c r="J162" s="383">
        <v>7200000</v>
      </c>
      <c r="K162" s="383">
        <v>2133337</v>
      </c>
      <c r="L162" s="383">
        <v>5066663</v>
      </c>
      <c r="M162" s="383">
        <v>5066663</v>
      </c>
      <c r="N162" s="381">
        <v>0</v>
      </c>
      <c r="O162" s="383">
        <v>5066663</v>
      </c>
      <c r="P162" s="381" t="s">
        <v>6056</v>
      </c>
    </row>
    <row r="163" spans="1:16" ht="52.2">
      <c r="A163" s="380">
        <v>20250173</v>
      </c>
      <c r="B163" s="382">
        <v>45707</v>
      </c>
      <c r="C163" s="381">
        <v>20250108</v>
      </c>
      <c r="D163" s="381" t="s">
        <v>6158</v>
      </c>
      <c r="E163" s="381" t="s">
        <v>6271</v>
      </c>
      <c r="F163" s="381">
        <v>53090344</v>
      </c>
      <c r="G163" s="381" t="s">
        <v>2277</v>
      </c>
      <c r="H163" s="381" t="s">
        <v>6276</v>
      </c>
      <c r="I163" s="381">
        <v>20250113</v>
      </c>
      <c r="J163" s="383">
        <v>6500000</v>
      </c>
      <c r="K163" s="381">
        <v>0</v>
      </c>
      <c r="L163" s="383">
        <v>6500000</v>
      </c>
      <c r="M163" s="383">
        <v>6500000</v>
      </c>
      <c r="N163" s="381">
        <v>0</v>
      </c>
      <c r="O163" s="383">
        <v>6500000</v>
      </c>
      <c r="P163" s="381" t="s">
        <v>6056</v>
      </c>
    </row>
    <row r="164" spans="1:16" ht="52.2">
      <c r="A164" s="380">
        <v>20250178</v>
      </c>
      <c r="B164" s="382">
        <v>45708</v>
      </c>
      <c r="C164" s="381">
        <v>20250125</v>
      </c>
      <c r="D164" s="381" t="s">
        <v>6058</v>
      </c>
      <c r="E164" s="381" t="s">
        <v>6062</v>
      </c>
      <c r="F164" s="381">
        <v>79623886</v>
      </c>
      <c r="G164" s="381" t="s">
        <v>6277</v>
      </c>
      <c r="H164" s="381" t="s">
        <v>6278</v>
      </c>
      <c r="I164" s="368">
        <v>20250114</v>
      </c>
      <c r="J164" s="383">
        <v>18000000</v>
      </c>
      <c r="K164" s="381">
        <v>0</v>
      </c>
      <c r="L164" s="383">
        <v>18000000</v>
      </c>
      <c r="M164" s="383">
        <v>18000000</v>
      </c>
      <c r="N164" s="381">
        <v>0</v>
      </c>
      <c r="O164" s="383">
        <v>18000000</v>
      </c>
      <c r="P164" s="381" t="s">
        <v>6056</v>
      </c>
    </row>
    <row r="165" spans="1:16" ht="72.599999999999994">
      <c r="A165" s="384">
        <v>20250607</v>
      </c>
      <c r="B165" s="386">
        <v>45798</v>
      </c>
      <c r="C165" s="385">
        <v>20250469</v>
      </c>
      <c r="D165" s="385" t="s">
        <v>6058</v>
      </c>
      <c r="E165" s="385" t="s">
        <v>6062</v>
      </c>
      <c r="F165" s="385">
        <v>79623886</v>
      </c>
      <c r="G165" s="385" t="s">
        <v>6277</v>
      </c>
      <c r="H165" s="385" t="s">
        <v>6279</v>
      </c>
      <c r="I165" s="369">
        <v>20250114</v>
      </c>
      <c r="J165" s="387">
        <v>6000000</v>
      </c>
      <c r="K165" s="385">
        <v>0</v>
      </c>
      <c r="L165" s="397">
        <v>6000000</v>
      </c>
      <c r="M165" s="387">
        <v>6000000</v>
      </c>
      <c r="N165" s="385">
        <v>0</v>
      </c>
      <c r="O165" s="387">
        <v>6000000</v>
      </c>
      <c r="P165" s="385" t="s">
        <v>6056</v>
      </c>
    </row>
    <row r="166" spans="1:16" ht="42">
      <c r="A166" s="380">
        <v>20250174</v>
      </c>
      <c r="B166" s="382">
        <v>45707</v>
      </c>
      <c r="C166" s="381">
        <v>20250023</v>
      </c>
      <c r="D166" s="381" t="s">
        <v>6058</v>
      </c>
      <c r="E166" s="381" t="s">
        <v>6062</v>
      </c>
      <c r="F166" s="381">
        <v>1000592749</v>
      </c>
      <c r="G166" s="381" t="s">
        <v>6280</v>
      </c>
      <c r="H166" s="381" t="s">
        <v>2814</v>
      </c>
      <c r="I166" s="368">
        <v>20250115</v>
      </c>
      <c r="J166" s="383">
        <v>9000000</v>
      </c>
      <c r="K166" s="381">
        <v>0</v>
      </c>
      <c r="L166" s="383">
        <v>9000000</v>
      </c>
      <c r="M166" s="383">
        <v>9000000</v>
      </c>
      <c r="N166" s="381">
        <v>0</v>
      </c>
      <c r="O166" s="383">
        <v>9000000</v>
      </c>
      <c r="P166" s="381" t="s">
        <v>6056</v>
      </c>
    </row>
    <row r="167" spans="1:16" ht="52.2">
      <c r="A167" s="384">
        <v>20250592</v>
      </c>
      <c r="B167" s="386">
        <v>45796</v>
      </c>
      <c r="C167" s="385">
        <v>20250468</v>
      </c>
      <c r="D167" s="385" t="s">
        <v>6058</v>
      </c>
      <c r="E167" s="385" t="s">
        <v>6062</v>
      </c>
      <c r="F167" s="385">
        <v>1000592749</v>
      </c>
      <c r="G167" s="385" t="s">
        <v>6280</v>
      </c>
      <c r="H167" s="385" t="s">
        <v>6281</v>
      </c>
      <c r="I167" s="369">
        <v>20250115</v>
      </c>
      <c r="J167" s="387">
        <v>3000000</v>
      </c>
      <c r="K167" s="385">
        <v>0</v>
      </c>
      <c r="L167" s="397">
        <v>3000000</v>
      </c>
      <c r="M167" s="387">
        <v>3000000</v>
      </c>
      <c r="N167" s="385">
        <v>0</v>
      </c>
      <c r="O167" s="387">
        <v>3000000</v>
      </c>
      <c r="P167" s="385" t="s">
        <v>6056</v>
      </c>
    </row>
    <row r="168" spans="1:16" ht="62.4">
      <c r="A168" s="380">
        <v>20250175</v>
      </c>
      <c r="B168" s="382">
        <v>45708</v>
      </c>
      <c r="C168" s="381">
        <v>20250167</v>
      </c>
      <c r="D168" s="381" t="s">
        <v>6158</v>
      </c>
      <c r="E168" s="381" t="s">
        <v>6282</v>
      </c>
      <c r="F168" s="381">
        <v>800219876</v>
      </c>
      <c r="G168" s="381" t="s">
        <v>6283</v>
      </c>
      <c r="H168" s="381" t="s">
        <v>6284</v>
      </c>
      <c r="I168" s="381">
        <v>20250116</v>
      </c>
      <c r="J168" s="383">
        <v>5611984800</v>
      </c>
      <c r="K168" s="381">
        <v>0</v>
      </c>
      <c r="L168" s="383">
        <v>5611984800</v>
      </c>
      <c r="M168" s="383">
        <v>5610390000</v>
      </c>
      <c r="N168" s="383">
        <v>1594800</v>
      </c>
      <c r="O168" s="383">
        <v>5610390000</v>
      </c>
      <c r="P168" s="381" t="s">
        <v>6056</v>
      </c>
    </row>
    <row r="169" spans="1:16" ht="62.4">
      <c r="A169" s="380">
        <v>20250176</v>
      </c>
      <c r="B169" s="382">
        <v>45708</v>
      </c>
      <c r="C169" s="381">
        <v>20250148</v>
      </c>
      <c r="D169" s="381" t="s">
        <v>6158</v>
      </c>
      <c r="E169" s="381" t="s">
        <v>6053</v>
      </c>
      <c r="F169" s="381">
        <v>1030673108</v>
      </c>
      <c r="G169" s="381" t="s">
        <v>6285</v>
      </c>
      <c r="H169" s="381" t="s">
        <v>6286</v>
      </c>
      <c r="I169" s="368">
        <v>20250117</v>
      </c>
      <c r="J169" s="383">
        <v>45628000</v>
      </c>
      <c r="K169" s="381">
        <v>0</v>
      </c>
      <c r="L169" s="383">
        <v>45628000</v>
      </c>
      <c r="M169" s="383">
        <v>41327000</v>
      </c>
      <c r="N169" s="383">
        <v>4301000</v>
      </c>
      <c r="O169" s="383">
        <v>41327000</v>
      </c>
      <c r="P169" s="381" t="s">
        <v>6056</v>
      </c>
    </row>
    <row r="170" spans="1:16" ht="82.8">
      <c r="A170" s="374">
        <v>20251264</v>
      </c>
      <c r="B170" s="376">
        <v>45952</v>
      </c>
      <c r="C170" s="375">
        <v>20250929</v>
      </c>
      <c r="D170" s="375" t="s">
        <v>6158</v>
      </c>
      <c r="E170" s="375" t="s">
        <v>6053</v>
      </c>
      <c r="F170" s="375">
        <v>1030673108</v>
      </c>
      <c r="G170" s="375" t="s">
        <v>6285</v>
      </c>
      <c r="H170" s="375" t="s">
        <v>6287</v>
      </c>
      <c r="I170" s="369">
        <v>20250117</v>
      </c>
      <c r="J170" s="377">
        <v>6919000</v>
      </c>
      <c r="K170" s="375">
        <v>0</v>
      </c>
      <c r="L170" s="397">
        <v>6919000</v>
      </c>
      <c r="M170" s="377">
        <v>5610000</v>
      </c>
      <c r="N170" s="377">
        <v>1309000</v>
      </c>
      <c r="O170" s="377">
        <v>5610000</v>
      </c>
      <c r="P170" s="375" t="s">
        <v>6056</v>
      </c>
    </row>
    <row r="171" spans="1:16" ht="62.4">
      <c r="A171" s="380">
        <v>20250181</v>
      </c>
      <c r="B171" s="382">
        <v>45709</v>
      </c>
      <c r="C171" s="381">
        <v>20250160</v>
      </c>
      <c r="D171" s="381" t="s">
        <v>6058</v>
      </c>
      <c r="E171" s="381" t="s">
        <v>6068</v>
      </c>
      <c r="F171" s="381">
        <v>1076201956</v>
      </c>
      <c r="G171" s="381" t="s">
        <v>6288</v>
      </c>
      <c r="H171" s="381" t="s">
        <v>6289</v>
      </c>
      <c r="I171" s="381">
        <v>20250118</v>
      </c>
      <c r="J171" s="383">
        <v>10972000</v>
      </c>
      <c r="K171" s="381">
        <v>0</v>
      </c>
      <c r="L171" s="383">
        <v>10972000</v>
      </c>
      <c r="M171" s="383">
        <v>10972000</v>
      </c>
      <c r="N171" s="381">
        <v>0</v>
      </c>
      <c r="O171" s="383">
        <v>10972000</v>
      </c>
      <c r="P171" s="381" t="s">
        <v>6056</v>
      </c>
    </row>
    <row r="172" spans="1:16" ht="62.4">
      <c r="A172" s="380">
        <v>20250185</v>
      </c>
      <c r="B172" s="382">
        <v>45712</v>
      </c>
      <c r="C172" s="381">
        <v>20250168</v>
      </c>
      <c r="D172" s="381" t="s">
        <v>6158</v>
      </c>
      <c r="E172" s="381" t="s">
        <v>6290</v>
      </c>
      <c r="F172" s="381">
        <v>1049602482</v>
      </c>
      <c r="G172" s="381" t="s">
        <v>6291</v>
      </c>
      <c r="H172" s="381" t="s">
        <v>6292</v>
      </c>
      <c r="I172" s="368">
        <v>20250119</v>
      </c>
      <c r="J172" s="383">
        <v>30000000</v>
      </c>
      <c r="K172" s="381">
        <v>0</v>
      </c>
      <c r="L172" s="383">
        <v>30000000</v>
      </c>
      <c r="M172" s="383">
        <v>30000000</v>
      </c>
      <c r="N172" s="381">
        <v>0</v>
      </c>
      <c r="O172" s="383">
        <v>30000000</v>
      </c>
      <c r="P172" s="381" t="s">
        <v>6056</v>
      </c>
    </row>
    <row r="173" spans="1:16" ht="82.8">
      <c r="A173" s="384">
        <v>20250619</v>
      </c>
      <c r="B173" s="386">
        <v>45800</v>
      </c>
      <c r="C173" s="385">
        <v>20250445</v>
      </c>
      <c r="D173" s="385" t="s">
        <v>6158</v>
      </c>
      <c r="E173" s="385" t="s">
        <v>6290</v>
      </c>
      <c r="F173" s="385">
        <v>1049602482</v>
      </c>
      <c r="G173" s="385" t="s">
        <v>6291</v>
      </c>
      <c r="H173" s="385" t="s">
        <v>6293</v>
      </c>
      <c r="I173" s="369">
        <v>20250119</v>
      </c>
      <c r="J173" s="387">
        <v>15000000</v>
      </c>
      <c r="K173" s="385">
        <v>0</v>
      </c>
      <c r="L173" s="397">
        <v>15000000</v>
      </c>
      <c r="M173" s="387">
        <v>15000000</v>
      </c>
      <c r="N173" s="385">
        <v>0</v>
      </c>
      <c r="O173" s="387">
        <v>15000000</v>
      </c>
      <c r="P173" s="385" t="s">
        <v>6056</v>
      </c>
    </row>
    <row r="174" spans="1:16" ht="103.2">
      <c r="A174" s="380">
        <v>20250186</v>
      </c>
      <c r="B174" s="382">
        <v>45713</v>
      </c>
      <c r="C174" s="381">
        <v>20250172</v>
      </c>
      <c r="D174" s="381" t="s">
        <v>6158</v>
      </c>
      <c r="E174" s="381" t="s">
        <v>6294</v>
      </c>
      <c r="F174" s="381">
        <v>80655598</v>
      </c>
      <c r="G174" s="381" t="s">
        <v>6295</v>
      </c>
      <c r="H174" s="381" t="s">
        <v>6296</v>
      </c>
      <c r="I174" s="368">
        <v>20250120</v>
      </c>
      <c r="J174" s="383">
        <v>13144000</v>
      </c>
      <c r="K174" s="383">
        <v>7995690</v>
      </c>
      <c r="L174" s="383">
        <v>5148310</v>
      </c>
      <c r="M174" s="383">
        <v>5038380</v>
      </c>
      <c r="N174" s="383">
        <v>109930</v>
      </c>
      <c r="O174" s="383">
        <v>5038380</v>
      </c>
      <c r="P174" s="381" t="s">
        <v>6056</v>
      </c>
    </row>
    <row r="175" spans="1:16" ht="103.2">
      <c r="A175" s="380">
        <v>20250393</v>
      </c>
      <c r="B175" s="382">
        <v>45748</v>
      </c>
      <c r="C175" s="381">
        <v>20250172</v>
      </c>
      <c r="D175" s="381" t="s">
        <v>6158</v>
      </c>
      <c r="E175" s="381" t="s">
        <v>6294</v>
      </c>
      <c r="F175" s="381">
        <v>1073237027</v>
      </c>
      <c r="G175" s="381" t="s">
        <v>6297</v>
      </c>
      <c r="H175" s="381" t="s">
        <v>6298</v>
      </c>
      <c r="I175" s="368">
        <v>20250120</v>
      </c>
      <c r="J175" s="383">
        <v>7995690</v>
      </c>
      <c r="K175" s="381">
        <v>0</v>
      </c>
      <c r="L175" s="383">
        <v>7995690</v>
      </c>
      <c r="M175" s="383">
        <v>7995690</v>
      </c>
      <c r="N175" s="381">
        <v>0</v>
      </c>
      <c r="O175" s="383">
        <v>7995690</v>
      </c>
      <c r="P175" s="381" t="s">
        <v>6056</v>
      </c>
    </row>
    <row r="176" spans="1:16" ht="72.599999999999994">
      <c r="A176" s="380">
        <v>20250187</v>
      </c>
      <c r="B176" s="382">
        <v>45713</v>
      </c>
      <c r="C176" s="381">
        <v>20250179</v>
      </c>
      <c r="D176" s="381" t="s">
        <v>6158</v>
      </c>
      <c r="E176" s="381" t="s">
        <v>6265</v>
      </c>
      <c r="F176" s="381">
        <v>900758638</v>
      </c>
      <c r="G176" s="381" t="s">
        <v>3517</v>
      </c>
      <c r="H176" s="381" t="s">
        <v>6299</v>
      </c>
      <c r="I176" s="381">
        <v>20250121</v>
      </c>
      <c r="J176" s="383">
        <v>713752000</v>
      </c>
      <c r="K176" s="381">
        <v>410</v>
      </c>
      <c r="L176" s="383">
        <v>713751590</v>
      </c>
      <c r="M176" s="383">
        <v>713751590</v>
      </c>
      <c r="N176" s="381">
        <v>0</v>
      </c>
      <c r="O176" s="383">
        <v>713751590</v>
      </c>
      <c r="P176" s="381" t="s">
        <v>6056</v>
      </c>
    </row>
    <row r="177" spans="1:16" ht="52.2">
      <c r="A177" s="380">
        <v>20250188</v>
      </c>
      <c r="B177" s="382">
        <v>45714</v>
      </c>
      <c r="C177" s="381">
        <v>20250135</v>
      </c>
      <c r="D177" s="381" t="s">
        <v>6158</v>
      </c>
      <c r="E177" s="381" t="s">
        <v>6271</v>
      </c>
      <c r="F177" s="381">
        <v>52307564</v>
      </c>
      <c r="G177" s="381" t="s">
        <v>6300</v>
      </c>
      <c r="H177" s="381" t="s">
        <v>6301</v>
      </c>
      <c r="I177" s="381">
        <v>20250122</v>
      </c>
      <c r="J177" s="383">
        <v>3200000</v>
      </c>
      <c r="K177" s="381">
        <v>0</v>
      </c>
      <c r="L177" s="383">
        <v>3200000</v>
      </c>
      <c r="M177" s="383">
        <v>3200000</v>
      </c>
      <c r="N177" s="381">
        <v>0</v>
      </c>
      <c r="O177" s="383">
        <v>3200000</v>
      </c>
      <c r="P177" s="381" t="s">
        <v>6056</v>
      </c>
    </row>
    <row r="178" spans="1:16" ht="52.2">
      <c r="A178" s="380">
        <v>20250189</v>
      </c>
      <c r="B178" s="382">
        <v>45714</v>
      </c>
      <c r="C178" s="381">
        <v>20250140</v>
      </c>
      <c r="D178" s="381" t="s">
        <v>6158</v>
      </c>
      <c r="E178" s="381" t="s">
        <v>6271</v>
      </c>
      <c r="F178" s="381">
        <v>79703865</v>
      </c>
      <c r="G178" s="381" t="s">
        <v>2297</v>
      </c>
      <c r="H178" s="381" t="s">
        <v>6302</v>
      </c>
      <c r="I178" s="381">
        <v>20250123</v>
      </c>
      <c r="J178" s="383">
        <v>4054000</v>
      </c>
      <c r="K178" s="381">
        <v>0</v>
      </c>
      <c r="L178" s="383">
        <v>4054000</v>
      </c>
      <c r="M178" s="381">
        <v>0</v>
      </c>
      <c r="N178" s="383">
        <v>4054000</v>
      </c>
      <c r="O178" s="381">
        <v>0</v>
      </c>
      <c r="P178" s="381" t="s">
        <v>6056</v>
      </c>
    </row>
    <row r="179" spans="1:16" ht="52.2">
      <c r="A179" s="380">
        <v>20250190</v>
      </c>
      <c r="B179" s="382">
        <v>45714</v>
      </c>
      <c r="C179" s="381">
        <v>20250144</v>
      </c>
      <c r="D179" s="381" t="s">
        <v>6158</v>
      </c>
      <c r="E179" s="381" t="s">
        <v>6271</v>
      </c>
      <c r="F179" s="381">
        <v>1003777550</v>
      </c>
      <c r="G179" s="381" t="s">
        <v>2285</v>
      </c>
      <c r="H179" s="381" t="s">
        <v>6303</v>
      </c>
      <c r="I179" s="381">
        <v>20250124</v>
      </c>
      <c r="J179" s="383">
        <v>6634000</v>
      </c>
      <c r="K179" s="383">
        <v>700688</v>
      </c>
      <c r="L179" s="383">
        <v>5933312</v>
      </c>
      <c r="M179" s="383">
        <v>5933312</v>
      </c>
      <c r="N179" s="381">
        <v>0</v>
      </c>
      <c r="O179" s="383">
        <v>5933312</v>
      </c>
      <c r="P179" s="381" t="s">
        <v>6056</v>
      </c>
    </row>
    <row r="180" spans="1:16" ht="52.2">
      <c r="A180" s="380">
        <v>20250191</v>
      </c>
      <c r="B180" s="382">
        <v>45714</v>
      </c>
      <c r="C180" s="381">
        <v>20250139</v>
      </c>
      <c r="D180" s="381" t="s">
        <v>6158</v>
      </c>
      <c r="E180" s="381" t="s">
        <v>6271</v>
      </c>
      <c r="F180" s="381">
        <v>52586553</v>
      </c>
      <c r="G180" s="381" t="s">
        <v>6304</v>
      </c>
      <c r="H180" s="381" t="s">
        <v>6305</v>
      </c>
      <c r="I180" s="381">
        <v>20250125</v>
      </c>
      <c r="J180" s="383">
        <v>10900000</v>
      </c>
      <c r="K180" s="383">
        <v>100000</v>
      </c>
      <c r="L180" s="383">
        <v>10800000</v>
      </c>
      <c r="M180" s="383">
        <v>10800000</v>
      </c>
      <c r="N180" s="381">
        <v>0</v>
      </c>
      <c r="O180" s="383">
        <v>10800000</v>
      </c>
      <c r="P180" s="381" t="s">
        <v>6056</v>
      </c>
    </row>
    <row r="181" spans="1:16" ht="42">
      <c r="A181" s="380">
        <v>20250192</v>
      </c>
      <c r="B181" s="382">
        <v>45714</v>
      </c>
      <c r="C181" s="381">
        <v>20250175</v>
      </c>
      <c r="D181" s="381" t="s">
        <v>6058</v>
      </c>
      <c r="E181" s="381" t="s">
        <v>6062</v>
      </c>
      <c r="F181" s="381">
        <v>1122809508</v>
      </c>
      <c r="G181" s="381" t="s">
        <v>6306</v>
      </c>
      <c r="H181" s="381" t="s">
        <v>3545</v>
      </c>
      <c r="I181" s="368">
        <v>20250126</v>
      </c>
      <c r="J181" s="383">
        <v>18000000</v>
      </c>
      <c r="K181" s="381">
        <v>0</v>
      </c>
      <c r="L181" s="383">
        <v>18000000</v>
      </c>
      <c r="M181" s="383">
        <v>18000000</v>
      </c>
      <c r="N181" s="381">
        <v>0</v>
      </c>
      <c r="O181" s="383">
        <v>18000000</v>
      </c>
      <c r="P181" s="381" t="s">
        <v>6056</v>
      </c>
    </row>
    <row r="182" spans="1:16" ht="52.2">
      <c r="A182" s="384">
        <v>20250657</v>
      </c>
      <c r="B182" s="386">
        <v>45812</v>
      </c>
      <c r="C182" s="385">
        <v>20250467</v>
      </c>
      <c r="D182" s="385" t="s">
        <v>6058</v>
      </c>
      <c r="E182" s="385" t="s">
        <v>6062</v>
      </c>
      <c r="F182" s="385">
        <v>1122809508</v>
      </c>
      <c r="G182" s="385" t="s">
        <v>6306</v>
      </c>
      <c r="H182" s="385" t="s">
        <v>6307</v>
      </c>
      <c r="I182" s="369">
        <v>20250126</v>
      </c>
      <c r="J182" s="387">
        <v>6000000</v>
      </c>
      <c r="K182" s="385">
        <v>0</v>
      </c>
      <c r="L182" s="397">
        <v>6000000</v>
      </c>
      <c r="M182" s="387">
        <v>6000000</v>
      </c>
      <c r="N182" s="385">
        <v>0</v>
      </c>
      <c r="O182" s="387">
        <v>6000000</v>
      </c>
      <c r="P182" s="385" t="s">
        <v>6056</v>
      </c>
    </row>
    <row r="183" spans="1:16" ht="52.2">
      <c r="A183" s="380">
        <v>20250193</v>
      </c>
      <c r="B183" s="382">
        <v>45714</v>
      </c>
      <c r="C183" s="381">
        <v>20250145</v>
      </c>
      <c r="D183" s="381" t="s">
        <v>6158</v>
      </c>
      <c r="E183" s="381" t="s">
        <v>6271</v>
      </c>
      <c r="F183" s="381">
        <v>1069713697</v>
      </c>
      <c r="G183" s="381" t="s">
        <v>2305</v>
      </c>
      <c r="H183" s="381" t="s">
        <v>6308</v>
      </c>
      <c r="I183" s="381">
        <v>20250127</v>
      </c>
      <c r="J183" s="383">
        <v>5354000</v>
      </c>
      <c r="K183" s="383">
        <v>1260667</v>
      </c>
      <c r="L183" s="383">
        <v>4093333</v>
      </c>
      <c r="M183" s="383">
        <v>4093333</v>
      </c>
      <c r="N183" s="381">
        <v>0</v>
      </c>
      <c r="O183" s="383">
        <v>4093333</v>
      </c>
      <c r="P183" s="381" t="s">
        <v>6056</v>
      </c>
    </row>
    <row r="184" spans="1:16" ht="52.2">
      <c r="A184" s="380">
        <v>20250194</v>
      </c>
      <c r="B184" s="382">
        <v>45714</v>
      </c>
      <c r="C184" s="381">
        <v>20250180</v>
      </c>
      <c r="D184" s="381" t="s">
        <v>6309</v>
      </c>
      <c r="E184" s="381" t="s">
        <v>6310</v>
      </c>
      <c r="F184" s="381">
        <v>900765404</v>
      </c>
      <c r="G184" s="381" t="s">
        <v>6311</v>
      </c>
      <c r="H184" s="381" t="s">
        <v>6312</v>
      </c>
      <c r="I184" s="381">
        <v>20250128</v>
      </c>
      <c r="J184" s="383">
        <v>136655350</v>
      </c>
      <c r="K184" s="381">
        <v>0</v>
      </c>
      <c r="L184" s="383">
        <v>136655350</v>
      </c>
      <c r="M184" s="383">
        <v>136655350</v>
      </c>
      <c r="N184" s="381">
        <v>0</v>
      </c>
      <c r="O184" s="383">
        <v>136655350</v>
      </c>
      <c r="P184" s="381" t="s">
        <v>6056</v>
      </c>
    </row>
    <row r="185" spans="1:16" ht="72.599999999999994">
      <c r="A185" s="380">
        <v>20250195</v>
      </c>
      <c r="B185" s="382">
        <v>45715</v>
      </c>
      <c r="C185" s="381">
        <v>20250191</v>
      </c>
      <c r="D185" s="381" t="s">
        <v>6158</v>
      </c>
      <c r="E185" s="381" t="s">
        <v>6313</v>
      </c>
      <c r="F185" s="381">
        <v>1014230411</v>
      </c>
      <c r="G185" s="381" t="s">
        <v>6314</v>
      </c>
      <c r="H185" s="381" t="s">
        <v>6315</v>
      </c>
      <c r="I185" s="368">
        <v>20250129</v>
      </c>
      <c r="J185" s="383">
        <v>48000000</v>
      </c>
      <c r="K185" s="381">
        <v>0</v>
      </c>
      <c r="L185" s="383">
        <v>48000000</v>
      </c>
      <c r="M185" s="383">
        <v>41600000</v>
      </c>
      <c r="N185" s="383">
        <v>6400000</v>
      </c>
      <c r="O185" s="383">
        <v>41600000</v>
      </c>
      <c r="P185" s="381" t="s">
        <v>6056</v>
      </c>
    </row>
    <row r="186" spans="1:16" ht="72.599999999999994">
      <c r="A186" s="374">
        <v>20251308</v>
      </c>
      <c r="B186" s="376">
        <v>45961</v>
      </c>
      <c r="C186" s="375">
        <v>20250959</v>
      </c>
      <c r="D186" s="375" t="s">
        <v>6158</v>
      </c>
      <c r="E186" s="375" t="s">
        <v>6313</v>
      </c>
      <c r="F186" s="375">
        <v>1014230411</v>
      </c>
      <c r="G186" s="375" t="s">
        <v>6314</v>
      </c>
      <c r="H186" s="375" t="s">
        <v>6316</v>
      </c>
      <c r="I186" s="369">
        <v>20250129</v>
      </c>
      <c r="J186" s="377">
        <v>10000000</v>
      </c>
      <c r="K186" s="375">
        <v>0</v>
      </c>
      <c r="L186" s="397">
        <v>10000000</v>
      </c>
      <c r="M186" s="375">
        <v>0</v>
      </c>
      <c r="N186" s="377">
        <v>10000000</v>
      </c>
      <c r="O186" s="375">
        <v>0</v>
      </c>
      <c r="P186" s="375" t="s">
        <v>6056</v>
      </c>
    </row>
    <row r="187" spans="1:16" ht="72.599999999999994">
      <c r="A187" s="380">
        <v>20250196</v>
      </c>
      <c r="B187" s="382">
        <v>45715</v>
      </c>
      <c r="C187" s="381">
        <v>20250192</v>
      </c>
      <c r="D187" s="381" t="s">
        <v>6158</v>
      </c>
      <c r="E187" s="381" t="s">
        <v>6313</v>
      </c>
      <c r="F187" s="381">
        <v>1070603871</v>
      </c>
      <c r="G187" s="381" t="s">
        <v>6317</v>
      </c>
      <c r="H187" s="381" t="s">
        <v>6315</v>
      </c>
      <c r="I187" s="381">
        <v>20250130</v>
      </c>
      <c r="J187" s="383">
        <v>44672000</v>
      </c>
      <c r="K187" s="381">
        <v>0</v>
      </c>
      <c r="L187" s="383">
        <v>44672000</v>
      </c>
      <c r="M187" s="383">
        <v>34434667</v>
      </c>
      <c r="N187" s="383">
        <v>10237333</v>
      </c>
      <c r="O187" s="383">
        <v>34434667</v>
      </c>
      <c r="P187" s="381" t="s">
        <v>6056</v>
      </c>
    </row>
    <row r="188" spans="1:16" ht="62.4">
      <c r="A188" s="380">
        <v>20250197</v>
      </c>
      <c r="B188" s="382">
        <v>45715</v>
      </c>
      <c r="C188" s="381">
        <v>20250203</v>
      </c>
      <c r="D188" s="381" t="s">
        <v>6058</v>
      </c>
      <c r="E188" s="381" t="s">
        <v>6068</v>
      </c>
      <c r="F188" s="381">
        <v>1003697609</v>
      </c>
      <c r="G188" s="381" t="s">
        <v>6318</v>
      </c>
      <c r="H188" s="381" t="s">
        <v>6319</v>
      </c>
      <c r="I188" s="368">
        <v>20250131</v>
      </c>
      <c r="J188" s="383">
        <v>13080000</v>
      </c>
      <c r="K188" s="381">
        <v>0</v>
      </c>
      <c r="L188" s="383">
        <v>13080000</v>
      </c>
      <c r="M188" s="383">
        <v>13080000</v>
      </c>
      <c r="N188" s="381">
        <v>0</v>
      </c>
      <c r="O188" s="383">
        <v>13080000</v>
      </c>
      <c r="P188" s="381" t="s">
        <v>6056</v>
      </c>
    </row>
    <row r="189" spans="1:16" ht="62.4">
      <c r="A189" s="384">
        <v>20250758</v>
      </c>
      <c r="B189" s="386">
        <v>45834</v>
      </c>
      <c r="C189" s="385">
        <v>20250576</v>
      </c>
      <c r="D189" s="385" t="s">
        <v>6058</v>
      </c>
      <c r="E189" s="385" t="s">
        <v>6068</v>
      </c>
      <c r="F189" s="385">
        <v>1003697609</v>
      </c>
      <c r="G189" s="385" t="s">
        <v>6318</v>
      </c>
      <c r="H189" s="385" t="s">
        <v>6320</v>
      </c>
      <c r="I189" s="369">
        <v>20250131</v>
      </c>
      <c r="J189" s="387">
        <v>6540000</v>
      </c>
      <c r="K189" s="385">
        <v>0</v>
      </c>
      <c r="L189" s="397">
        <v>6540000</v>
      </c>
      <c r="M189" s="387">
        <v>6540000</v>
      </c>
      <c r="N189" s="385">
        <v>0</v>
      </c>
      <c r="O189" s="387">
        <v>6540000</v>
      </c>
      <c r="P189" s="385" t="s">
        <v>6056</v>
      </c>
    </row>
    <row r="190" spans="1:16" ht="42">
      <c r="A190" s="380">
        <v>20250199</v>
      </c>
      <c r="B190" s="382">
        <v>45715</v>
      </c>
      <c r="C190" s="381">
        <v>20250105</v>
      </c>
      <c r="D190" s="381" t="s">
        <v>6058</v>
      </c>
      <c r="E190" s="381" t="s">
        <v>6321</v>
      </c>
      <c r="F190" s="381">
        <v>1130626847</v>
      </c>
      <c r="G190" s="381" t="s">
        <v>6322</v>
      </c>
      <c r="H190" s="381" t="s">
        <v>3576</v>
      </c>
      <c r="I190" s="368">
        <v>20250132</v>
      </c>
      <c r="J190" s="383">
        <v>27048000</v>
      </c>
      <c r="K190" s="381">
        <v>0</v>
      </c>
      <c r="L190" s="383">
        <v>27048000</v>
      </c>
      <c r="M190" s="383">
        <v>26446933</v>
      </c>
      <c r="N190" s="383">
        <v>601067</v>
      </c>
      <c r="O190" s="383">
        <v>26446933</v>
      </c>
      <c r="P190" s="381" t="s">
        <v>6056</v>
      </c>
    </row>
    <row r="191" spans="1:16" ht="52.2">
      <c r="A191" s="384">
        <v>20250734</v>
      </c>
      <c r="B191" s="386">
        <v>45826</v>
      </c>
      <c r="C191" s="385">
        <v>20250524</v>
      </c>
      <c r="D191" s="385" t="s">
        <v>6058</v>
      </c>
      <c r="E191" s="385" t="s">
        <v>6321</v>
      </c>
      <c r="F191" s="385">
        <v>1130626847</v>
      </c>
      <c r="G191" s="385" t="s">
        <v>6322</v>
      </c>
      <c r="H191" s="385" t="s">
        <v>6323</v>
      </c>
      <c r="I191" s="369">
        <v>20250132</v>
      </c>
      <c r="J191" s="387">
        <v>13524000</v>
      </c>
      <c r="K191" s="385">
        <v>0</v>
      </c>
      <c r="L191" s="397">
        <v>13524000</v>
      </c>
      <c r="M191" s="387">
        <v>9016000</v>
      </c>
      <c r="N191" s="387">
        <v>4508000</v>
      </c>
      <c r="O191" s="387">
        <v>9016000</v>
      </c>
      <c r="P191" s="385" t="s">
        <v>6056</v>
      </c>
    </row>
    <row r="192" spans="1:16" ht="62.4">
      <c r="A192" s="380">
        <v>20250200</v>
      </c>
      <c r="B192" s="382">
        <v>45715</v>
      </c>
      <c r="C192" s="381">
        <v>20250107</v>
      </c>
      <c r="D192" s="381" t="s">
        <v>6058</v>
      </c>
      <c r="E192" s="381" t="s">
        <v>6321</v>
      </c>
      <c r="F192" s="381">
        <v>37333798</v>
      </c>
      <c r="G192" s="381" t="s">
        <v>6324</v>
      </c>
      <c r="H192" s="381" t="s">
        <v>6325</v>
      </c>
      <c r="I192" s="381">
        <v>20250133</v>
      </c>
      <c r="J192" s="383">
        <v>30000000</v>
      </c>
      <c r="K192" s="381">
        <v>0</v>
      </c>
      <c r="L192" s="383">
        <v>30000000</v>
      </c>
      <c r="M192" s="383">
        <v>23400000</v>
      </c>
      <c r="N192" s="383">
        <v>6600000</v>
      </c>
      <c r="O192" s="383">
        <v>23400000</v>
      </c>
      <c r="P192" s="381" t="s">
        <v>6056</v>
      </c>
    </row>
    <row r="193" spans="1:16" ht="72.599999999999994">
      <c r="A193" s="380">
        <v>20250202</v>
      </c>
      <c r="B193" s="382">
        <v>45716</v>
      </c>
      <c r="C193" s="381">
        <v>20250200</v>
      </c>
      <c r="D193" s="381" t="s">
        <v>6107</v>
      </c>
      <c r="E193" s="381" t="s">
        <v>6108</v>
      </c>
      <c r="F193" s="381">
        <v>901460800</v>
      </c>
      <c r="G193" s="381" t="s">
        <v>6326</v>
      </c>
      <c r="H193" s="381" t="s">
        <v>6327</v>
      </c>
      <c r="I193" s="381">
        <v>20250134</v>
      </c>
      <c r="J193" s="383">
        <v>33500000</v>
      </c>
      <c r="K193" s="381">
        <v>0</v>
      </c>
      <c r="L193" s="383">
        <v>33500000</v>
      </c>
      <c r="M193" s="383">
        <v>33500000</v>
      </c>
      <c r="N193" s="381">
        <v>0</v>
      </c>
      <c r="O193" s="383">
        <v>33500000</v>
      </c>
      <c r="P193" s="381" t="s">
        <v>6056</v>
      </c>
    </row>
    <row r="194" spans="1:16" ht="52.2">
      <c r="A194" s="380">
        <v>20250198</v>
      </c>
      <c r="B194" s="382">
        <v>45715</v>
      </c>
      <c r="C194" s="381">
        <v>20250176</v>
      </c>
      <c r="D194" s="381" t="s">
        <v>6058</v>
      </c>
      <c r="E194" s="381" t="s">
        <v>6062</v>
      </c>
      <c r="F194" s="381">
        <v>1022430500</v>
      </c>
      <c r="G194" s="381" t="s">
        <v>6328</v>
      </c>
      <c r="H194" s="381" t="s">
        <v>2758</v>
      </c>
      <c r="I194" s="368">
        <v>20250135</v>
      </c>
      <c r="J194" s="383">
        <v>12000000</v>
      </c>
      <c r="K194" s="381">
        <v>0</v>
      </c>
      <c r="L194" s="383">
        <v>12000000</v>
      </c>
      <c r="M194" s="383">
        <v>12000000</v>
      </c>
      <c r="N194" s="381">
        <v>0</v>
      </c>
      <c r="O194" s="383">
        <v>12000000</v>
      </c>
      <c r="P194" s="381" t="s">
        <v>6056</v>
      </c>
    </row>
    <row r="195" spans="1:16" ht="72.599999999999994">
      <c r="A195" s="384">
        <v>20250642</v>
      </c>
      <c r="B195" s="386">
        <v>45807</v>
      </c>
      <c r="C195" s="385">
        <v>20250501</v>
      </c>
      <c r="D195" s="385" t="s">
        <v>6058</v>
      </c>
      <c r="E195" s="385" t="s">
        <v>6062</v>
      </c>
      <c r="F195" s="385">
        <v>1022430500</v>
      </c>
      <c r="G195" s="385" t="s">
        <v>6328</v>
      </c>
      <c r="H195" s="385" t="s">
        <v>6329</v>
      </c>
      <c r="I195" s="369">
        <v>20250135</v>
      </c>
      <c r="J195" s="387">
        <v>6000000</v>
      </c>
      <c r="K195" s="385">
        <v>0</v>
      </c>
      <c r="L195" s="397">
        <v>6000000</v>
      </c>
      <c r="M195" s="387">
        <v>6000000</v>
      </c>
      <c r="N195" s="385">
        <v>0</v>
      </c>
      <c r="O195" s="387">
        <v>6000000</v>
      </c>
      <c r="P195" s="385" t="s">
        <v>6056</v>
      </c>
    </row>
    <row r="196" spans="1:16" ht="93">
      <c r="A196" s="380">
        <v>20250201</v>
      </c>
      <c r="B196" s="382">
        <v>45716</v>
      </c>
      <c r="C196" s="381">
        <v>20250189</v>
      </c>
      <c r="D196" s="381" t="s">
        <v>6309</v>
      </c>
      <c r="E196" s="381" t="s">
        <v>6330</v>
      </c>
      <c r="F196" s="381">
        <v>900410707</v>
      </c>
      <c r="G196" s="381" t="s">
        <v>6331</v>
      </c>
      <c r="H196" s="381" t="s">
        <v>6332</v>
      </c>
      <c r="I196" s="368">
        <v>20250136</v>
      </c>
      <c r="J196" s="383">
        <v>1395000000</v>
      </c>
      <c r="K196" s="381">
        <v>0</v>
      </c>
      <c r="L196" s="383">
        <v>1395000000</v>
      </c>
      <c r="M196" s="383">
        <v>1394998169</v>
      </c>
      <c r="N196" s="383">
        <v>1831</v>
      </c>
      <c r="O196" s="383">
        <v>1394998169</v>
      </c>
      <c r="P196" s="381" t="s">
        <v>6056</v>
      </c>
    </row>
    <row r="197" spans="1:16" ht="113.4">
      <c r="A197" s="384">
        <v>20251135</v>
      </c>
      <c r="B197" s="386">
        <v>45924</v>
      </c>
      <c r="C197" s="385">
        <v>20250827</v>
      </c>
      <c r="D197" s="385" t="s">
        <v>6309</v>
      </c>
      <c r="E197" s="385" t="s">
        <v>6330</v>
      </c>
      <c r="F197" s="385">
        <v>900410707</v>
      </c>
      <c r="G197" s="385" t="s">
        <v>6331</v>
      </c>
      <c r="H197" s="385" t="s">
        <v>6333</v>
      </c>
      <c r="I197" s="369">
        <v>20250136</v>
      </c>
      <c r="J197" s="387">
        <v>697500000</v>
      </c>
      <c r="K197" s="385">
        <v>0</v>
      </c>
      <c r="L197" s="397">
        <v>697500000</v>
      </c>
      <c r="M197" s="387">
        <v>697500000</v>
      </c>
      <c r="N197" s="385">
        <v>0</v>
      </c>
      <c r="O197" s="387">
        <v>697500000</v>
      </c>
      <c r="P197" s="385" t="s">
        <v>6056</v>
      </c>
    </row>
    <row r="198" spans="1:16" ht="62.4">
      <c r="A198" s="380">
        <v>20250214</v>
      </c>
      <c r="B198" s="382">
        <v>45719</v>
      </c>
      <c r="C198" s="381">
        <v>20250205</v>
      </c>
      <c r="D198" s="381" t="s">
        <v>6058</v>
      </c>
      <c r="E198" s="381" t="s">
        <v>6068</v>
      </c>
      <c r="F198" s="381">
        <v>1023951600</v>
      </c>
      <c r="G198" s="381" t="s">
        <v>6092</v>
      </c>
      <c r="H198" s="381" t="s">
        <v>6334</v>
      </c>
      <c r="I198" s="381">
        <v>20250137</v>
      </c>
      <c r="J198" s="383">
        <v>18000000</v>
      </c>
      <c r="K198" s="381">
        <v>0</v>
      </c>
      <c r="L198" s="383">
        <v>18000000</v>
      </c>
      <c r="M198" s="383">
        <v>18000000</v>
      </c>
      <c r="N198" s="381">
        <v>0</v>
      </c>
      <c r="O198" s="383">
        <v>18000000</v>
      </c>
      <c r="P198" s="381" t="s">
        <v>6056</v>
      </c>
    </row>
    <row r="199" spans="1:16" ht="52.2">
      <c r="A199" s="380">
        <v>20250210</v>
      </c>
      <c r="B199" s="382">
        <v>45716</v>
      </c>
      <c r="C199" s="381">
        <v>20250155</v>
      </c>
      <c r="D199" s="381" t="s">
        <v>6158</v>
      </c>
      <c r="E199" s="381" t="s">
        <v>6271</v>
      </c>
      <c r="F199" s="381">
        <v>1016061866</v>
      </c>
      <c r="G199" s="381" t="s">
        <v>6335</v>
      </c>
      <c r="H199" s="381" t="s">
        <v>6336</v>
      </c>
      <c r="I199" s="381">
        <v>20250138</v>
      </c>
      <c r="J199" s="383">
        <v>5650000</v>
      </c>
      <c r="K199" s="383">
        <v>850000</v>
      </c>
      <c r="L199" s="383">
        <v>4800000</v>
      </c>
      <c r="M199" s="383">
        <v>4800000</v>
      </c>
      <c r="N199" s="381">
        <v>0</v>
      </c>
      <c r="O199" s="383">
        <v>4800000</v>
      </c>
      <c r="P199" s="381" t="s">
        <v>6056</v>
      </c>
    </row>
    <row r="200" spans="1:16" ht="52.2">
      <c r="A200" s="380">
        <v>20250220</v>
      </c>
      <c r="B200" s="382">
        <v>45719</v>
      </c>
      <c r="C200" s="381">
        <v>20250154</v>
      </c>
      <c r="D200" s="381" t="s">
        <v>6158</v>
      </c>
      <c r="E200" s="381" t="s">
        <v>6271</v>
      </c>
      <c r="F200" s="381">
        <v>1012390662</v>
      </c>
      <c r="G200" s="381" t="s">
        <v>6337</v>
      </c>
      <c r="H200" s="381" t="s">
        <v>6338</v>
      </c>
      <c r="I200" s="381">
        <v>20250139</v>
      </c>
      <c r="J200" s="383">
        <v>5500000</v>
      </c>
      <c r="K200" s="383">
        <v>1300000</v>
      </c>
      <c r="L200" s="383">
        <v>4200000</v>
      </c>
      <c r="M200" s="383">
        <v>4200000</v>
      </c>
      <c r="N200" s="381">
        <v>0</v>
      </c>
      <c r="O200" s="383">
        <v>4200000</v>
      </c>
      <c r="P200" s="381" t="s">
        <v>6056</v>
      </c>
    </row>
    <row r="201" spans="1:16" ht="52.2">
      <c r="A201" s="380">
        <v>20250221</v>
      </c>
      <c r="B201" s="382">
        <v>45720</v>
      </c>
      <c r="C201" s="381">
        <v>20250128</v>
      </c>
      <c r="D201" s="381" t="s">
        <v>6158</v>
      </c>
      <c r="E201" s="381" t="s">
        <v>6271</v>
      </c>
      <c r="F201" s="381">
        <v>1077082756</v>
      </c>
      <c r="G201" s="381" t="s">
        <v>2289</v>
      </c>
      <c r="H201" s="381" t="s">
        <v>6339</v>
      </c>
      <c r="I201" s="381">
        <v>20250140</v>
      </c>
      <c r="J201" s="383">
        <v>3673333</v>
      </c>
      <c r="K201" s="383">
        <v>633333</v>
      </c>
      <c r="L201" s="383">
        <v>3040000</v>
      </c>
      <c r="M201" s="383">
        <v>3040000</v>
      </c>
      <c r="N201" s="381">
        <v>0</v>
      </c>
      <c r="O201" s="383">
        <v>3040000</v>
      </c>
      <c r="P201" s="381" t="s">
        <v>6056</v>
      </c>
    </row>
    <row r="202" spans="1:16" ht="52.2">
      <c r="A202" s="380">
        <v>20250223</v>
      </c>
      <c r="B202" s="382">
        <v>45721</v>
      </c>
      <c r="C202" s="381">
        <v>20250188</v>
      </c>
      <c r="D202" s="381" t="s">
        <v>6058</v>
      </c>
      <c r="E202" s="381" t="s">
        <v>6062</v>
      </c>
      <c r="F202" s="381">
        <v>82392560</v>
      </c>
      <c r="G202" s="381" t="s">
        <v>6340</v>
      </c>
      <c r="H202" s="381" t="s">
        <v>6341</v>
      </c>
      <c r="I202" s="368">
        <v>20250141</v>
      </c>
      <c r="J202" s="383">
        <v>23677000</v>
      </c>
      <c r="K202" s="381">
        <v>0</v>
      </c>
      <c r="L202" s="383">
        <v>23677000</v>
      </c>
      <c r="M202" s="383">
        <v>23677000</v>
      </c>
      <c r="N202" s="381">
        <v>0</v>
      </c>
      <c r="O202" s="383">
        <v>23677000</v>
      </c>
      <c r="P202" s="381" t="s">
        <v>6056</v>
      </c>
    </row>
    <row r="203" spans="1:16" ht="72.599999999999994">
      <c r="A203" s="384">
        <v>20250700</v>
      </c>
      <c r="B203" s="386">
        <v>45821</v>
      </c>
      <c r="C203" s="385">
        <v>20250534</v>
      </c>
      <c r="D203" s="385" t="s">
        <v>6058</v>
      </c>
      <c r="E203" s="385" t="s">
        <v>6062</v>
      </c>
      <c r="F203" s="385">
        <v>82392560</v>
      </c>
      <c r="G203" s="385" t="s">
        <v>6340</v>
      </c>
      <c r="H203" s="385" t="s">
        <v>6342</v>
      </c>
      <c r="I203" s="369">
        <v>20250141</v>
      </c>
      <c r="J203" s="387">
        <v>11839000</v>
      </c>
      <c r="K203" s="387">
        <v>236000</v>
      </c>
      <c r="L203" s="397">
        <v>11603000</v>
      </c>
      <c r="M203" s="387">
        <v>11601233</v>
      </c>
      <c r="N203" s="387">
        <v>1767</v>
      </c>
      <c r="O203" s="387">
        <v>11601233</v>
      </c>
      <c r="P203" s="385" t="s">
        <v>6056</v>
      </c>
    </row>
    <row r="204" spans="1:16" ht="72.599999999999994">
      <c r="A204" s="380">
        <v>20250222</v>
      </c>
      <c r="B204" s="382">
        <v>45720</v>
      </c>
      <c r="C204" s="381">
        <v>20250157</v>
      </c>
      <c r="D204" s="381" t="s">
        <v>6107</v>
      </c>
      <c r="E204" s="381" t="s">
        <v>6343</v>
      </c>
      <c r="F204" s="381">
        <v>900444953</v>
      </c>
      <c r="G204" s="381" t="s">
        <v>1447</v>
      </c>
      <c r="H204" s="381" t="s">
        <v>6344</v>
      </c>
      <c r="I204" s="368">
        <v>20250142</v>
      </c>
      <c r="J204" s="383">
        <v>349507000</v>
      </c>
      <c r="K204" s="381">
        <v>0</v>
      </c>
      <c r="L204" s="383">
        <v>349507000</v>
      </c>
      <c r="M204" s="383">
        <v>349507000</v>
      </c>
      <c r="N204" s="381">
        <v>0</v>
      </c>
      <c r="O204" s="383">
        <v>349507000</v>
      </c>
      <c r="P204" s="381" t="s">
        <v>6056</v>
      </c>
    </row>
    <row r="205" spans="1:16" ht="82.8">
      <c r="A205" s="384">
        <v>20250685</v>
      </c>
      <c r="B205" s="386">
        <v>45818</v>
      </c>
      <c r="C205" s="385">
        <v>20250517</v>
      </c>
      <c r="D205" s="385" t="s">
        <v>6107</v>
      </c>
      <c r="E205" s="385" t="s">
        <v>6343</v>
      </c>
      <c r="F205" s="385">
        <v>900444953</v>
      </c>
      <c r="G205" s="385" t="s">
        <v>1447</v>
      </c>
      <c r="H205" s="385" t="s">
        <v>6345</v>
      </c>
      <c r="I205" s="369">
        <v>20250142</v>
      </c>
      <c r="J205" s="387">
        <v>36708000</v>
      </c>
      <c r="K205" s="385">
        <v>0</v>
      </c>
      <c r="L205" s="397">
        <v>36708000</v>
      </c>
      <c r="M205" s="387">
        <v>15611496</v>
      </c>
      <c r="N205" s="387">
        <v>21096504</v>
      </c>
      <c r="O205" s="387">
        <v>15611496</v>
      </c>
      <c r="P205" s="385" t="s">
        <v>6056</v>
      </c>
    </row>
    <row r="206" spans="1:16" ht="82.8">
      <c r="A206" s="384">
        <v>20250917</v>
      </c>
      <c r="B206" s="386">
        <v>45868</v>
      </c>
      <c r="C206" s="385">
        <v>20250688</v>
      </c>
      <c r="D206" s="385" t="s">
        <v>6107</v>
      </c>
      <c r="E206" s="385" t="s">
        <v>6343</v>
      </c>
      <c r="F206" s="385">
        <v>900444953</v>
      </c>
      <c r="G206" s="385" t="s">
        <v>1447</v>
      </c>
      <c r="H206" s="385" t="s">
        <v>6346</v>
      </c>
      <c r="I206" s="369">
        <v>20250142</v>
      </c>
      <c r="J206" s="387">
        <v>19553631</v>
      </c>
      <c r="K206" s="385">
        <v>0</v>
      </c>
      <c r="L206" s="397">
        <v>19553631</v>
      </c>
      <c r="M206" s="385">
        <v>0</v>
      </c>
      <c r="N206" s="387">
        <v>19553631</v>
      </c>
      <c r="O206" s="385">
        <v>0</v>
      </c>
      <c r="P206" s="385" t="s">
        <v>6056</v>
      </c>
    </row>
    <row r="207" spans="1:16" ht="82.8">
      <c r="A207" s="380">
        <v>20250226</v>
      </c>
      <c r="B207" s="382">
        <v>45721</v>
      </c>
      <c r="C207" s="381">
        <v>20250161</v>
      </c>
      <c r="D207" s="381" t="s">
        <v>6107</v>
      </c>
      <c r="E207" s="381" t="s">
        <v>6141</v>
      </c>
      <c r="F207" s="381">
        <v>901861302</v>
      </c>
      <c r="G207" s="381" t="s">
        <v>3641</v>
      </c>
      <c r="H207" s="381" t="s">
        <v>6347</v>
      </c>
      <c r="I207" s="368">
        <v>20250143</v>
      </c>
      <c r="J207" s="383">
        <v>139108000</v>
      </c>
      <c r="K207" s="381">
        <v>0</v>
      </c>
      <c r="L207" s="383">
        <v>139108000</v>
      </c>
      <c r="M207" s="383">
        <v>125061722</v>
      </c>
      <c r="N207" s="383">
        <v>14046278</v>
      </c>
      <c r="O207" s="383">
        <v>125061722</v>
      </c>
      <c r="P207" s="381" t="s">
        <v>6056</v>
      </c>
    </row>
    <row r="208" spans="1:16" ht="82.8">
      <c r="A208" s="384">
        <v>20250531</v>
      </c>
      <c r="B208" s="386">
        <v>45785</v>
      </c>
      <c r="C208" s="385">
        <v>20250413</v>
      </c>
      <c r="D208" s="385" t="s">
        <v>6107</v>
      </c>
      <c r="E208" s="385" t="s">
        <v>6141</v>
      </c>
      <c r="F208" s="385">
        <v>901861302</v>
      </c>
      <c r="G208" s="385" t="s">
        <v>3641</v>
      </c>
      <c r="H208" s="385" t="s">
        <v>6348</v>
      </c>
      <c r="I208" s="369">
        <v>20250143</v>
      </c>
      <c r="J208" s="387">
        <v>35013000</v>
      </c>
      <c r="K208" s="385">
        <v>0</v>
      </c>
      <c r="L208" s="397">
        <v>35013000</v>
      </c>
      <c r="M208" s="387">
        <v>29704247</v>
      </c>
      <c r="N208" s="387">
        <v>5308753</v>
      </c>
      <c r="O208" s="387">
        <v>29704247</v>
      </c>
      <c r="P208" s="385" t="s">
        <v>6056</v>
      </c>
    </row>
    <row r="209" spans="1:16" ht="72.599999999999994">
      <c r="A209" s="380">
        <v>20250242</v>
      </c>
      <c r="B209" s="382">
        <v>45721</v>
      </c>
      <c r="C209" s="381">
        <v>20250183</v>
      </c>
      <c r="D209" s="381" t="s">
        <v>6158</v>
      </c>
      <c r="E209" s="381" t="s">
        <v>6313</v>
      </c>
      <c r="F209" s="381">
        <v>3103916</v>
      </c>
      <c r="G209" s="381" t="s">
        <v>6349</v>
      </c>
      <c r="H209" s="381" t="s">
        <v>6350</v>
      </c>
      <c r="I209" s="368">
        <v>20250144</v>
      </c>
      <c r="J209" s="383">
        <v>48000000</v>
      </c>
      <c r="K209" s="381">
        <v>0</v>
      </c>
      <c r="L209" s="383">
        <v>48000000</v>
      </c>
      <c r="M209" s="383">
        <v>40200000</v>
      </c>
      <c r="N209" s="383">
        <v>7800000</v>
      </c>
      <c r="O209" s="383">
        <v>40200000</v>
      </c>
      <c r="P209" s="381" t="s">
        <v>6056</v>
      </c>
    </row>
    <row r="210" spans="1:16" ht="72.599999999999994">
      <c r="A210" s="380">
        <v>20251338</v>
      </c>
      <c r="B210" s="382">
        <v>45968</v>
      </c>
      <c r="C210" s="381">
        <v>20250967</v>
      </c>
      <c r="D210" s="381" t="s">
        <v>6158</v>
      </c>
      <c r="E210" s="381" t="s">
        <v>6313</v>
      </c>
      <c r="F210" s="381">
        <v>3103916</v>
      </c>
      <c r="G210" s="381" t="s">
        <v>6349</v>
      </c>
      <c r="H210" s="381" t="s">
        <v>6351</v>
      </c>
      <c r="I210" s="368">
        <v>20250144</v>
      </c>
      <c r="J210" s="383">
        <v>7200000</v>
      </c>
      <c r="K210" s="381">
        <v>0</v>
      </c>
      <c r="L210" s="383">
        <v>7200000</v>
      </c>
      <c r="M210" s="381">
        <v>0</v>
      </c>
      <c r="N210" s="383">
        <v>7200000</v>
      </c>
      <c r="O210" s="381">
        <v>0</v>
      </c>
      <c r="P210" s="381" t="s">
        <v>6056</v>
      </c>
    </row>
    <row r="211" spans="1:16" ht="72.599999999999994">
      <c r="A211" s="380">
        <v>20250228</v>
      </c>
      <c r="B211" s="382">
        <v>45721</v>
      </c>
      <c r="C211" s="381">
        <v>20250182</v>
      </c>
      <c r="D211" s="381" t="s">
        <v>6158</v>
      </c>
      <c r="E211" s="381" t="s">
        <v>6313</v>
      </c>
      <c r="F211" s="381">
        <v>1032493305</v>
      </c>
      <c r="G211" s="381" t="s">
        <v>6352</v>
      </c>
      <c r="H211" s="381" t="s">
        <v>6353</v>
      </c>
      <c r="I211" s="368">
        <v>20250145</v>
      </c>
      <c r="J211" s="383">
        <v>35824000</v>
      </c>
      <c r="K211" s="381">
        <v>0</v>
      </c>
      <c r="L211" s="383">
        <v>35824000</v>
      </c>
      <c r="M211" s="383">
        <v>30450400</v>
      </c>
      <c r="N211" s="383">
        <v>5373600</v>
      </c>
      <c r="O211" s="383">
        <v>30450400</v>
      </c>
      <c r="P211" s="381" t="s">
        <v>6056</v>
      </c>
    </row>
    <row r="212" spans="1:16" ht="72.599999999999994">
      <c r="A212" s="380">
        <v>20251331</v>
      </c>
      <c r="B212" s="382">
        <v>45967</v>
      </c>
      <c r="C212" s="381">
        <v>20250966</v>
      </c>
      <c r="D212" s="381" t="s">
        <v>6158</v>
      </c>
      <c r="E212" s="381" t="s">
        <v>6313</v>
      </c>
      <c r="F212" s="381">
        <v>1032493305</v>
      </c>
      <c r="G212" s="381" t="s">
        <v>6352</v>
      </c>
      <c r="H212" s="381" t="s">
        <v>6354</v>
      </c>
      <c r="I212" s="368">
        <v>20250145</v>
      </c>
      <c r="J212" s="383">
        <v>5821400</v>
      </c>
      <c r="K212" s="381">
        <v>0</v>
      </c>
      <c r="L212" s="383">
        <v>5821400</v>
      </c>
      <c r="M212" s="381">
        <v>0</v>
      </c>
      <c r="N212" s="383">
        <v>5821400</v>
      </c>
      <c r="O212" s="381">
        <v>0</v>
      </c>
      <c r="P212" s="381" t="s">
        <v>6056</v>
      </c>
    </row>
    <row r="213" spans="1:16" ht="72.599999999999994">
      <c r="A213" s="380">
        <v>20250229</v>
      </c>
      <c r="B213" s="382">
        <v>45721</v>
      </c>
      <c r="C213" s="381">
        <v>20250184</v>
      </c>
      <c r="D213" s="381" t="s">
        <v>6158</v>
      </c>
      <c r="E213" s="381" t="s">
        <v>6313</v>
      </c>
      <c r="F213" s="381">
        <v>1000733955</v>
      </c>
      <c r="G213" s="381" t="s">
        <v>6355</v>
      </c>
      <c r="H213" s="381" t="s">
        <v>6353</v>
      </c>
      <c r="I213" s="381">
        <v>20250146</v>
      </c>
      <c r="J213" s="383">
        <v>36096000</v>
      </c>
      <c r="K213" s="381">
        <v>0</v>
      </c>
      <c r="L213" s="383">
        <v>36096000</v>
      </c>
      <c r="M213" s="383">
        <v>30080000</v>
      </c>
      <c r="N213" s="383">
        <v>6016000</v>
      </c>
      <c r="O213" s="383">
        <v>30080000</v>
      </c>
      <c r="P213" s="381" t="s">
        <v>6056</v>
      </c>
    </row>
    <row r="214" spans="1:16" ht="72.599999999999994">
      <c r="A214" s="380">
        <v>20250230</v>
      </c>
      <c r="B214" s="382">
        <v>45721</v>
      </c>
      <c r="C214" s="381">
        <v>20250190</v>
      </c>
      <c r="D214" s="381" t="s">
        <v>6158</v>
      </c>
      <c r="E214" s="381" t="s">
        <v>6313</v>
      </c>
      <c r="F214" s="381">
        <v>1015412452</v>
      </c>
      <c r="G214" s="381" t="s">
        <v>6356</v>
      </c>
      <c r="H214" s="381" t="s">
        <v>6315</v>
      </c>
      <c r="I214" s="368">
        <v>20250147</v>
      </c>
      <c r="J214" s="383">
        <v>74000000</v>
      </c>
      <c r="K214" s="381">
        <v>0</v>
      </c>
      <c r="L214" s="383">
        <v>74000000</v>
      </c>
      <c r="M214" s="383">
        <v>62900000</v>
      </c>
      <c r="N214" s="383">
        <v>11100000</v>
      </c>
      <c r="O214" s="383">
        <v>62900000</v>
      </c>
      <c r="P214" s="381" t="s">
        <v>6056</v>
      </c>
    </row>
    <row r="215" spans="1:16" ht="72.599999999999994">
      <c r="A215" s="380">
        <v>20251324</v>
      </c>
      <c r="B215" s="382">
        <v>45966</v>
      </c>
      <c r="C215" s="381">
        <v>20250958</v>
      </c>
      <c r="D215" s="381" t="s">
        <v>6158</v>
      </c>
      <c r="E215" s="381" t="s">
        <v>6313</v>
      </c>
      <c r="F215" s="381">
        <v>1015412452</v>
      </c>
      <c r="G215" s="381" t="s">
        <v>6356</v>
      </c>
      <c r="H215" s="381" t="s">
        <v>6357</v>
      </c>
      <c r="I215" s="368">
        <v>20250147</v>
      </c>
      <c r="J215" s="383">
        <v>12025000</v>
      </c>
      <c r="K215" s="381">
        <v>0</v>
      </c>
      <c r="L215" s="383">
        <v>12025000</v>
      </c>
      <c r="M215" s="381">
        <v>0</v>
      </c>
      <c r="N215" s="383">
        <v>12025000</v>
      </c>
      <c r="O215" s="381">
        <v>0</v>
      </c>
      <c r="P215" s="381" t="s">
        <v>6056</v>
      </c>
    </row>
    <row r="216" spans="1:16" ht="72.599999999999994">
      <c r="A216" s="380">
        <v>20250231</v>
      </c>
      <c r="B216" s="382">
        <v>45721</v>
      </c>
      <c r="C216" s="381">
        <v>20250193</v>
      </c>
      <c r="D216" s="381" t="s">
        <v>6158</v>
      </c>
      <c r="E216" s="381" t="s">
        <v>6313</v>
      </c>
      <c r="F216" s="381">
        <v>52929198</v>
      </c>
      <c r="G216" s="381" t="s">
        <v>6358</v>
      </c>
      <c r="H216" s="381" t="s">
        <v>6359</v>
      </c>
      <c r="I216" s="368">
        <v>20250148</v>
      </c>
      <c r="J216" s="383">
        <v>44672000</v>
      </c>
      <c r="K216" s="381">
        <v>0</v>
      </c>
      <c r="L216" s="383">
        <v>44672000</v>
      </c>
      <c r="M216" s="383">
        <v>37412800</v>
      </c>
      <c r="N216" s="383">
        <v>7259200</v>
      </c>
      <c r="O216" s="383">
        <v>37412800</v>
      </c>
      <c r="P216" s="381" t="s">
        <v>6056</v>
      </c>
    </row>
    <row r="217" spans="1:16" ht="72.599999999999994">
      <c r="A217" s="380">
        <v>20251341</v>
      </c>
      <c r="B217" s="382">
        <v>45968</v>
      </c>
      <c r="C217" s="381">
        <v>20250965</v>
      </c>
      <c r="D217" s="381" t="s">
        <v>6158</v>
      </c>
      <c r="E217" s="381" t="s">
        <v>6313</v>
      </c>
      <c r="F217" s="381">
        <v>52929198</v>
      </c>
      <c r="G217" s="381" t="s">
        <v>6358</v>
      </c>
      <c r="H217" s="381" t="s">
        <v>6360</v>
      </c>
      <c r="I217" s="368">
        <v>20250148</v>
      </c>
      <c r="J217" s="383">
        <v>3908800</v>
      </c>
      <c r="K217" s="381">
        <v>0</v>
      </c>
      <c r="L217" s="383">
        <v>3908800</v>
      </c>
      <c r="M217" s="381">
        <v>0</v>
      </c>
      <c r="N217" s="383">
        <v>3908800</v>
      </c>
      <c r="O217" s="381">
        <v>0</v>
      </c>
      <c r="P217" s="381" t="s">
        <v>6056</v>
      </c>
    </row>
    <row r="218" spans="1:16" ht="72.599999999999994">
      <c r="A218" s="380">
        <v>20250232</v>
      </c>
      <c r="B218" s="382">
        <v>45721</v>
      </c>
      <c r="C218" s="381">
        <v>20250221</v>
      </c>
      <c r="D218" s="381" t="s">
        <v>6158</v>
      </c>
      <c r="E218" s="381" t="s">
        <v>6313</v>
      </c>
      <c r="F218" s="381">
        <v>35536697</v>
      </c>
      <c r="G218" s="381" t="s">
        <v>6361</v>
      </c>
      <c r="H218" s="381" t="s">
        <v>6362</v>
      </c>
      <c r="I218" s="368">
        <v>20250149</v>
      </c>
      <c r="J218" s="383">
        <v>48000000</v>
      </c>
      <c r="K218" s="381">
        <v>0</v>
      </c>
      <c r="L218" s="383">
        <v>48000000</v>
      </c>
      <c r="M218" s="383">
        <v>40800000</v>
      </c>
      <c r="N218" s="383">
        <v>7200000</v>
      </c>
      <c r="O218" s="383">
        <v>40800000</v>
      </c>
      <c r="P218" s="381" t="s">
        <v>6056</v>
      </c>
    </row>
    <row r="219" spans="1:16" ht="72.599999999999994">
      <c r="A219" s="380">
        <v>20251323</v>
      </c>
      <c r="B219" s="382">
        <v>45966</v>
      </c>
      <c r="C219" s="381">
        <v>20250968</v>
      </c>
      <c r="D219" s="381" t="s">
        <v>6158</v>
      </c>
      <c r="E219" s="381" t="s">
        <v>6313</v>
      </c>
      <c r="F219" s="381">
        <v>35536697</v>
      </c>
      <c r="G219" s="381" t="s">
        <v>6361</v>
      </c>
      <c r="H219" s="381" t="s">
        <v>6363</v>
      </c>
      <c r="I219" s="368">
        <v>20250149</v>
      </c>
      <c r="J219" s="383">
        <v>9600000</v>
      </c>
      <c r="K219" s="381">
        <v>0</v>
      </c>
      <c r="L219" s="383">
        <v>9600000</v>
      </c>
      <c r="M219" s="381">
        <v>0</v>
      </c>
      <c r="N219" s="383">
        <v>9600000</v>
      </c>
      <c r="O219" s="381">
        <v>0</v>
      </c>
      <c r="P219" s="381" t="s">
        <v>6056</v>
      </c>
    </row>
    <row r="220" spans="1:16" ht="72.599999999999994">
      <c r="A220" s="380">
        <v>20250233</v>
      </c>
      <c r="B220" s="382">
        <v>45721</v>
      </c>
      <c r="C220" s="381">
        <v>20250218</v>
      </c>
      <c r="D220" s="381" t="s">
        <v>6158</v>
      </c>
      <c r="E220" s="381" t="s">
        <v>6313</v>
      </c>
      <c r="F220" s="381">
        <v>1007788728</v>
      </c>
      <c r="G220" s="381" t="s">
        <v>6364</v>
      </c>
      <c r="H220" s="381" t="s">
        <v>6350</v>
      </c>
      <c r="I220" s="381">
        <v>20250150</v>
      </c>
      <c r="J220" s="383">
        <v>27056000</v>
      </c>
      <c r="K220" s="381">
        <v>0</v>
      </c>
      <c r="L220" s="383">
        <v>27056000</v>
      </c>
      <c r="M220" s="383">
        <v>22546667</v>
      </c>
      <c r="N220" s="383">
        <v>4509333</v>
      </c>
      <c r="O220" s="383">
        <v>22546667</v>
      </c>
      <c r="P220" s="381" t="s">
        <v>6056</v>
      </c>
    </row>
    <row r="221" spans="1:16" ht="72.599999999999994">
      <c r="A221" s="380">
        <v>20250234</v>
      </c>
      <c r="B221" s="382">
        <v>45721</v>
      </c>
      <c r="C221" s="381">
        <v>20250223</v>
      </c>
      <c r="D221" s="381" t="s">
        <v>6158</v>
      </c>
      <c r="E221" s="381" t="s">
        <v>6313</v>
      </c>
      <c r="F221" s="381">
        <v>74373471</v>
      </c>
      <c r="G221" s="381" t="s">
        <v>6365</v>
      </c>
      <c r="H221" s="381" t="s">
        <v>6315</v>
      </c>
      <c r="I221" s="368">
        <v>20250151</v>
      </c>
      <c r="J221" s="383">
        <v>43240000</v>
      </c>
      <c r="K221" s="381">
        <v>0</v>
      </c>
      <c r="L221" s="383">
        <v>43240000</v>
      </c>
      <c r="M221" s="383">
        <v>36213500</v>
      </c>
      <c r="N221" s="383">
        <v>7026500</v>
      </c>
      <c r="O221" s="383">
        <v>36213500</v>
      </c>
      <c r="P221" s="381" t="s">
        <v>6056</v>
      </c>
    </row>
    <row r="222" spans="1:16" ht="72.599999999999994">
      <c r="A222" s="380">
        <v>20251340</v>
      </c>
      <c r="B222" s="382">
        <v>45968</v>
      </c>
      <c r="C222" s="381">
        <v>20250964</v>
      </c>
      <c r="D222" s="381" t="s">
        <v>6158</v>
      </c>
      <c r="E222" s="381" t="s">
        <v>6313</v>
      </c>
      <c r="F222" s="381">
        <v>74373471</v>
      </c>
      <c r="G222" s="381" t="s">
        <v>6365</v>
      </c>
      <c r="H222" s="381" t="s">
        <v>6366</v>
      </c>
      <c r="I222" s="368">
        <v>20250151</v>
      </c>
      <c r="J222" s="383">
        <v>6486000</v>
      </c>
      <c r="K222" s="381">
        <v>0</v>
      </c>
      <c r="L222" s="383">
        <v>6486000</v>
      </c>
      <c r="M222" s="381">
        <v>0</v>
      </c>
      <c r="N222" s="383">
        <v>6486000</v>
      </c>
      <c r="O222" s="381">
        <v>0</v>
      </c>
      <c r="P222" s="381" t="s">
        <v>6056</v>
      </c>
    </row>
    <row r="223" spans="1:16" ht="72.599999999999994">
      <c r="A223" s="380">
        <v>20250235</v>
      </c>
      <c r="B223" s="382">
        <v>45721</v>
      </c>
      <c r="C223" s="381">
        <v>20250222</v>
      </c>
      <c r="D223" s="381" t="s">
        <v>6158</v>
      </c>
      <c r="E223" s="381" t="s">
        <v>6313</v>
      </c>
      <c r="F223" s="381">
        <v>72198368</v>
      </c>
      <c r="G223" s="381" t="s">
        <v>6367</v>
      </c>
      <c r="H223" s="381" t="s">
        <v>6368</v>
      </c>
      <c r="I223" s="368">
        <v>20250152</v>
      </c>
      <c r="J223" s="383">
        <v>52000000</v>
      </c>
      <c r="K223" s="381">
        <v>0</v>
      </c>
      <c r="L223" s="383">
        <v>52000000</v>
      </c>
      <c r="M223" s="383">
        <v>43550000</v>
      </c>
      <c r="N223" s="383">
        <v>8450000</v>
      </c>
      <c r="O223" s="383">
        <v>43550000</v>
      </c>
      <c r="P223" s="381" t="s">
        <v>6056</v>
      </c>
    </row>
    <row r="224" spans="1:16" ht="72.599999999999994">
      <c r="A224" s="380">
        <v>20251336</v>
      </c>
      <c r="B224" s="382">
        <v>45967</v>
      </c>
      <c r="C224" s="381">
        <v>20250963</v>
      </c>
      <c r="D224" s="381" t="s">
        <v>6158</v>
      </c>
      <c r="E224" s="381" t="s">
        <v>6313</v>
      </c>
      <c r="F224" s="381">
        <v>72198368</v>
      </c>
      <c r="G224" s="381" t="s">
        <v>6367</v>
      </c>
      <c r="H224" s="381" t="s">
        <v>6369</v>
      </c>
      <c r="I224" s="368">
        <v>20250152</v>
      </c>
      <c r="J224" s="383">
        <v>4550000</v>
      </c>
      <c r="K224" s="381">
        <v>0</v>
      </c>
      <c r="L224" s="383">
        <v>4550000</v>
      </c>
      <c r="M224" s="381">
        <v>0</v>
      </c>
      <c r="N224" s="383">
        <v>4550000</v>
      </c>
      <c r="O224" s="381">
        <v>0</v>
      </c>
      <c r="P224" s="381" t="s">
        <v>6056</v>
      </c>
    </row>
    <row r="225" spans="1:16" ht="72.599999999999994">
      <c r="A225" s="380">
        <v>20250236</v>
      </c>
      <c r="B225" s="382">
        <v>45721</v>
      </c>
      <c r="C225" s="381">
        <v>20250224</v>
      </c>
      <c r="D225" s="381" t="s">
        <v>6158</v>
      </c>
      <c r="E225" s="381" t="s">
        <v>6313</v>
      </c>
      <c r="F225" s="381">
        <v>1073608685</v>
      </c>
      <c r="G225" s="381" t="s">
        <v>6370</v>
      </c>
      <c r="H225" s="381" t="s">
        <v>6371</v>
      </c>
      <c r="I225" s="368">
        <v>20250153</v>
      </c>
      <c r="J225" s="383">
        <v>30056000</v>
      </c>
      <c r="K225" s="381">
        <v>0</v>
      </c>
      <c r="L225" s="383">
        <v>30056000</v>
      </c>
      <c r="M225" s="383">
        <v>25171900</v>
      </c>
      <c r="N225" s="383">
        <v>4884100</v>
      </c>
      <c r="O225" s="383">
        <v>25171900</v>
      </c>
      <c r="P225" s="381" t="s">
        <v>6056</v>
      </c>
    </row>
    <row r="226" spans="1:16" ht="72.599999999999994">
      <c r="A226" s="380">
        <v>20251353</v>
      </c>
      <c r="B226" s="382">
        <v>45971</v>
      </c>
      <c r="C226" s="381">
        <v>20251031</v>
      </c>
      <c r="D226" s="381" t="s">
        <v>6158</v>
      </c>
      <c r="E226" s="381" t="s">
        <v>6313</v>
      </c>
      <c r="F226" s="381">
        <v>1073608685</v>
      </c>
      <c r="G226" s="381" t="s">
        <v>6370</v>
      </c>
      <c r="H226" s="381" t="s">
        <v>6372</v>
      </c>
      <c r="I226" s="368">
        <v>20250153</v>
      </c>
      <c r="J226" s="383">
        <v>5259800</v>
      </c>
      <c r="K226" s="381">
        <v>0</v>
      </c>
      <c r="L226" s="383">
        <v>5259800</v>
      </c>
      <c r="M226" s="381">
        <v>0</v>
      </c>
      <c r="N226" s="383">
        <v>5259800</v>
      </c>
      <c r="O226" s="381">
        <v>0</v>
      </c>
      <c r="P226" s="381" t="s">
        <v>6056</v>
      </c>
    </row>
    <row r="227" spans="1:16" ht="72.599999999999994">
      <c r="A227" s="380">
        <v>20250237</v>
      </c>
      <c r="B227" s="382">
        <v>45721</v>
      </c>
      <c r="C227" s="381">
        <v>20250226</v>
      </c>
      <c r="D227" s="381" t="s">
        <v>6158</v>
      </c>
      <c r="E227" s="381" t="s">
        <v>6313</v>
      </c>
      <c r="F227" s="381">
        <v>1053347662</v>
      </c>
      <c r="G227" s="381" t="s">
        <v>6373</v>
      </c>
      <c r="H227" s="381" t="s">
        <v>6353</v>
      </c>
      <c r="I227" s="381">
        <v>20250154</v>
      </c>
      <c r="J227" s="383">
        <v>36000000</v>
      </c>
      <c r="K227" s="381">
        <v>0</v>
      </c>
      <c r="L227" s="383">
        <v>36000000</v>
      </c>
      <c r="M227" s="383">
        <v>29700000</v>
      </c>
      <c r="N227" s="383">
        <v>6300000</v>
      </c>
      <c r="O227" s="383">
        <v>29700000</v>
      </c>
      <c r="P227" s="381" t="s">
        <v>6056</v>
      </c>
    </row>
    <row r="228" spans="1:16" ht="72.599999999999994">
      <c r="A228" s="380">
        <v>20250239</v>
      </c>
      <c r="B228" s="382">
        <v>45721</v>
      </c>
      <c r="C228" s="381">
        <v>20250214</v>
      </c>
      <c r="D228" s="381" t="s">
        <v>6158</v>
      </c>
      <c r="E228" s="381" t="s">
        <v>6313</v>
      </c>
      <c r="F228" s="381">
        <v>1068929440</v>
      </c>
      <c r="G228" s="381" t="s">
        <v>6374</v>
      </c>
      <c r="H228" s="381" t="s">
        <v>6350</v>
      </c>
      <c r="I228" s="368">
        <v>20250155</v>
      </c>
      <c r="J228" s="383">
        <v>34880000</v>
      </c>
      <c r="K228" s="381">
        <v>0</v>
      </c>
      <c r="L228" s="383">
        <v>34880000</v>
      </c>
      <c r="M228" s="383">
        <v>29212000</v>
      </c>
      <c r="N228" s="383">
        <v>5668000</v>
      </c>
      <c r="O228" s="383">
        <v>29212000</v>
      </c>
      <c r="P228" s="381" t="s">
        <v>6056</v>
      </c>
    </row>
    <row r="229" spans="1:16" ht="72.599999999999994">
      <c r="A229" s="380">
        <v>20251347</v>
      </c>
      <c r="B229" s="382">
        <v>45971</v>
      </c>
      <c r="C229" s="381">
        <v>20251028</v>
      </c>
      <c r="D229" s="381" t="s">
        <v>6158</v>
      </c>
      <c r="E229" s="381" t="s">
        <v>6313</v>
      </c>
      <c r="F229" s="381">
        <v>1068929440</v>
      </c>
      <c r="G229" s="381" t="s">
        <v>6374</v>
      </c>
      <c r="H229" s="381" t="s">
        <v>6375</v>
      </c>
      <c r="I229" s="368">
        <v>20250155</v>
      </c>
      <c r="J229" s="383">
        <v>5086667</v>
      </c>
      <c r="K229" s="381">
        <v>0</v>
      </c>
      <c r="L229" s="383">
        <v>5086667</v>
      </c>
      <c r="M229" s="381">
        <v>0</v>
      </c>
      <c r="N229" s="383">
        <v>5086667</v>
      </c>
      <c r="O229" s="381">
        <v>0</v>
      </c>
      <c r="P229" s="381" t="s">
        <v>6056</v>
      </c>
    </row>
    <row r="230" spans="1:16" ht="52.2">
      <c r="A230" s="380">
        <v>20250238</v>
      </c>
      <c r="B230" s="382">
        <v>45721</v>
      </c>
      <c r="C230" s="381">
        <v>20250141</v>
      </c>
      <c r="D230" s="381" t="s">
        <v>6158</v>
      </c>
      <c r="E230" s="381" t="s">
        <v>6271</v>
      </c>
      <c r="F230" s="381">
        <v>1016004191</v>
      </c>
      <c r="G230" s="381" t="s">
        <v>6376</v>
      </c>
      <c r="H230" s="381" t="s">
        <v>6377</v>
      </c>
      <c r="I230" s="381">
        <v>20250156</v>
      </c>
      <c r="J230" s="383">
        <v>5050000</v>
      </c>
      <c r="K230" s="383">
        <v>650000</v>
      </c>
      <c r="L230" s="383">
        <v>4400000</v>
      </c>
      <c r="M230" s="383">
        <v>4400000</v>
      </c>
      <c r="N230" s="381">
        <v>0</v>
      </c>
      <c r="O230" s="383">
        <v>4400000</v>
      </c>
      <c r="P230" s="381" t="s">
        <v>6056</v>
      </c>
    </row>
    <row r="231" spans="1:16" ht="72.599999999999994">
      <c r="A231" s="380">
        <v>20250246</v>
      </c>
      <c r="B231" s="382">
        <v>45722</v>
      </c>
      <c r="C231" s="381">
        <v>20250220</v>
      </c>
      <c r="D231" s="381" t="s">
        <v>6158</v>
      </c>
      <c r="E231" s="381" t="s">
        <v>6313</v>
      </c>
      <c r="F231" s="381">
        <v>11318037</v>
      </c>
      <c r="G231" s="381" t="s">
        <v>6378</v>
      </c>
      <c r="H231" s="381" t="s">
        <v>6359</v>
      </c>
      <c r="I231" s="381">
        <v>20250157</v>
      </c>
      <c r="J231" s="383">
        <v>56000000</v>
      </c>
      <c r="K231" s="381">
        <v>0</v>
      </c>
      <c r="L231" s="383">
        <v>56000000</v>
      </c>
      <c r="M231" s="383">
        <v>46666667</v>
      </c>
      <c r="N231" s="383">
        <v>9333333</v>
      </c>
      <c r="O231" s="383">
        <v>46666667</v>
      </c>
      <c r="P231" s="381" t="s">
        <v>6056</v>
      </c>
    </row>
    <row r="232" spans="1:16" ht="72.599999999999994">
      <c r="A232" s="380">
        <v>20250247</v>
      </c>
      <c r="B232" s="382">
        <v>45722</v>
      </c>
      <c r="C232" s="381">
        <v>20250237</v>
      </c>
      <c r="D232" s="381" t="s">
        <v>6158</v>
      </c>
      <c r="E232" s="381" t="s">
        <v>6313</v>
      </c>
      <c r="F232" s="381">
        <v>1013632675</v>
      </c>
      <c r="G232" s="381" t="s">
        <v>6379</v>
      </c>
      <c r="H232" s="381" t="s">
        <v>6350</v>
      </c>
      <c r="I232" s="368">
        <v>20250158</v>
      </c>
      <c r="J232" s="383">
        <v>35824000</v>
      </c>
      <c r="K232" s="381">
        <v>0</v>
      </c>
      <c r="L232" s="383">
        <v>35824000</v>
      </c>
      <c r="M232" s="383">
        <v>30450400</v>
      </c>
      <c r="N232" s="383">
        <v>5373600</v>
      </c>
      <c r="O232" s="383">
        <v>30450400</v>
      </c>
      <c r="P232" s="381" t="s">
        <v>6056</v>
      </c>
    </row>
    <row r="233" spans="1:16" ht="82.8">
      <c r="A233" s="380">
        <v>20251334</v>
      </c>
      <c r="B233" s="382">
        <v>45967</v>
      </c>
      <c r="C233" s="381">
        <v>20250957</v>
      </c>
      <c r="D233" s="381" t="s">
        <v>6158</v>
      </c>
      <c r="E233" s="381" t="s">
        <v>6313</v>
      </c>
      <c r="F233" s="381">
        <v>1013632675</v>
      </c>
      <c r="G233" s="381" t="s">
        <v>6379</v>
      </c>
      <c r="H233" s="381" t="s">
        <v>6380</v>
      </c>
      <c r="I233" s="368">
        <v>20250158</v>
      </c>
      <c r="J233" s="383">
        <v>6866267</v>
      </c>
      <c r="K233" s="381">
        <v>0</v>
      </c>
      <c r="L233" s="383">
        <v>6866267</v>
      </c>
      <c r="M233" s="381">
        <v>0</v>
      </c>
      <c r="N233" s="383">
        <v>6866267</v>
      </c>
      <c r="O233" s="381">
        <v>0</v>
      </c>
      <c r="P233" s="381" t="s">
        <v>6056</v>
      </c>
    </row>
    <row r="234" spans="1:16" ht="72.599999999999994">
      <c r="A234" s="380">
        <v>20250248</v>
      </c>
      <c r="B234" s="382">
        <v>45722</v>
      </c>
      <c r="C234" s="381">
        <v>20250234</v>
      </c>
      <c r="D234" s="381" t="s">
        <v>6158</v>
      </c>
      <c r="E234" s="381" t="s">
        <v>6313</v>
      </c>
      <c r="F234" s="381">
        <v>1075659997</v>
      </c>
      <c r="G234" s="381" t="s">
        <v>6381</v>
      </c>
      <c r="H234" s="381" t="s">
        <v>6315</v>
      </c>
      <c r="I234" s="368">
        <v>20250159</v>
      </c>
      <c r="J234" s="383">
        <v>44672000</v>
      </c>
      <c r="K234" s="381">
        <v>0</v>
      </c>
      <c r="L234" s="383">
        <v>44672000</v>
      </c>
      <c r="M234" s="383">
        <v>37412800</v>
      </c>
      <c r="N234" s="383">
        <v>7259200</v>
      </c>
      <c r="O234" s="383">
        <v>37412800</v>
      </c>
      <c r="P234" s="381" t="s">
        <v>6056</v>
      </c>
    </row>
    <row r="235" spans="1:16" ht="72.599999999999994">
      <c r="A235" s="380">
        <v>20251342</v>
      </c>
      <c r="B235" s="382">
        <v>45968</v>
      </c>
      <c r="C235" s="381">
        <v>20250956</v>
      </c>
      <c r="D235" s="381" t="s">
        <v>6158</v>
      </c>
      <c r="E235" s="381" t="s">
        <v>6313</v>
      </c>
      <c r="F235" s="381">
        <v>1075659997</v>
      </c>
      <c r="G235" s="381" t="s">
        <v>6381</v>
      </c>
      <c r="H235" s="381" t="s">
        <v>6382</v>
      </c>
      <c r="I235" s="368">
        <v>20250159</v>
      </c>
      <c r="J235" s="383">
        <v>6700800</v>
      </c>
      <c r="K235" s="381">
        <v>0</v>
      </c>
      <c r="L235" s="383">
        <v>6700800</v>
      </c>
      <c r="M235" s="381">
        <v>0</v>
      </c>
      <c r="N235" s="383">
        <v>6700800</v>
      </c>
      <c r="O235" s="381">
        <v>0</v>
      </c>
      <c r="P235" s="381" t="s">
        <v>6056</v>
      </c>
    </row>
    <row r="236" spans="1:16" ht="72.599999999999994">
      <c r="A236" s="380">
        <v>20250249</v>
      </c>
      <c r="B236" s="382">
        <v>45722</v>
      </c>
      <c r="C236" s="381">
        <v>20250232</v>
      </c>
      <c r="D236" s="381" t="s">
        <v>6158</v>
      </c>
      <c r="E236" s="381" t="s">
        <v>6313</v>
      </c>
      <c r="F236" s="381">
        <v>39565971</v>
      </c>
      <c r="G236" s="381" t="s">
        <v>6383</v>
      </c>
      <c r="H236" s="381" t="s">
        <v>6315</v>
      </c>
      <c r="I236" s="368">
        <v>20250160</v>
      </c>
      <c r="J236" s="383">
        <v>47120000</v>
      </c>
      <c r="K236" s="381">
        <v>0</v>
      </c>
      <c r="L236" s="383">
        <v>47120000</v>
      </c>
      <c r="M236" s="383">
        <v>39463000</v>
      </c>
      <c r="N236" s="383">
        <v>7657000</v>
      </c>
      <c r="O236" s="383">
        <v>39463000</v>
      </c>
      <c r="P236" s="381" t="s">
        <v>6056</v>
      </c>
    </row>
    <row r="237" spans="1:16" ht="72.599999999999994">
      <c r="A237" s="380">
        <v>20251337</v>
      </c>
      <c r="B237" s="382">
        <v>45967</v>
      </c>
      <c r="C237" s="381">
        <v>20250962</v>
      </c>
      <c r="D237" s="381" t="s">
        <v>6158</v>
      </c>
      <c r="E237" s="381" t="s">
        <v>6313</v>
      </c>
      <c r="F237" s="381">
        <v>39565971</v>
      </c>
      <c r="G237" s="381" t="s">
        <v>6383</v>
      </c>
      <c r="H237" s="381" t="s">
        <v>6384</v>
      </c>
      <c r="I237" s="368">
        <v>20250160</v>
      </c>
      <c r="J237" s="383">
        <v>4123000</v>
      </c>
      <c r="K237" s="381">
        <v>0</v>
      </c>
      <c r="L237" s="383">
        <v>4123000</v>
      </c>
      <c r="M237" s="381">
        <v>0</v>
      </c>
      <c r="N237" s="383">
        <v>4123000</v>
      </c>
      <c r="O237" s="381">
        <v>0</v>
      </c>
      <c r="P237" s="381" t="s">
        <v>6056</v>
      </c>
    </row>
    <row r="238" spans="1:16" ht="72.599999999999994">
      <c r="A238" s="380">
        <v>20250250</v>
      </c>
      <c r="B238" s="382">
        <v>45722</v>
      </c>
      <c r="C238" s="381">
        <v>20250219</v>
      </c>
      <c r="D238" s="381" t="s">
        <v>6158</v>
      </c>
      <c r="E238" s="381" t="s">
        <v>6313</v>
      </c>
      <c r="F238" s="381">
        <v>79792633</v>
      </c>
      <c r="G238" s="381" t="s">
        <v>6385</v>
      </c>
      <c r="H238" s="381" t="s">
        <v>6386</v>
      </c>
      <c r="I238" s="368">
        <v>20250161</v>
      </c>
      <c r="J238" s="383">
        <v>64000000</v>
      </c>
      <c r="K238" s="381">
        <v>0</v>
      </c>
      <c r="L238" s="383">
        <v>64000000</v>
      </c>
      <c r="M238" s="383">
        <v>53600000</v>
      </c>
      <c r="N238" s="383">
        <v>10400000</v>
      </c>
      <c r="O238" s="383">
        <v>53600000</v>
      </c>
      <c r="P238" s="381" t="s">
        <v>6056</v>
      </c>
    </row>
    <row r="239" spans="1:16" ht="82.8">
      <c r="A239" s="380">
        <v>20251335</v>
      </c>
      <c r="B239" s="382">
        <v>45967</v>
      </c>
      <c r="C239" s="381">
        <v>20250961</v>
      </c>
      <c r="D239" s="381" t="s">
        <v>6158</v>
      </c>
      <c r="E239" s="381" t="s">
        <v>6313</v>
      </c>
      <c r="F239" s="381">
        <v>79792633</v>
      </c>
      <c r="G239" s="381" t="s">
        <v>6385</v>
      </c>
      <c r="H239" s="381" t="s">
        <v>6387</v>
      </c>
      <c r="I239" s="368">
        <v>20250161</v>
      </c>
      <c r="J239" s="383">
        <v>9600000</v>
      </c>
      <c r="K239" s="381">
        <v>0</v>
      </c>
      <c r="L239" s="383">
        <v>9600000</v>
      </c>
      <c r="M239" s="381">
        <v>0</v>
      </c>
      <c r="N239" s="383">
        <v>9600000</v>
      </c>
      <c r="O239" s="381">
        <v>0</v>
      </c>
      <c r="P239" s="381" t="s">
        <v>6056</v>
      </c>
    </row>
    <row r="240" spans="1:16" ht="72.599999999999994">
      <c r="A240" s="380">
        <v>20250251</v>
      </c>
      <c r="B240" s="382">
        <v>45722</v>
      </c>
      <c r="C240" s="381">
        <v>20250231</v>
      </c>
      <c r="D240" s="381" t="s">
        <v>6158</v>
      </c>
      <c r="E240" s="381" t="s">
        <v>6313</v>
      </c>
      <c r="F240" s="381">
        <v>11446979</v>
      </c>
      <c r="G240" s="381" t="s">
        <v>6388</v>
      </c>
      <c r="H240" s="381" t="s">
        <v>6315</v>
      </c>
      <c r="I240" s="368">
        <v>20250162</v>
      </c>
      <c r="J240" s="383">
        <v>44672000</v>
      </c>
      <c r="K240" s="381">
        <v>0</v>
      </c>
      <c r="L240" s="383">
        <v>44672000</v>
      </c>
      <c r="M240" s="383">
        <v>37412800</v>
      </c>
      <c r="N240" s="383">
        <v>7259200</v>
      </c>
      <c r="O240" s="383">
        <v>37412800</v>
      </c>
      <c r="P240" s="381" t="s">
        <v>6056</v>
      </c>
    </row>
    <row r="241" spans="1:16" ht="72.599999999999994">
      <c r="A241" s="380">
        <v>20251352</v>
      </c>
      <c r="B241" s="382">
        <v>45971</v>
      </c>
      <c r="C241" s="381">
        <v>20251044</v>
      </c>
      <c r="D241" s="381" t="s">
        <v>6158</v>
      </c>
      <c r="E241" s="381" t="s">
        <v>6313</v>
      </c>
      <c r="F241" s="381">
        <v>11446979</v>
      </c>
      <c r="G241" s="381" t="s">
        <v>6388</v>
      </c>
      <c r="H241" s="381" t="s">
        <v>6389</v>
      </c>
      <c r="I241" s="368">
        <v>20250162</v>
      </c>
      <c r="J241" s="383">
        <v>3722667</v>
      </c>
      <c r="K241" s="381">
        <v>0</v>
      </c>
      <c r="L241" s="383">
        <v>3722667</v>
      </c>
      <c r="M241" s="381">
        <v>0</v>
      </c>
      <c r="N241" s="383">
        <v>3722667</v>
      </c>
      <c r="O241" s="381">
        <v>0</v>
      </c>
      <c r="P241" s="381" t="s">
        <v>6056</v>
      </c>
    </row>
    <row r="242" spans="1:16" ht="82.8">
      <c r="A242" s="380">
        <v>20250293</v>
      </c>
      <c r="B242" s="382">
        <v>45729</v>
      </c>
      <c r="C242" s="381">
        <v>20250059</v>
      </c>
      <c r="D242" s="381" t="s">
        <v>6158</v>
      </c>
      <c r="E242" s="381" t="s">
        <v>6159</v>
      </c>
      <c r="F242" s="381">
        <v>901918758</v>
      </c>
      <c r="G242" s="381" t="s">
        <v>3722</v>
      </c>
      <c r="H242" s="381" t="s">
        <v>6390</v>
      </c>
      <c r="I242" s="381">
        <v>20250163</v>
      </c>
      <c r="J242" s="383">
        <v>2465907000</v>
      </c>
      <c r="K242" s="381">
        <v>0</v>
      </c>
      <c r="L242" s="383">
        <v>2465907000</v>
      </c>
      <c r="M242" s="383">
        <v>1109658013</v>
      </c>
      <c r="N242" s="383">
        <v>1356248987</v>
      </c>
      <c r="O242" s="383">
        <v>1109658013</v>
      </c>
      <c r="P242" s="381" t="s">
        <v>6056</v>
      </c>
    </row>
    <row r="243" spans="1:16" ht="52.2">
      <c r="A243" s="380">
        <v>20250252</v>
      </c>
      <c r="B243" s="382">
        <v>45722</v>
      </c>
      <c r="C243" s="381">
        <v>20250188</v>
      </c>
      <c r="D243" s="381" t="s">
        <v>6058</v>
      </c>
      <c r="E243" s="381" t="s">
        <v>6062</v>
      </c>
      <c r="F243" s="381">
        <v>80024648</v>
      </c>
      <c r="G243" s="381" t="s">
        <v>2661</v>
      </c>
      <c r="H243" s="381" t="s">
        <v>6341</v>
      </c>
      <c r="I243" s="368">
        <v>20250164</v>
      </c>
      <c r="J243" s="383">
        <v>23677000</v>
      </c>
      <c r="K243" s="381">
        <v>0</v>
      </c>
      <c r="L243" s="383">
        <v>23677000</v>
      </c>
      <c r="M243" s="383">
        <v>23677000</v>
      </c>
      <c r="N243" s="381">
        <v>0</v>
      </c>
      <c r="O243" s="383">
        <v>23677000</v>
      </c>
      <c r="P243" s="381" t="s">
        <v>6056</v>
      </c>
    </row>
    <row r="244" spans="1:16" ht="72.599999999999994">
      <c r="A244" s="384">
        <v>20250699</v>
      </c>
      <c r="B244" s="386">
        <v>45821</v>
      </c>
      <c r="C244" s="385">
        <v>20250538</v>
      </c>
      <c r="D244" s="385" t="s">
        <v>6058</v>
      </c>
      <c r="E244" s="385" t="s">
        <v>6062</v>
      </c>
      <c r="F244" s="385">
        <v>80024648</v>
      </c>
      <c r="G244" s="385" t="s">
        <v>2661</v>
      </c>
      <c r="H244" s="385" t="s">
        <v>6391</v>
      </c>
      <c r="I244" s="369">
        <v>20250164</v>
      </c>
      <c r="J244" s="387">
        <v>11839000</v>
      </c>
      <c r="K244" s="387">
        <v>237767</v>
      </c>
      <c r="L244" s="397">
        <v>11601233</v>
      </c>
      <c r="M244" s="387">
        <v>11601233</v>
      </c>
      <c r="N244" s="385">
        <v>0</v>
      </c>
      <c r="O244" s="387">
        <v>11601233</v>
      </c>
      <c r="P244" s="385" t="s">
        <v>6056</v>
      </c>
    </row>
    <row r="245" spans="1:16" ht="72.599999999999994">
      <c r="A245" s="380">
        <v>20250253</v>
      </c>
      <c r="B245" s="382">
        <v>45722</v>
      </c>
      <c r="C245" s="381">
        <v>20250213</v>
      </c>
      <c r="D245" s="381" t="s">
        <v>6158</v>
      </c>
      <c r="E245" s="381" t="s">
        <v>6313</v>
      </c>
      <c r="F245" s="381">
        <v>20715852</v>
      </c>
      <c r="G245" s="381" t="s">
        <v>6392</v>
      </c>
      <c r="H245" s="381" t="s">
        <v>6393</v>
      </c>
      <c r="I245" s="381">
        <v>20250165</v>
      </c>
      <c r="J245" s="383">
        <v>56000000</v>
      </c>
      <c r="K245" s="381">
        <v>0</v>
      </c>
      <c r="L245" s="383">
        <v>56000000</v>
      </c>
      <c r="M245" s="383">
        <v>45266667</v>
      </c>
      <c r="N245" s="383">
        <v>10733333</v>
      </c>
      <c r="O245" s="383">
        <v>45266667</v>
      </c>
      <c r="P245" s="381" t="s">
        <v>6056</v>
      </c>
    </row>
    <row r="246" spans="1:16" ht="72.599999999999994">
      <c r="A246" s="380">
        <v>20250254</v>
      </c>
      <c r="B246" s="382">
        <v>45722</v>
      </c>
      <c r="C246" s="381">
        <v>20250233</v>
      </c>
      <c r="D246" s="381" t="s">
        <v>6158</v>
      </c>
      <c r="E246" s="381" t="s">
        <v>6313</v>
      </c>
      <c r="F246" s="381">
        <v>1007698958</v>
      </c>
      <c r="G246" s="381" t="s">
        <v>6394</v>
      </c>
      <c r="H246" s="381" t="s">
        <v>6315</v>
      </c>
      <c r="I246" s="368">
        <v>20250166</v>
      </c>
      <c r="J246" s="383">
        <v>40120000</v>
      </c>
      <c r="K246" s="381">
        <v>0</v>
      </c>
      <c r="L246" s="383">
        <v>40120000</v>
      </c>
      <c r="M246" s="383">
        <v>33600500</v>
      </c>
      <c r="N246" s="383">
        <v>6519500</v>
      </c>
      <c r="O246" s="383">
        <v>33600500</v>
      </c>
      <c r="P246" s="381" t="s">
        <v>6056</v>
      </c>
    </row>
    <row r="247" spans="1:16" ht="72.599999999999994">
      <c r="A247" s="380">
        <v>20251339</v>
      </c>
      <c r="B247" s="382">
        <v>45968</v>
      </c>
      <c r="C247" s="381">
        <v>20250960</v>
      </c>
      <c r="D247" s="381" t="s">
        <v>6158</v>
      </c>
      <c r="E247" s="381" t="s">
        <v>6313</v>
      </c>
      <c r="F247" s="381">
        <v>1007698958</v>
      </c>
      <c r="G247" s="381" t="s">
        <v>6394</v>
      </c>
      <c r="H247" s="381" t="s">
        <v>6395</v>
      </c>
      <c r="I247" s="368">
        <v>20250166</v>
      </c>
      <c r="J247" s="383">
        <v>6018000</v>
      </c>
      <c r="K247" s="381">
        <v>0</v>
      </c>
      <c r="L247" s="383">
        <v>6018000</v>
      </c>
      <c r="M247" s="381">
        <v>0</v>
      </c>
      <c r="N247" s="383">
        <v>6018000</v>
      </c>
      <c r="O247" s="381">
        <v>0</v>
      </c>
      <c r="P247" s="381" t="s">
        <v>6056</v>
      </c>
    </row>
    <row r="248" spans="1:16" ht="52.2">
      <c r="A248" s="380">
        <v>20250255</v>
      </c>
      <c r="B248" s="382">
        <v>45722</v>
      </c>
      <c r="C248" s="381">
        <v>20250188</v>
      </c>
      <c r="D248" s="381" t="s">
        <v>6058</v>
      </c>
      <c r="E248" s="381" t="s">
        <v>6062</v>
      </c>
      <c r="F248" s="381">
        <v>7185897</v>
      </c>
      <c r="G248" s="381" t="s">
        <v>6396</v>
      </c>
      <c r="H248" s="381" t="s">
        <v>6341</v>
      </c>
      <c r="I248" s="368">
        <v>20250167</v>
      </c>
      <c r="J248" s="383">
        <v>23677000</v>
      </c>
      <c r="K248" s="381">
        <v>0</v>
      </c>
      <c r="L248" s="383">
        <v>23677000</v>
      </c>
      <c r="M248" s="383">
        <v>23677000</v>
      </c>
      <c r="N248" s="381">
        <v>0</v>
      </c>
      <c r="O248" s="383">
        <v>23677000</v>
      </c>
      <c r="P248" s="381" t="s">
        <v>6056</v>
      </c>
    </row>
    <row r="249" spans="1:16" ht="72.599999999999994">
      <c r="A249" s="384">
        <v>20250704</v>
      </c>
      <c r="B249" s="386">
        <v>45821</v>
      </c>
      <c r="C249" s="385">
        <v>20250539</v>
      </c>
      <c r="D249" s="385" t="s">
        <v>6058</v>
      </c>
      <c r="E249" s="385" t="s">
        <v>6062</v>
      </c>
      <c r="F249" s="385">
        <v>7185897</v>
      </c>
      <c r="G249" s="385" t="s">
        <v>6396</v>
      </c>
      <c r="H249" s="385" t="s">
        <v>6397</v>
      </c>
      <c r="I249" s="369">
        <v>20250167</v>
      </c>
      <c r="J249" s="387">
        <v>11839000</v>
      </c>
      <c r="K249" s="387">
        <v>236000</v>
      </c>
      <c r="L249" s="397">
        <v>11603000</v>
      </c>
      <c r="M249" s="387">
        <v>11601233</v>
      </c>
      <c r="N249" s="387">
        <v>1767</v>
      </c>
      <c r="O249" s="387">
        <v>11601233</v>
      </c>
      <c r="P249" s="385" t="s">
        <v>6056</v>
      </c>
    </row>
    <row r="250" spans="1:16" ht="62.4">
      <c r="A250" s="380">
        <v>20250260</v>
      </c>
      <c r="B250" s="382">
        <v>45723</v>
      </c>
      <c r="C250" s="381">
        <v>20250187</v>
      </c>
      <c r="D250" s="381" t="s">
        <v>6158</v>
      </c>
      <c r="E250" s="381" t="s">
        <v>6282</v>
      </c>
      <c r="F250" s="381">
        <v>1007599261</v>
      </c>
      <c r="G250" s="381" t="s">
        <v>6398</v>
      </c>
      <c r="H250" s="381" t="s">
        <v>6399</v>
      </c>
      <c r="I250" s="368">
        <v>20250168</v>
      </c>
      <c r="J250" s="383">
        <v>31750000</v>
      </c>
      <c r="K250" s="381">
        <v>0</v>
      </c>
      <c r="L250" s="383">
        <v>31750000</v>
      </c>
      <c r="M250" s="383">
        <v>31750000</v>
      </c>
      <c r="N250" s="381">
        <v>0</v>
      </c>
      <c r="O250" s="383">
        <v>31750000</v>
      </c>
      <c r="P250" s="381" t="s">
        <v>6056</v>
      </c>
    </row>
    <row r="251" spans="1:16" ht="72.599999999999994">
      <c r="A251" s="384">
        <v>20250821</v>
      </c>
      <c r="B251" s="386">
        <v>45849</v>
      </c>
      <c r="C251" s="385">
        <v>20250621</v>
      </c>
      <c r="D251" s="385" t="s">
        <v>6158</v>
      </c>
      <c r="E251" s="385" t="s">
        <v>6282</v>
      </c>
      <c r="F251" s="385">
        <v>1007599261</v>
      </c>
      <c r="G251" s="385" t="s">
        <v>6398</v>
      </c>
      <c r="H251" s="385" t="s">
        <v>6400</v>
      </c>
      <c r="I251" s="369">
        <v>20250168</v>
      </c>
      <c r="J251" s="387">
        <v>14750000</v>
      </c>
      <c r="K251" s="385">
        <v>0</v>
      </c>
      <c r="L251" s="397">
        <v>14750000</v>
      </c>
      <c r="M251" s="387">
        <v>14750000</v>
      </c>
      <c r="N251" s="385">
        <v>0</v>
      </c>
      <c r="O251" s="387">
        <v>14750000</v>
      </c>
      <c r="P251" s="385" t="s">
        <v>6056</v>
      </c>
    </row>
    <row r="252" spans="1:16" ht="72.599999999999994">
      <c r="A252" s="380">
        <v>20250261</v>
      </c>
      <c r="B252" s="382">
        <v>45723</v>
      </c>
      <c r="C252" s="381">
        <v>20250227</v>
      </c>
      <c r="D252" s="381" t="s">
        <v>6158</v>
      </c>
      <c r="E252" s="381" t="s">
        <v>6313</v>
      </c>
      <c r="F252" s="381">
        <v>21014072</v>
      </c>
      <c r="G252" s="381" t="s">
        <v>6401</v>
      </c>
      <c r="H252" s="381" t="s">
        <v>6353</v>
      </c>
      <c r="I252" s="381">
        <v>20250169</v>
      </c>
      <c r="J252" s="383">
        <v>40912000</v>
      </c>
      <c r="K252" s="381">
        <v>0</v>
      </c>
      <c r="L252" s="383">
        <v>40912000</v>
      </c>
      <c r="M252" s="383">
        <v>32729600</v>
      </c>
      <c r="N252" s="383">
        <v>8182400</v>
      </c>
      <c r="O252" s="383">
        <v>32729600</v>
      </c>
      <c r="P252" s="381" t="s">
        <v>6056</v>
      </c>
    </row>
    <row r="253" spans="1:16" ht="72.599999999999994">
      <c r="A253" s="380">
        <v>20250269</v>
      </c>
      <c r="B253" s="382">
        <v>45726</v>
      </c>
      <c r="C253" s="381">
        <v>20250253</v>
      </c>
      <c r="D253" s="381" t="s">
        <v>6158</v>
      </c>
      <c r="E253" s="381" t="s">
        <v>6313</v>
      </c>
      <c r="F253" s="381">
        <v>79505362</v>
      </c>
      <c r="G253" s="381" t="s">
        <v>6402</v>
      </c>
      <c r="H253" s="381" t="s">
        <v>6403</v>
      </c>
      <c r="I253" s="381">
        <v>20250170</v>
      </c>
      <c r="J253" s="383">
        <v>52000000</v>
      </c>
      <c r="K253" s="381">
        <v>0</v>
      </c>
      <c r="L253" s="383">
        <v>52000000</v>
      </c>
      <c r="M253" s="383">
        <v>42683333</v>
      </c>
      <c r="N253" s="383">
        <v>9316667</v>
      </c>
      <c r="O253" s="383">
        <v>42683333</v>
      </c>
      <c r="P253" s="381" t="s">
        <v>6056</v>
      </c>
    </row>
    <row r="254" spans="1:16" ht="72.599999999999994">
      <c r="A254" s="380">
        <v>20250267</v>
      </c>
      <c r="B254" s="382">
        <v>45726</v>
      </c>
      <c r="C254" s="381">
        <v>20250228</v>
      </c>
      <c r="D254" s="381" t="s">
        <v>6158</v>
      </c>
      <c r="E254" s="381" t="s">
        <v>6313</v>
      </c>
      <c r="F254" s="381">
        <v>1070593078</v>
      </c>
      <c r="G254" s="381" t="s">
        <v>6404</v>
      </c>
      <c r="H254" s="381" t="s">
        <v>6353</v>
      </c>
      <c r="I254" s="381">
        <v>20250171</v>
      </c>
      <c r="J254" s="383">
        <v>36000000</v>
      </c>
      <c r="K254" s="381">
        <v>0</v>
      </c>
      <c r="L254" s="383">
        <v>36000000</v>
      </c>
      <c r="M254" s="383">
        <v>29850000</v>
      </c>
      <c r="N254" s="383">
        <v>6150000</v>
      </c>
      <c r="O254" s="383">
        <v>29850000</v>
      </c>
      <c r="P254" s="381" t="s">
        <v>6056</v>
      </c>
    </row>
    <row r="255" spans="1:16" ht="72.599999999999994">
      <c r="A255" s="380">
        <v>20250262</v>
      </c>
      <c r="B255" s="382">
        <v>45723</v>
      </c>
      <c r="C255" s="381">
        <v>20250254</v>
      </c>
      <c r="D255" s="381" t="s">
        <v>6158</v>
      </c>
      <c r="E255" s="381" t="s">
        <v>6313</v>
      </c>
      <c r="F255" s="381">
        <v>79442685</v>
      </c>
      <c r="G255" s="381" t="s">
        <v>6405</v>
      </c>
      <c r="H255" s="381" t="s">
        <v>6406</v>
      </c>
      <c r="I255" s="368">
        <v>20250172</v>
      </c>
      <c r="J255" s="383">
        <v>56000000</v>
      </c>
      <c r="K255" s="381">
        <v>0</v>
      </c>
      <c r="L255" s="383">
        <v>56000000</v>
      </c>
      <c r="M255" s="383">
        <v>46666667</v>
      </c>
      <c r="N255" s="383">
        <v>9333333</v>
      </c>
      <c r="O255" s="383">
        <v>46666667</v>
      </c>
      <c r="P255" s="381" t="s">
        <v>6056</v>
      </c>
    </row>
    <row r="256" spans="1:16" ht="72.599999999999994">
      <c r="A256" s="380">
        <v>20251354</v>
      </c>
      <c r="B256" s="382">
        <v>45971</v>
      </c>
      <c r="C256" s="381">
        <v>20251026</v>
      </c>
      <c r="D256" s="381" t="s">
        <v>6158</v>
      </c>
      <c r="E256" s="381" t="s">
        <v>6313</v>
      </c>
      <c r="F256" s="381">
        <v>79442685</v>
      </c>
      <c r="G256" s="381" t="s">
        <v>6405</v>
      </c>
      <c r="H256" s="381" t="s">
        <v>6407</v>
      </c>
      <c r="I256" s="368">
        <v>20250172</v>
      </c>
      <c r="J256" s="383">
        <v>9800000</v>
      </c>
      <c r="K256" s="381">
        <v>0</v>
      </c>
      <c r="L256" s="383">
        <v>9800000</v>
      </c>
      <c r="M256" s="381">
        <v>0</v>
      </c>
      <c r="N256" s="383">
        <v>9800000</v>
      </c>
      <c r="O256" s="381">
        <v>0</v>
      </c>
      <c r="P256" s="381" t="s">
        <v>6056</v>
      </c>
    </row>
    <row r="257" spans="1:16" ht="72.599999999999994">
      <c r="A257" s="380">
        <v>20250263</v>
      </c>
      <c r="B257" s="382">
        <v>45723</v>
      </c>
      <c r="C257" s="381">
        <v>20250246</v>
      </c>
      <c r="D257" s="381" t="s">
        <v>6158</v>
      </c>
      <c r="E257" s="381" t="s">
        <v>6313</v>
      </c>
      <c r="F257" s="381">
        <v>1136886761</v>
      </c>
      <c r="G257" s="381" t="s">
        <v>6408</v>
      </c>
      <c r="H257" s="381" t="s">
        <v>6409</v>
      </c>
      <c r="I257" s="368">
        <v>20250173</v>
      </c>
      <c r="J257" s="383">
        <v>40016000</v>
      </c>
      <c r="K257" s="381">
        <v>0</v>
      </c>
      <c r="L257" s="383">
        <v>40016000</v>
      </c>
      <c r="M257" s="383">
        <v>33346667</v>
      </c>
      <c r="N257" s="383">
        <v>6669333</v>
      </c>
      <c r="O257" s="383">
        <v>33346667</v>
      </c>
      <c r="P257" s="381" t="s">
        <v>6056</v>
      </c>
    </row>
    <row r="258" spans="1:16" ht="72.599999999999994">
      <c r="A258" s="380">
        <v>20251355</v>
      </c>
      <c r="B258" s="382">
        <v>45971</v>
      </c>
      <c r="C258" s="381">
        <v>20251036</v>
      </c>
      <c r="D258" s="381" t="s">
        <v>6158</v>
      </c>
      <c r="E258" s="381" t="s">
        <v>6313</v>
      </c>
      <c r="F258" s="381">
        <v>1136886761</v>
      </c>
      <c r="G258" s="381" t="s">
        <v>6408</v>
      </c>
      <c r="H258" s="381" t="s">
        <v>6410</v>
      </c>
      <c r="I258" s="368">
        <v>20250173</v>
      </c>
      <c r="J258" s="383">
        <v>3334667</v>
      </c>
      <c r="K258" s="381">
        <v>0</v>
      </c>
      <c r="L258" s="383">
        <v>3334667</v>
      </c>
      <c r="M258" s="381">
        <v>0</v>
      </c>
      <c r="N258" s="383">
        <v>3334667</v>
      </c>
      <c r="O258" s="381">
        <v>0</v>
      </c>
      <c r="P258" s="381" t="s">
        <v>6056</v>
      </c>
    </row>
    <row r="259" spans="1:16" ht="72.599999999999994">
      <c r="A259" s="380">
        <v>20250264</v>
      </c>
      <c r="B259" s="382">
        <v>45723</v>
      </c>
      <c r="C259" s="381">
        <v>20250196</v>
      </c>
      <c r="D259" s="381" t="s">
        <v>6158</v>
      </c>
      <c r="E259" s="381" t="s">
        <v>6313</v>
      </c>
      <c r="F259" s="381">
        <v>39730732</v>
      </c>
      <c r="G259" s="381" t="s">
        <v>6411</v>
      </c>
      <c r="H259" s="381" t="s">
        <v>6315</v>
      </c>
      <c r="I259" s="381">
        <v>20250174</v>
      </c>
      <c r="J259" s="383">
        <v>44672000</v>
      </c>
      <c r="K259" s="381">
        <v>0</v>
      </c>
      <c r="L259" s="383">
        <v>44672000</v>
      </c>
      <c r="M259" s="383">
        <v>37226667</v>
      </c>
      <c r="N259" s="383">
        <v>7445333</v>
      </c>
      <c r="O259" s="383">
        <v>37226667</v>
      </c>
      <c r="P259" s="381" t="s">
        <v>6056</v>
      </c>
    </row>
    <row r="260" spans="1:16" ht="72.599999999999994">
      <c r="A260" s="380">
        <v>20250265</v>
      </c>
      <c r="B260" s="382">
        <v>45723</v>
      </c>
      <c r="C260" s="381">
        <v>20250251</v>
      </c>
      <c r="D260" s="381" t="s">
        <v>6158</v>
      </c>
      <c r="E260" s="381" t="s">
        <v>6313</v>
      </c>
      <c r="F260" s="381">
        <v>3029254</v>
      </c>
      <c r="G260" s="381" t="s">
        <v>6412</v>
      </c>
      <c r="H260" s="381" t="s">
        <v>6413</v>
      </c>
      <c r="I260" s="381">
        <v>20250175</v>
      </c>
      <c r="J260" s="383">
        <v>30520000</v>
      </c>
      <c r="K260" s="381">
        <v>0</v>
      </c>
      <c r="L260" s="383">
        <v>30520000</v>
      </c>
      <c r="M260" s="383">
        <v>25306167</v>
      </c>
      <c r="N260" s="383">
        <v>5213833</v>
      </c>
      <c r="O260" s="383">
        <v>25306167</v>
      </c>
      <c r="P260" s="381" t="s">
        <v>6056</v>
      </c>
    </row>
    <row r="261" spans="1:16" ht="72.599999999999994">
      <c r="A261" s="380">
        <v>20250270</v>
      </c>
      <c r="B261" s="382">
        <v>45726</v>
      </c>
      <c r="C261" s="381">
        <v>20250252</v>
      </c>
      <c r="D261" s="381" t="s">
        <v>6158</v>
      </c>
      <c r="E261" s="381" t="s">
        <v>6313</v>
      </c>
      <c r="F261" s="381">
        <v>13700989</v>
      </c>
      <c r="G261" s="381" t="s">
        <v>6414</v>
      </c>
      <c r="H261" s="381" t="s">
        <v>6415</v>
      </c>
      <c r="I261" s="381">
        <v>20250176</v>
      </c>
      <c r="J261" s="383">
        <v>37600000</v>
      </c>
      <c r="K261" s="381">
        <v>0</v>
      </c>
      <c r="L261" s="383">
        <v>37600000</v>
      </c>
      <c r="M261" s="383">
        <v>30236667</v>
      </c>
      <c r="N261" s="383">
        <v>7363333</v>
      </c>
      <c r="O261" s="383">
        <v>30236667</v>
      </c>
      <c r="P261" s="381" t="s">
        <v>6056</v>
      </c>
    </row>
    <row r="262" spans="1:16" ht="52.2">
      <c r="A262" s="380">
        <v>20250266</v>
      </c>
      <c r="B262" s="382">
        <v>45723</v>
      </c>
      <c r="C262" s="381">
        <v>20250188</v>
      </c>
      <c r="D262" s="381" t="s">
        <v>6058</v>
      </c>
      <c r="E262" s="381" t="s">
        <v>6062</v>
      </c>
      <c r="F262" s="381">
        <v>1012408337</v>
      </c>
      <c r="G262" s="381" t="s">
        <v>6416</v>
      </c>
      <c r="H262" s="381" t="s">
        <v>6341</v>
      </c>
      <c r="I262" s="368">
        <v>20250177</v>
      </c>
      <c r="J262" s="383">
        <v>23677000</v>
      </c>
      <c r="K262" s="381">
        <v>0</v>
      </c>
      <c r="L262" s="383">
        <v>23677000</v>
      </c>
      <c r="M262" s="383">
        <v>23677000</v>
      </c>
      <c r="N262" s="381">
        <v>0</v>
      </c>
      <c r="O262" s="383">
        <v>23677000</v>
      </c>
      <c r="P262" s="381" t="s">
        <v>6056</v>
      </c>
    </row>
    <row r="263" spans="1:16" ht="72.599999999999994">
      <c r="A263" s="384">
        <v>20250701</v>
      </c>
      <c r="B263" s="386">
        <v>45821</v>
      </c>
      <c r="C263" s="385">
        <v>20250536</v>
      </c>
      <c r="D263" s="385" t="s">
        <v>6058</v>
      </c>
      <c r="E263" s="385" t="s">
        <v>6062</v>
      </c>
      <c r="F263" s="385">
        <v>1012408337</v>
      </c>
      <c r="G263" s="385" t="s">
        <v>6416</v>
      </c>
      <c r="H263" s="385" t="s">
        <v>6417</v>
      </c>
      <c r="I263" s="369">
        <v>20250177</v>
      </c>
      <c r="J263" s="387">
        <v>11839000</v>
      </c>
      <c r="K263" s="387">
        <v>236000</v>
      </c>
      <c r="L263" s="397">
        <v>11603000</v>
      </c>
      <c r="M263" s="387">
        <v>9707100</v>
      </c>
      <c r="N263" s="387">
        <v>1895900</v>
      </c>
      <c r="O263" s="387">
        <v>9707100</v>
      </c>
      <c r="P263" s="385" t="s">
        <v>6056</v>
      </c>
    </row>
    <row r="264" spans="1:16" ht="72.599999999999994">
      <c r="A264" s="380">
        <v>20250268</v>
      </c>
      <c r="B264" s="382">
        <v>45726</v>
      </c>
      <c r="C264" s="381">
        <v>20250259</v>
      </c>
      <c r="D264" s="381" t="s">
        <v>6058</v>
      </c>
      <c r="E264" s="381" t="s">
        <v>6068</v>
      </c>
      <c r="F264" s="381">
        <v>52084916</v>
      </c>
      <c r="G264" s="381" t="s">
        <v>6418</v>
      </c>
      <c r="H264" s="381" t="s">
        <v>6419</v>
      </c>
      <c r="I264" s="381">
        <v>20250178</v>
      </c>
      <c r="J264" s="383">
        <v>18992000</v>
      </c>
      <c r="K264" s="381">
        <v>0</v>
      </c>
      <c r="L264" s="383">
        <v>18992000</v>
      </c>
      <c r="M264" s="383">
        <v>18992000</v>
      </c>
      <c r="N264" s="381">
        <v>0</v>
      </c>
      <c r="O264" s="383">
        <v>18992000</v>
      </c>
      <c r="P264" s="381" t="s">
        <v>6056</v>
      </c>
    </row>
    <row r="265" spans="1:16" ht="72.599999999999994">
      <c r="A265" s="380">
        <v>20250275</v>
      </c>
      <c r="B265" s="382">
        <v>45727</v>
      </c>
      <c r="C265" s="381">
        <v>20250229</v>
      </c>
      <c r="D265" s="381" t="s">
        <v>6158</v>
      </c>
      <c r="E265" s="381" t="s">
        <v>6313</v>
      </c>
      <c r="F265" s="381">
        <v>11202826</v>
      </c>
      <c r="G265" s="381" t="s">
        <v>6420</v>
      </c>
      <c r="H265" s="381" t="s">
        <v>6350</v>
      </c>
      <c r="I265" s="381">
        <v>20250180</v>
      </c>
      <c r="J265" s="383">
        <v>48000000</v>
      </c>
      <c r="K265" s="381">
        <v>0</v>
      </c>
      <c r="L265" s="383">
        <v>48000000</v>
      </c>
      <c r="M265" s="383">
        <v>39400000</v>
      </c>
      <c r="N265" s="383">
        <v>8600000</v>
      </c>
      <c r="O265" s="383">
        <v>39400000</v>
      </c>
      <c r="P265" s="381" t="s">
        <v>6056</v>
      </c>
    </row>
    <row r="266" spans="1:16" ht="72.599999999999994">
      <c r="A266" s="380">
        <v>20250271</v>
      </c>
      <c r="B266" s="382">
        <v>45726</v>
      </c>
      <c r="C266" s="381">
        <v>20250249</v>
      </c>
      <c r="D266" s="381" t="s">
        <v>6158</v>
      </c>
      <c r="E266" s="381" t="s">
        <v>6313</v>
      </c>
      <c r="F266" s="381">
        <v>79655885</v>
      </c>
      <c r="G266" s="381" t="s">
        <v>6421</v>
      </c>
      <c r="H266" s="381" t="s">
        <v>6422</v>
      </c>
      <c r="I266" s="381">
        <v>20250181</v>
      </c>
      <c r="J266" s="383">
        <v>64000000</v>
      </c>
      <c r="K266" s="381">
        <v>0</v>
      </c>
      <c r="L266" s="383">
        <v>64000000</v>
      </c>
      <c r="M266" s="383">
        <v>53066667</v>
      </c>
      <c r="N266" s="383">
        <v>10933333</v>
      </c>
      <c r="O266" s="383">
        <v>53066667</v>
      </c>
      <c r="P266" s="381" t="s">
        <v>6056</v>
      </c>
    </row>
    <row r="267" spans="1:16" ht="72.599999999999994">
      <c r="A267" s="380">
        <v>20250272</v>
      </c>
      <c r="B267" s="382">
        <v>45726</v>
      </c>
      <c r="C267" s="381">
        <v>20250247</v>
      </c>
      <c r="D267" s="381" t="s">
        <v>6158</v>
      </c>
      <c r="E267" s="381" t="s">
        <v>6313</v>
      </c>
      <c r="F267" s="381">
        <v>5632557</v>
      </c>
      <c r="G267" s="381" t="s">
        <v>6423</v>
      </c>
      <c r="H267" s="381" t="s">
        <v>6424</v>
      </c>
      <c r="I267" s="381">
        <v>20250182</v>
      </c>
      <c r="J267" s="383">
        <v>41016000</v>
      </c>
      <c r="K267" s="381">
        <v>0</v>
      </c>
      <c r="L267" s="383">
        <v>41016000</v>
      </c>
      <c r="M267" s="383">
        <v>34009100</v>
      </c>
      <c r="N267" s="383">
        <v>7006900</v>
      </c>
      <c r="O267" s="383">
        <v>34009100</v>
      </c>
      <c r="P267" s="381" t="s">
        <v>6056</v>
      </c>
    </row>
    <row r="268" spans="1:16" ht="42">
      <c r="A268" s="380">
        <v>20250273</v>
      </c>
      <c r="B268" s="382">
        <v>45726</v>
      </c>
      <c r="C268" s="381">
        <v>20250030</v>
      </c>
      <c r="D268" s="381" t="s">
        <v>6058</v>
      </c>
      <c r="E268" s="381" t="s">
        <v>6062</v>
      </c>
      <c r="F268" s="381">
        <v>9397951</v>
      </c>
      <c r="G268" s="381" t="s">
        <v>2281</v>
      </c>
      <c r="H268" s="381" t="s">
        <v>6099</v>
      </c>
      <c r="I268" s="368">
        <v>20250183</v>
      </c>
      <c r="J268" s="383">
        <v>16000000</v>
      </c>
      <c r="K268" s="381">
        <v>0</v>
      </c>
      <c r="L268" s="383">
        <v>16000000</v>
      </c>
      <c r="M268" s="383">
        <v>16000000</v>
      </c>
      <c r="N268" s="381">
        <v>0</v>
      </c>
      <c r="O268" s="383">
        <v>16000000</v>
      </c>
      <c r="P268" s="381" t="s">
        <v>6056</v>
      </c>
    </row>
    <row r="269" spans="1:16" ht="62.4">
      <c r="A269" s="384">
        <v>20250542</v>
      </c>
      <c r="B269" s="386">
        <v>45786</v>
      </c>
      <c r="C269" s="385">
        <v>20250421</v>
      </c>
      <c r="D269" s="385" t="s">
        <v>6058</v>
      </c>
      <c r="E269" s="385" t="s">
        <v>6062</v>
      </c>
      <c r="F269" s="385">
        <v>9397951</v>
      </c>
      <c r="G269" s="385" t="s">
        <v>2281</v>
      </c>
      <c r="H269" s="385" t="s">
        <v>6425</v>
      </c>
      <c r="I269" s="369">
        <v>20250183</v>
      </c>
      <c r="J269" s="387">
        <v>8000000</v>
      </c>
      <c r="K269" s="385">
        <v>0</v>
      </c>
      <c r="L269" s="397">
        <v>8000000</v>
      </c>
      <c r="M269" s="387">
        <v>8000000</v>
      </c>
      <c r="N269" s="385">
        <v>0</v>
      </c>
      <c r="O269" s="387">
        <v>8000000</v>
      </c>
      <c r="P269" s="385" t="s">
        <v>6056</v>
      </c>
    </row>
    <row r="270" spans="1:16" ht="72.599999999999994">
      <c r="A270" s="380">
        <v>20250276</v>
      </c>
      <c r="B270" s="382">
        <v>45727</v>
      </c>
      <c r="C270" s="381">
        <v>20250250</v>
      </c>
      <c r="D270" s="381" t="s">
        <v>6158</v>
      </c>
      <c r="E270" s="381" t="s">
        <v>6313</v>
      </c>
      <c r="F270" s="381">
        <v>93335732</v>
      </c>
      <c r="G270" s="381" t="s">
        <v>6426</v>
      </c>
      <c r="H270" s="381" t="s">
        <v>6427</v>
      </c>
      <c r="I270" s="381">
        <v>20250184</v>
      </c>
      <c r="J270" s="383">
        <v>43600000</v>
      </c>
      <c r="K270" s="381">
        <v>0</v>
      </c>
      <c r="L270" s="383">
        <v>43600000</v>
      </c>
      <c r="M270" s="383">
        <v>36151667</v>
      </c>
      <c r="N270" s="383">
        <v>7448333</v>
      </c>
      <c r="O270" s="383">
        <v>36151667</v>
      </c>
      <c r="P270" s="381" t="s">
        <v>6056</v>
      </c>
    </row>
    <row r="271" spans="1:16" ht="72.599999999999994">
      <c r="A271" s="380">
        <v>20250283</v>
      </c>
      <c r="B271" s="382">
        <v>45728</v>
      </c>
      <c r="C271" s="381">
        <v>20250262</v>
      </c>
      <c r="D271" s="381" t="s">
        <v>6158</v>
      </c>
      <c r="E271" s="381" t="s">
        <v>6313</v>
      </c>
      <c r="F271" s="381">
        <v>1018498946</v>
      </c>
      <c r="G271" s="381" t="s">
        <v>6428</v>
      </c>
      <c r="H271" s="381" t="s">
        <v>6429</v>
      </c>
      <c r="I271" s="381">
        <v>20250186</v>
      </c>
      <c r="J271" s="383">
        <v>36000000</v>
      </c>
      <c r="K271" s="381">
        <v>0</v>
      </c>
      <c r="L271" s="383">
        <v>36000000</v>
      </c>
      <c r="M271" s="383">
        <v>28650000</v>
      </c>
      <c r="N271" s="383">
        <v>7350000</v>
      </c>
      <c r="O271" s="383">
        <v>28650000</v>
      </c>
      <c r="P271" s="381" t="s">
        <v>6056</v>
      </c>
    </row>
    <row r="272" spans="1:16" ht="72.599999999999994">
      <c r="A272" s="380">
        <v>20250284</v>
      </c>
      <c r="B272" s="382">
        <v>45728</v>
      </c>
      <c r="C272" s="381">
        <v>20250255</v>
      </c>
      <c r="D272" s="381" t="s">
        <v>6158</v>
      </c>
      <c r="E272" s="381" t="s">
        <v>6313</v>
      </c>
      <c r="F272" s="381">
        <v>1069433933</v>
      </c>
      <c r="G272" s="381" t="s">
        <v>6430</v>
      </c>
      <c r="H272" s="381" t="s">
        <v>6409</v>
      </c>
      <c r="I272" s="381">
        <v>20250187</v>
      </c>
      <c r="J272" s="383">
        <v>35488000</v>
      </c>
      <c r="K272" s="381">
        <v>0</v>
      </c>
      <c r="L272" s="383">
        <v>35488000</v>
      </c>
      <c r="M272" s="383">
        <v>28686133</v>
      </c>
      <c r="N272" s="383">
        <v>6801867</v>
      </c>
      <c r="O272" s="383">
        <v>28686133</v>
      </c>
      <c r="P272" s="381" t="s">
        <v>6056</v>
      </c>
    </row>
    <row r="273" spans="1:16" ht="72.599999999999994">
      <c r="A273" s="380">
        <v>20250277</v>
      </c>
      <c r="B273" s="382">
        <v>45727</v>
      </c>
      <c r="C273" s="381">
        <v>20250264</v>
      </c>
      <c r="D273" s="381" t="s">
        <v>6158</v>
      </c>
      <c r="E273" s="381" t="s">
        <v>6313</v>
      </c>
      <c r="F273" s="381">
        <v>14253573</v>
      </c>
      <c r="G273" s="381" t="s">
        <v>6431</v>
      </c>
      <c r="H273" s="381" t="s">
        <v>6432</v>
      </c>
      <c r="I273" s="381">
        <v>20250188</v>
      </c>
      <c r="J273" s="383">
        <v>48000000</v>
      </c>
      <c r="K273" s="381">
        <v>0</v>
      </c>
      <c r="L273" s="383">
        <v>48000000</v>
      </c>
      <c r="M273" s="383">
        <v>39600000</v>
      </c>
      <c r="N273" s="383">
        <v>8400000</v>
      </c>
      <c r="O273" s="383">
        <v>39600000</v>
      </c>
      <c r="P273" s="381" t="s">
        <v>6056</v>
      </c>
    </row>
    <row r="274" spans="1:16" ht="42">
      <c r="A274" s="380">
        <v>20250278</v>
      </c>
      <c r="B274" s="382">
        <v>45727</v>
      </c>
      <c r="C274" s="381">
        <v>20250030</v>
      </c>
      <c r="D274" s="381" t="s">
        <v>6058</v>
      </c>
      <c r="E274" s="381" t="s">
        <v>6062</v>
      </c>
      <c r="F274" s="381">
        <v>37334059</v>
      </c>
      <c r="G274" s="381" t="s">
        <v>6433</v>
      </c>
      <c r="H274" s="381" t="s">
        <v>6099</v>
      </c>
      <c r="I274" s="368">
        <v>20250189</v>
      </c>
      <c r="J274" s="383">
        <v>24000000</v>
      </c>
      <c r="K274" s="381">
        <v>0</v>
      </c>
      <c r="L274" s="383">
        <v>24000000</v>
      </c>
      <c r="M274" s="383">
        <v>24000000</v>
      </c>
      <c r="N274" s="381">
        <v>0</v>
      </c>
      <c r="O274" s="383">
        <v>24000000</v>
      </c>
      <c r="P274" s="381" t="s">
        <v>6056</v>
      </c>
    </row>
    <row r="275" spans="1:16" ht="62.4">
      <c r="A275" s="384">
        <v>20250691</v>
      </c>
      <c r="B275" s="386">
        <v>45819</v>
      </c>
      <c r="C275" s="385">
        <v>20250521</v>
      </c>
      <c r="D275" s="385" t="s">
        <v>6058</v>
      </c>
      <c r="E275" s="385" t="s">
        <v>6062</v>
      </c>
      <c r="F275" s="385">
        <v>37334059</v>
      </c>
      <c r="G275" s="385" t="s">
        <v>6433</v>
      </c>
      <c r="H275" s="385" t="s">
        <v>6434</v>
      </c>
      <c r="I275" s="369">
        <v>20250189</v>
      </c>
      <c r="J275" s="387">
        <v>12000000</v>
      </c>
      <c r="K275" s="385">
        <v>0</v>
      </c>
      <c r="L275" s="397">
        <v>12000000</v>
      </c>
      <c r="M275" s="387">
        <v>12000000</v>
      </c>
      <c r="N275" s="385">
        <v>0</v>
      </c>
      <c r="O275" s="387">
        <v>12000000</v>
      </c>
      <c r="P275" s="385" t="s">
        <v>6056</v>
      </c>
    </row>
    <row r="276" spans="1:16" ht="62.4">
      <c r="A276" s="380">
        <v>20250279</v>
      </c>
      <c r="B276" s="382">
        <v>45727</v>
      </c>
      <c r="C276" s="381">
        <v>20250001</v>
      </c>
      <c r="D276" s="381" t="s">
        <v>6052</v>
      </c>
      <c r="E276" s="381" t="s">
        <v>6053</v>
      </c>
      <c r="F276" s="381">
        <v>900266388</v>
      </c>
      <c r="G276" s="381" t="s">
        <v>6435</v>
      </c>
      <c r="H276" s="381" t="s">
        <v>6055</v>
      </c>
      <c r="I276" s="381">
        <v>20250190</v>
      </c>
      <c r="J276" s="383">
        <v>55999000</v>
      </c>
      <c r="K276" s="381">
        <v>400</v>
      </c>
      <c r="L276" s="383">
        <v>55998600</v>
      </c>
      <c r="M276" s="383">
        <v>55998600</v>
      </c>
      <c r="N276" s="381">
        <v>0</v>
      </c>
      <c r="O276" s="383">
        <v>55998600</v>
      </c>
      <c r="P276" s="381" t="s">
        <v>6056</v>
      </c>
    </row>
    <row r="277" spans="1:16" ht="72.599999999999994">
      <c r="A277" s="380">
        <v>20250280</v>
      </c>
      <c r="B277" s="382">
        <v>45727</v>
      </c>
      <c r="C277" s="381">
        <v>20250001</v>
      </c>
      <c r="D277" s="381" t="s">
        <v>6052</v>
      </c>
      <c r="E277" s="381" t="s">
        <v>6053</v>
      </c>
      <c r="F277" s="381">
        <v>832008984</v>
      </c>
      <c r="G277" s="381" t="s">
        <v>6436</v>
      </c>
      <c r="H277" s="381" t="s">
        <v>6055</v>
      </c>
      <c r="I277" s="381">
        <v>20250191</v>
      </c>
      <c r="J277" s="383">
        <v>21000000</v>
      </c>
      <c r="K277" s="381">
        <v>0</v>
      </c>
      <c r="L277" s="383">
        <v>21000000</v>
      </c>
      <c r="M277" s="383">
        <v>21000000</v>
      </c>
      <c r="N277" s="381">
        <v>0</v>
      </c>
      <c r="O277" s="383">
        <v>21000000</v>
      </c>
      <c r="P277" s="381" t="s">
        <v>6056</v>
      </c>
    </row>
    <row r="278" spans="1:16" ht="62.4">
      <c r="A278" s="380">
        <v>20250281</v>
      </c>
      <c r="B278" s="382">
        <v>45727</v>
      </c>
      <c r="C278" s="381">
        <v>20250001</v>
      </c>
      <c r="D278" s="381" t="s">
        <v>6052</v>
      </c>
      <c r="E278" s="381" t="s">
        <v>6053</v>
      </c>
      <c r="F278" s="381">
        <v>832007538</v>
      </c>
      <c r="G278" s="381" t="s">
        <v>6437</v>
      </c>
      <c r="H278" s="381" t="s">
        <v>6055</v>
      </c>
      <c r="I278" s="381">
        <v>20250192</v>
      </c>
      <c r="J278" s="383">
        <v>57001000</v>
      </c>
      <c r="K278" s="383">
        <v>10221400</v>
      </c>
      <c r="L278" s="383">
        <v>46779600</v>
      </c>
      <c r="M278" s="383">
        <v>46779600</v>
      </c>
      <c r="N278" s="381">
        <v>0</v>
      </c>
      <c r="O278" s="383">
        <v>46779600</v>
      </c>
      <c r="P278" s="381" t="s">
        <v>6056</v>
      </c>
    </row>
    <row r="279" spans="1:16" ht="72.599999999999994">
      <c r="A279" s="380">
        <v>20250289</v>
      </c>
      <c r="B279" s="382">
        <v>45728</v>
      </c>
      <c r="C279" s="381">
        <v>20250265</v>
      </c>
      <c r="D279" s="381" t="s">
        <v>6158</v>
      </c>
      <c r="E279" s="381" t="s">
        <v>6313</v>
      </c>
      <c r="F279" s="381">
        <v>79971325</v>
      </c>
      <c r="G279" s="381" t="s">
        <v>6438</v>
      </c>
      <c r="H279" s="381" t="s">
        <v>6429</v>
      </c>
      <c r="I279" s="381">
        <v>20250193</v>
      </c>
      <c r="J279" s="383">
        <v>48000000</v>
      </c>
      <c r="K279" s="381">
        <v>0</v>
      </c>
      <c r="L279" s="383">
        <v>48000000</v>
      </c>
      <c r="M279" s="383">
        <v>38800000</v>
      </c>
      <c r="N279" s="383">
        <v>9200000</v>
      </c>
      <c r="O279" s="383">
        <v>38800000</v>
      </c>
      <c r="P279" s="381" t="s">
        <v>6056</v>
      </c>
    </row>
    <row r="280" spans="1:16" ht="72.599999999999994">
      <c r="A280" s="380">
        <v>20250290</v>
      </c>
      <c r="B280" s="382">
        <v>45728</v>
      </c>
      <c r="C280" s="381">
        <v>20250212</v>
      </c>
      <c r="D280" s="381" t="s">
        <v>6158</v>
      </c>
      <c r="E280" s="381" t="s">
        <v>6313</v>
      </c>
      <c r="F280" s="381">
        <v>80353728</v>
      </c>
      <c r="G280" s="381" t="s">
        <v>6439</v>
      </c>
      <c r="H280" s="381" t="s">
        <v>6440</v>
      </c>
      <c r="I280" s="381">
        <v>20250194</v>
      </c>
      <c r="J280" s="383">
        <v>52000000</v>
      </c>
      <c r="K280" s="381">
        <v>0</v>
      </c>
      <c r="L280" s="383">
        <v>52000000</v>
      </c>
      <c r="M280" s="383">
        <v>42683333</v>
      </c>
      <c r="N280" s="383">
        <v>9316667</v>
      </c>
      <c r="O280" s="383">
        <v>42683333</v>
      </c>
      <c r="P280" s="381" t="s">
        <v>6056</v>
      </c>
    </row>
    <row r="281" spans="1:16" ht="72.599999999999994">
      <c r="A281" s="380">
        <v>20250291</v>
      </c>
      <c r="B281" s="382">
        <v>45728</v>
      </c>
      <c r="C281" s="381">
        <v>20250266</v>
      </c>
      <c r="D281" s="381" t="s">
        <v>6158</v>
      </c>
      <c r="E281" s="381" t="s">
        <v>6313</v>
      </c>
      <c r="F281" s="381">
        <v>1032413471</v>
      </c>
      <c r="G281" s="381" t="s">
        <v>6441</v>
      </c>
      <c r="H281" s="381" t="s">
        <v>6442</v>
      </c>
      <c r="I281" s="381">
        <v>20250195</v>
      </c>
      <c r="J281" s="383">
        <v>44000000</v>
      </c>
      <c r="K281" s="381">
        <v>0</v>
      </c>
      <c r="L281" s="383">
        <v>44000000</v>
      </c>
      <c r="M281" s="383">
        <v>35566667</v>
      </c>
      <c r="N281" s="383">
        <v>8433333</v>
      </c>
      <c r="O281" s="383">
        <v>35566667</v>
      </c>
      <c r="P281" s="381" t="s">
        <v>6056</v>
      </c>
    </row>
    <row r="282" spans="1:16" ht="72.599999999999994">
      <c r="A282" s="380">
        <v>20250292</v>
      </c>
      <c r="B282" s="382">
        <v>45728</v>
      </c>
      <c r="C282" s="381">
        <v>20250235</v>
      </c>
      <c r="D282" s="381" t="s">
        <v>6158</v>
      </c>
      <c r="E282" s="381" t="s">
        <v>6313</v>
      </c>
      <c r="F282" s="381">
        <v>52745428</v>
      </c>
      <c r="G282" s="381" t="s">
        <v>6443</v>
      </c>
      <c r="H282" s="381" t="s">
        <v>6315</v>
      </c>
      <c r="I282" s="381">
        <v>20250196</v>
      </c>
      <c r="J282" s="383">
        <v>44672000</v>
      </c>
      <c r="K282" s="381">
        <v>0</v>
      </c>
      <c r="L282" s="383">
        <v>44672000</v>
      </c>
      <c r="M282" s="383">
        <v>35923733</v>
      </c>
      <c r="N282" s="383">
        <v>8748267</v>
      </c>
      <c r="O282" s="383">
        <v>35923733</v>
      </c>
      <c r="P282" s="381" t="s">
        <v>6056</v>
      </c>
    </row>
    <row r="283" spans="1:16" ht="72.599999999999994">
      <c r="A283" s="380">
        <v>20250294</v>
      </c>
      <c r="B283" s="382">
        <v>45729</v>
      </c>
      <c r="C283" s="381">
        <v>20250236</v>
      </c>
      <c r="D283" s="381" t="s">
        <v>6158</v>
      </c>
      <c r="E283" s="381" t="s">
        <v>6313</v>
      </c>
      <c r="F283" s="381">
        <v>1020712327</v>
      </c>
      <c r="G283" s="381" t="s">
        <v>6444</v>
      </c>
      <c r="H283" s="381" t="s">
        <v>6445</v>
      </c>
      <c r="I283" s="381">
        <v>20250197</v>
      </c>
      <c r="J283" s="383">
        <v>71400000</v>
      </c>
      <c r="K283" s="381">
        <v>0</v>
      </c>
      <c r="L283" s="383">
        <v>71400000</v>
      </c>
      <c r="M283" s="383">
        <v>57715000</v>
      </c>
      <c r="N283" s="383">
        <v>13685000</v>
      </c>
      <c r="O283" s="383">
        <v>57715000</v>
      </c>
      <c r="P283" s="381" t="s">
        <v>6056</v>
      </c>
    </row>
    <row r="284" spans="1:16" ht="62.4">
      <c r="A284" s="380">
        <v>20250295</v>
      </c>
      <c r="B284" s="382">
        <v>45729</v>
      </c>
      <c r="C284" s="381">
        <v>20250001</v>
      </c>
      <c r="D284" s="381" t="s">
        <v>6052</v>
      </c>
      <c r="E284" s="381" t="s">
        <v>6053</v>
      </c>
      <c r="F284" s="381">
        <v>901093275</v>
      </c>
      <c r="G284" s="381" t="s">
        <v>6446</v>
      </c>
      <c r="H284" s="381" t="s">
        <v>6055</v>
      </c>
      <c r="I284" s="381">
        <v>20250198</v>
      </c>
      <c r="J284" s="383">
        <v>40001000</v>
      </c>
      <c r="K284" s="381">
        <v>200</v>
      </c>
      <c r="L284" s="383">
        <v>40000800</v>
      </c>
      <c r="M284" s="383">
        <v>40000800</v>
      </c>
      <c r="N284" s="381">
        <v>0</v>
      </c>
      <c r="O284" s="383">
        <v>40000800</v>
      </c>
      <c r="P284" s="381" t="s">
        <v>6056</v>
      </c>
    </row>
    <row r="285" spans="1:16" ht="72.599999999999994">
      <c r="A285" s="380">
        <v>20250298</v>
      </c>
      <c r="B285" s="382">
        <v>45730</v>
      </c>
      <c r="C285" s="381">
        <v>20250270</v>
      </c>
      <c r="D285" s="381" t="s">
        <v>6158</v>
      </c>
      <c r="E285" s="381" t="s">
        <v>6447</v>
      </c>
      <c r="F285" s="381">
        <v>900996799</v>
      </c>
      <c r="G285" s="381" t="s">
        <v>2413</v>
      </c>
      <c r="H285" s="381" t="s">
        <v>6448</v>
      </c>
      <c r="I285" s="368">
        <v>20250199</v>
      </c>
      <c r="J285" s="383">
        <v>766500000</v>
      </c>
      <c r="K285" s="381">
        <v>0</v>
      </c>
      <c r="L285" s="383">
        <v>766500000</v>
      </c>
      <c r="M285" s="383">
        <v>638750000</v>
      </c>
      <c r="N285" s="383">
        <v>127750000</v>
      </c>
      <c r="O285" s="383">
        <v>638750000</v>
      </c>
      <c r="P285" s="381" t="s">
        <v>6056</v>
      </c>
    </row>
    <row r="286" spans="1:16" ht="93">
      <c r="A286" s="384">
        <v>20251083</v>
      </c>
      <c r="B286" s="386">
        <v>45912</v>
      </c>
      <c r="C286" s="385">
        <v>20250801</v>
      </c>
      <c r="D286" s="385" t="s">
        <v>6158</v>
      </c>
      <c r="E286" s="385" t="s">
        <v>6447</v>
      </c>
      <c r="F286" s="385">
        <v>900996799</v>
      </c>
      <c r="G286" s="385" t="s">
        <v>2413</v>
      </c>
      <c r="H286" s="385" t="s">
        <v>6449</v>
      </c>
      <c r="I286" s="369">
        <v>20250199</v>
      </c>
      <c r="J286" s="387">
        <v>383250000</v>
      </c>
      <c r="K286" s="385">
        <v>0</v>
      </c>
      <c r="L286" s="397">
        <v>383250000</v>
      </c>
      <c r="M286" s="385">
        <v>0</v>
      </c>
      <c r="N286" s="387">
        <v>383250000</v>
      </c>
      <c r="O286" s="385">
        <v>0</v>
      </c>
      <c r="P286" s="385" t="s">
        <v>6056</v>
      </c>
    </row>
    <row r="287" spans="1:16" ht="72.599999999999994">
      <c r="A287" s="380">
        <v>20250299</v>
      </c>
      <c r="B287" s="382">
        <v>45730</v>
      </c>
      <c r="C287" s="381">
        <v>20250269</v>
      </c>
      <c r="D287" s="381" t="s">
        <v>6158</v>
      </c>
      <c r="E287" s="381" t="s">
        <v>6447</v>
      </c>
      <c r="F287" s="381">
        <v>901408028</v>
      </c>
      <c r="G287" s="381" t="s">
        <v>2417</v>
      </c>
      <c r="H287" s="381" t="s">
        <v>6450</v>
      </c>
      <c r="I287" s="368">
        <v>20250200</v>
      </c>
      <c r="J287" s="383">
        <v>799376000</v>
      </c>
      <c r="K287" s="381">
        <v>0</v>
      </c>
      <c r="L287" s="383">
        <v>799376000</v>
      </c>
      <c r="M287" s="383">
        <v>558823000</v>
      </c>
      <c r="N287" s="383">
        <v>240553000</v>
      </c>
      <c r="O287" s="383">
        <v>558823000</v>
      </c>
      <c r="P287" s="381" t="s">
        <v>6056</v>
      </c>
    </row>
    <row r="288" spans="1:16" ht="93">
      <c r="A288" s="384">
        <v>20250884</v>
      </c>
      <c r="B288" s="386">
        <v>45861</v>
      </c>
      <c r="C288" s="385">
        <v>20250629</v>
      </c>
      <c r="D288" s="385" t="s">
        <v>6158</v>
      </c>
      <c r="E288" s="385" t="s">
        <v>6447</v>
      </c>
      <c r="F288" s="385">
        <v>901408028</v>
      </c>
      <c r="G288" s="385" t="s">
        <v>2417</v>
      </c>
      <c r="H288" s="385" t="s">
        <v>6451</v>
      </c>
      <c r="I288" s="369">
        <v>20250200</v>
      </c>
      <c r="J288" s="387">
        <v>395988000</v>
      </c>
      <c r="K288" s="385">
        <v>0</v>
      </c>
      <c r="L288" s="397">
        <v>395988000</v>
      </c>
      <c r="M288" s="385">
        <v>0</v>
      </c>
      <c r="N288" s="387">
        <v>395988000</v>
      </c>
      <c r="O288" s="385">
        <v>0</v>
      </c>
      <c r="P288" s="385" t="s">
        <v>6056</v>
      </c>
    </row>
    <row r="289" spans="1:16" ht="82.8">
      <c r="A289" s="380">
        <v>20250303</v>
      </c>
      <c r="B289" s="382">
        <v>45730</v>
      </c>
      <c r="C289" s="381">
        <v>20250268</v>
      </c>
      <c r="D289" s="381" t="s">
        <v>6158</v>
      </c>
      <c r="E289" s="381" t="s">
        <v>6447</v>
      </c>
      <c r="F289" s="381">
        <v>900701816</v>
      </c>
      <c r="G289" s="381" t="s">
        <v>2409</v>
      </c>
      <c r="H289" s="381" t="s">
        <v>6452</v>
      </c>
      <c r="I289" s="368">
        <v>20250201</v>
      </c>
      <c r="J289" s="383">
        <v>853967000</v>
      </c>
      <c r="K289" s="381">
        <v>0</v>
      </c>
      <c r="L289" s="383">
        <v>853967000</v>
      </c>
      <c r="M289" s="383">
        <v>711639170</v>
      </c>
      <c r="N289" s="383">
        <v>142327830</v>
      </c>
      <c r="O289" s="383">
        <v>711639170</v>
      </c>
      <c r="P289" s="381" t="s">
        <v>6056</v>
      </c>
    </row>
    <row r="290" spans="1:16" ht="103.2">
      <c r="A290" s="384">
        <v>20251093</v>
      </c>
      <c r="B290" s="386">
        <v>45916</v>
      </c>
      <c r="C290" s="385">
        <v>20250800</v>
      </c>
      <c r="D290" s="385" t="s">
        <v>6158</v>
      </c>
      <c r="E290" s="385" t="s">
        <v>6447</v>
      </c>
      <c r="F290" s="385">
        <v>900701816</v>
      </c>
      <c r="G290" s="385" t="s">
        <v>2409</v>
      </c>
      <c r="H290" s="385" t="s">
        <v>6453</v>
      </c>
      <c r="I290" s="369">
        <v>20250201</v>
      </c>
      <c r="J290" s="387">
        <v>426983000</v>
      </c>
      <c r="K290" s="385">
        <v>0</v>
      </c>
      <c r="L290" s="397">
        <v>426983000</v>
      </c>
      <c r="M290" s="385">
        <v>0</v>
      </c>
      <c r="N290" s="387">
        <v>426983000</v>
      </c>
      <c r="O290" s="385">
        <v>0</v>
      </c>
      <c r="P290" s="385" t="s">
        <v>6056</v>
      </c>
    </row>
    <row r="291" spans="1:16" ht="82.8">
      <c r="A291" s="380">
        <v>20250304</v>
      </c>
      <c r="B291" s="382">
        <v>45730</v>
      </c>
      <c r="C291" s="381">
        <v>20250293</v>
      </c>
      <c r="D291" s="381" t="s">
        <v>6158</v>
      </c>
      <c r="E291" s="381" t="s">
        <v>6454</v>
      </c>
      <c r="F291" s="381">
        <v>1072668312</v>
      </c>
      <c r="G291" s="381" t="s">
        <v>6455</v>
      </c>
      <c r="H291" s="381" t="s">
        <v>6456</v>
      </c>
      <c r="I291" s="368">
        <v>20250202</v>
      </c>
      <c r="J291" s="383">
        <v>61400000</v>
      </c>
      <c r="K291" s="381">
        <v>0</v>
      </c>
      <c r="L291" s="383">
        <v>61400000</v>
      </c>
      <c r="M291" s="383">
        <v>49375833</v>
      </c>
      <c r="N291" s="383">
        <v>12024167</v>
      </c>
      <c r="O291" s="383">
        <v>49375833</v>
      </c>
      <c r="P291" s="381" t="s">
        <v>6056</v>
      </c>
    </row>
    <row r="292" spans="1:16" ht="93">
      <c r="A292" s="380">
        <v>20251348</v>
      </c>
      <c r="B292" s="382">
        <v>45971</v>
      </c>
      <c r="C292" s="381">
        <v>20250900</v>
      </c>
      <c r="D292" s="381" t="s">
        <v>6158</v>
      </c>
      <c r="E292" s="381" t="s">
        <v>6454</v>
      </c>
      <c r="F292" s="381">
        <v>1072668312</v>
      </c>
      <c r="G292" s="381" t="s">
        <v>6455</v>
      </c>
      <c r="H292" s="381" t="s">
        <v>6457</v>
      </c>
      <c r="I292" s="368">
        <v>20250202</v>
      </c>
      <c r="J292" s="383">
        <v>10745000</v>
      </c>
      <c r="K292" s="381">
        <v>0</v>
      </c>
      <c r="L292" s="383">
        <v>10745000</v>
      </c>
      <c r="M292" s="381">
        <v>0</v>
      </c>
      <c r="N292" s="383">
        <v>10745000</v>
      </c>
      <c r="O292" s="381">
        <v>0</v>
      </c>
      <c r="P292" s="381" t="s">
        <v>6056</v>
      </c>
    </row>
    <row r="293" spans="1:16" ht="72.599999999999994">
      <c r="A293" s="380">
        <v>20250305</v>
      </c>
      <c r="B293" s="382">
        <v>45730</v>
      </c>
      <c r="C293" s="381">
        <v>20250263</v>
      </c>
      <c r="D293" s="381" t="s">
        <v>6158</v>
      </c>
      <c r="E293" s="381" t="s">
        <v>6313</v>
      </c>
      <c r="F293" s="381">
        <v>79969964</v>
      </c>
      <c r="G293" s="381" t="s">
        <v>6458</v>
      </c>
      <c r="H293" s="381" t="s">
        <v>6459</v>
      </c>
      <c r="I293" s="381">
        <v>20250203</v>
      </c>
      <c r="J293" s="383">
        <v>27056000</v>
      </c>
      <c r="K293" s="381">
        <v>0</v>
      </c>
      <c r="L293" s="383">
        <v>27056000</v>
      </c>
      <c r="M293" s="383">
        <v>21757533</v>
      </c>
      <c r="N293" s="383">
        <v>5298467</v>
      </c>
      <c r="O293" s="383">
        <v>21757533</v>
      </c>
      <c r="P293" s="381" t="s">
        <v>6056</v>
      </c>
    </row>
    <row r="294" spans="1:16" ht="62.4">
      <c r="A294" s="380">
        <v>20250306</v>
      </c>
      <c r="B294" s="382">
        <v>45730</v>
      </c>
      <c r="C294" s="381">
        <v>20250271</v>
      </c>
      <c r="D294" s="381" t="s">
        <v>6058</v>
      </c>
      <c r="E294" s="381" t="s">
        <v>6068</v>
      </c>
      <c r="F294" s="381">
        <v>1023162414</v>
      </c>
      <c r="G294" s="381" t="s">
        <v>6460</v>
      </c>
      <c r="H294" s="381" t="s">
        <v>6461</v>
      </c>
      <c r="I294" s="381">
        <v>20250204</v>
      </c>
      <c r="J294" s="383">
        <v>10972000</v>
      </c>
      <c r="K294" s="381">
        <v>0</v>
      </c>
      <c r="L294" s="383">
        <v>10972000</v>
      </c>
      <c r="M294" s="383">
        <v>10972000</v>
      </c>
      <c r="N294" s="381">
        <v>0</v>
      </c>
      <c r="O294" s="383">
        <v>10972000</v>
      </c>
      <c r="P294" s="381" t="s">
        <v>6056</v>
      </c>
    </row>
    <row r="295" spans="1:16" ht="72.599999999999994">
      <c r="A295" s="380">
        <v>20250307</v>
      </c>
      <c r="B295" s="382">
        <v>45730</v>
      </c>
      <c r="C295" s="381">
        <v>20250289</v>
      </c>
      <c r="D295" s="381" t="s">
        <v>6158</v>
      </c>
      <c r="E295" s="381" t="s">
        <v>6454</v>
      </c>
      <c r="F295" s="381">
        <v>1073714282</v>
      </c>
      <c r="G295" s="381" t="s">
        <v>6462</v>
      </c>
      <c r="H295" s="381" t="s">
        <v>6463</v>
      </c>
      <c r="I295" s="368">
        <v>20250205</v>
      </c>
      <c r="J295" s="383">
        <v>40000000</v>
      </c>
      <c r="K295" s="381">
        <v>0</v>
      </c>
      <c r="L295" s="383">
        <v>40000000</v>
      </c>
      <c r="M295" s="383">
        <v>32166667</v>
      </c>
      <c r="N295" s="383">
        <v>7833333</v>
      </c>
      <c r="O295" s="383">
        <v>32166667</v>
      </c>
      <c r="P295" s="381" t="s">
        <v>6056</v>
      </c>
    </row>
    <row r="296" spans="1:16" ht="82.8">
      <c r="A296" s="380">
        <v>20251357</v>
      </c>
      <c r="B296" s="382">
        <v>45971</v>
      </c>
      <c r="C296" s="381">
        <v>20250901</v>
      </c>
      <c r="D296" s="381" t="s">
        <v>6158</v>
      </c>
      <c r="E296" s="381" t="s">
        <v>6454</v>
      </c>
      <c r="F296" s="381">
        <v>1073714282</v>
      </c>
      <c r="G296" s="381" t="s">
        <v>6462</v>
      </c>
      <c r="H296" s="381" t="s">
        <v>6464</v>
      </c>
      <c r="I296" s="368">
        <v>20250205</v>
      </c>
      <c r="J296" s="383">
        <v>6833333</v>
      </c>
      <c r="K296" s="381">
        <v>0</v>
      </c>
      <c r="L296" s="383">
        <v>6833333</v>
      </c>
      <c r="M296" s="381">
        <v>0</v>
      </c>
      <c r="N296" s="383">
        <v>6833333</v>
      </c>
      <c r="O296" s="381">
        <v>0</v>
      </c>
      <c r="P296" s="381" t="s">
        <v>6056</v>
      </c>
    </row>
    <row r="297" spans="1:16" ht="82.8">
      <c r="A297" s="380">
        <v>20250308</v>
      </c>
      <c r="B297" s="382">
        <v>45730</v>
      </c>
      <c r="C297" s="381">
        <v>20250286</v>
      </c>
      <c r="D297" s="381" t="s">
        <v>6158</v>
      </c>
      <c r="E297" s="381" t="s">
        <v>6454</v>
      </c>
      <c r="F297" s="381">
        <v>1070918742</v>
      </c>
      <c r="G297" s="381" t="s">
        <v>6465</v>
      </c>
      <c r="H297" s="381" t="s">
        <v>6466</v>
      </c>
      <c r="I297" s="368">
        <v>20250206</v>
      </c>
      <c r="J297" s="383">
        <v>52632000</v>
      </c>
      <c r="K297" s="381">
        <v>0</v>
      </c>
      <c r="L297" s="383">
        <v>52632000</v>
      </c>
      <c r="M297" s="383">
        <v>42324900</v>
      </c>
      <c r="N297" s="383">
        <v>10307100</v>
      </c>
      <c r="O297" s="383">
        <v>42324900</v>
      </c>
      <c r="P297" s="381" t="s">
        <v>6056</v>
      </c>
    </row>
    <row r="298" spans="1:16" ht="82.8">
      <c r="A298" s="380">
        <v>20251349</v>
      </c>
      <c r="B298" s="382">
        <v>45971</v>
      </c>
      <c r="C298" s="381">
        <v>20250902</v>
      </c>
      <c r="D298" s="381" t="s">
        <v>6158</v>
      </c>
      <c r="E298" s="381" t="s">
        <v>6454</v>
      </c>
      <c r="F298" s="381">
        <v>1070918742</v>
      </c>
      <c r="G298" s="381" t="s">
        <v>6465</v>
      </c>
      <c r="H298" s="381" t="s">
        <v>6467</v>
      </c>
      <c r="I298" s="368">
        <v>20250206</v>
      </c>
      <c r="J298" s="383">
        <v>8991300</v>
      </c>
      <c r="K298" s="381">
        <v>0</v>
      </c>
      <c r="L298" s="383">
        <v>8991300</v>
      </c>
      <c r="M298" s="381">
        <v>0</v>
      </c>
      <c r="N298" s="383">
        <v>8991300</v>
      </c>
      <c r="O298" s="381">
        <v>0</v>
      </c>
      <c r="P298" s="381" t="s">
        <v>6056</v>
      </c>
    </row>
    <row r="299" spans="1:16" ht="72.599999999999994">
      <c r="A299" s="380">
        <v>20250309</v>
      </c>
      <c r="B299" s="382">
        <v>45730</v>
      </c>
      <c r="C299" s="381">
        <v>20250292</v>
      </c>
      <c r="D299" s="381" t="s">
        <v>6158</v>
      </c>
      <c r="E299" s="381" t="s">
        <v>6454</v>
      </c>
      <c r="F299" s="381">
        <v>20906299</v>
      </c>
      <c r="G299" s="381" t="s">
        <v>6468</v>
      </c>
      <c r="H299" s="381" t="s">
        <v>6469</v>
      </c>
      <c r="I299" s="368">
        <v>20250207</v>
      </c>
      <c r="J299" s="383">
        <v>52632000</v>
      </c>
      <c r="K299" s="381">
        <v>0</v>
      </c>
      <c r="L299" s="383">
        <v>52632000</v>
      </c>
      <c r="M299" s="383">
        <v>42324900</v>
      </c>
      <c r="N299" s="383">
        <v>10307100</v>
      </c>
      <c r="O299" s="383">
        <v>42324900</v>
      </c>
      <c r="P299" s="381" t="s">
        <v>6056</v>
      </c>
    </row>
    <row r="300" spans="1:16" ht="82.8">
      <c r="A300" s="380">
        <v>20251358</v>
      </c>
      <c r="B300" s="382">
        <v>45971</v>
      </c>
      <c r="C300" s="381">
        <v>20250903</v>
      </c>
      <c r="D300" s="381" t="s">
        <v>6158</v>
      </c>
      <c r="E300" s="381" t="s">
        <v>6454</v>
      </c>
      <c r="F300" s="381">
        <v>20906299</v>
      </c>
      <c r="G300" s="381" t="s">
        <v>6468</v>
      </c>
      <c r="H300" s="381" t="s">
        <v>6470</v>
      </c>
      <c r="I300" s="368">
        <v>20250207</v>
      </c>
      <c r="J300" s="383">
        <v>8991300</v>
      </c>
      <c r="K300" s="381">
        <v>0</v>
      </c>
      <c r="L300" s="383">
        <v>8991300</v>
      </c>
      <c r="M300" s="381">
        <v>0</v>
      </c>
      <c r="N300" s="383">
        <v>8991300</v>
      </c>
      <c r="O300" s="381">
        <v>0</v>
      </c>
      <c r="P300" s="381" t="s">
        <v>6056</v>
      </c>
    </row>
    <row r="301" spans="1:16" ht="82.8">
      <c r="A301" s="380">
        <v>20250310</v>
      </c>
      <c r="B301" s="382">
        <v>45730</v>
      </c>
      <c r="C301" s="381">
        <v>20250290</v>
      </c>
      <c r="D301" s="381" t="s">
        <v>6158</v>
      </c>
      <c r="E301" s="381" t="s">
        <v>6454</v>
      </c>
      <c r="F301" s="381">
        <v>1072895405</v>
      </c>
      <c r="G301" s="381" t="s">
        <v>6471</v>
      </c>
      <c r="H301" s="381" t="s">
        <v>6466</v>
      </c>
      <c r="I301" s="368">
        <v>20250208</v>
      </c>
      <c r="J301" s="383">
        <v>52632000</v>
      </c>
      <c r="K301" s="381">
        <v>0</v>
      </c>
      <c r="L301" s="383">
        <v>52632000</v>
      </c>
      <c r="M301" s="383">
        <v>42324900</v>
      </c>
      <c r="N301" s="383">
        <v>10307100</v>
      </c>
      <c r="O301" s="383">
        <v>42324900</v>
      </c>
      <c r="P301" s="381" t="s">
        <v>6056</v>
      </c>
    </row>
    <row r="302" spans="1:16" ht="82.8">
      <c r="A302" s="380">
        <v>20251359</v>
      </c>
      <c r="B302" s="382">
        <v>45971</v>
      </c>
      <c r="C302" s="381">
        <v>20250904</v>
      </c>
      <c r="D302" s="381" t="s">
        <v>6158</v>
      </c>
      <c r="E302" s="381" t="s">
        <v>6454</v>
      </c>
      <c r="F302" s="381">
        <v>1072895405</v>
      </c>
      <c r="G302" s="381" t="s">
        <v>6471</v>
      </c>
      <c r="H302" s="381" t="s">
        <v>6472</v>
      </c>
      <c r="I302" s="368">
        <v>20250208</v>
      </c>
      <c r="J302" s="383">
        <v>8991300</v>
      </c>
      <c r="K302" s="381">
        <v>0</v>
      </c>
      <c r="L302" s="383">
        <v>8991300</v>
      </c>
      <c r="M302" s="381">
        <v>0</v>
      </c>
      <c r="N302" s="383">
        <v>8991300</v>
      </c>
      <c r="O302" s="381">
        <v>0</v>
      </c>
      <c r="P302" s="381" t="s">
        <v>6056</v>
      </c>
    </row>
    <row r="303" spans="1:16" ht="82.8">
      <c r="A303" s="380">
        <v>20250311</v>
      </c>
      <c r="B303" s="382">
        <v>45730</v>
      </c>
      <c r="C303" s="381">
        <v>20250297</v>
      </c>
      <c r="D303" s="381" t="s">
        <v>6158</v>
      </c>
      <c r="E303" s="381" t="s">
        <v>6454</v>
      </c>
      <c r="F303" s="381">
        <v>20638221</v>
      </c>
      <c r="G303" s="381" t="s">
        <v>6473</v>
      </c>
      <c r="H303" s="381" t="s">
        <v>6474</v>
      </c>
      <c r="I303" s="368">
        <v>20250209</v>
      </c>
      <c r="J303" s="383">
        <v>46776000</v>
      </c>
      <c r="K303" s="381">
        <v>0</v>
      </c>
      <c r="L303" s="383">
        <v>46776000</v>
      </c>
      <c r="M303" s="383">
        <v>37615700</v>
      </c>
      <c r="N303" s="383">
        <v>9160300</v>
      </c>
      <c r="O303" s="383">
        <v>37615700</v>
      </c>
      <c r="P303" s="381" t="s">
        <v>6056</v>
      </c>
    </row>
    <row r="304" spans="1:16" ht="82.8">
      <c r="A304" s="380">
        <v>20251360</v>
      </c>
      <c r="B304" s="382">
        <v>45971</v>
      </c>
      <c r="C304" s="381">
        <v>20250905</v>
      </c>
      <c r="D304" s="381" t="s">
        <v>6158</v>
      </c>
      <c r="E304" s="381" t="s">
        <v>6454</v>
      </c>
      <c r="F304" s="381">
        <v>20638221</v>
      </c>
      <c r="G304" s="381" t="s">
        <v>6473</v>
      </c>
      <c r="H304" s="381" t="s">
        <v>6475</v>
      </c>
      <c r="I304" s="368">
        <v>20250209</v>
      </c>
      <c r="J304" s="383">
        <v>7990900</v>
      </c>
      <c r="K304" s="381">
        <v>0</v>
      </c>
      <c r="L304" s="383">
        <v>7990900</v>
      </c>
      <c r="M304" s="381">
        <v>0</v>
      </c>
      <c r="N304" s="383">
        <v>7990900</v>
      </c>
      <c r="O304" s="381">
        <v>0</v>
      </c>
      <c r="P304" s="381" t="s">
        <v>6056</v>
      </c>
    </row>
    <row r="305" spans="1:16" ht="72.599999999999994">
      <c r="A305" s="380">
        <v>20250312</v>
      </c>
      <c r="B305" s="382">
        <v>45730</v>
      </c>
      <c r="C305" s="381">
        <v>20250288</v>
      </c>
      <c r="D305" s="381" t="s">
        <v>6158</v>
      </c>
      <c r="E305" s="381" t="s">
        <v>6454</v>
      </c>
      <c r="F305" s="381">
        <v>81754322</v>
      </c>
      <c r="G305" s="381" t="s">
        <v>6476</v>
      </c>
      <c r="H305" s="381" t="s">
        <v>6477</v>
      </c>
      <c r="I305" s="368">
        <v>20250210</v>
      </c>
      <c r="J305" s="383">
        <v>52632000</v>
      </c>
      <c r="K305" s="381">
        <v>0</v>
      </c>
      <c r="L305" s="383">
        <v>52632000</v>
      </c>
      <c r="M305" s="383">
        <v>42324900</v>
      </c>
      <c r="N305" s="383">
        <v>10307100</v>
      </c>
      <c r="O305" s="383">
        <v>42324900</v>
      </c>
      <c r="P305" s="381" t="s">
        <v>6056</v>
      </c>
    </row>
    <row r="306" spans="1:16" ht="82.8">
      <c r="A306" s="380">
        <v>20251351</v>
      </c>
      <c r="B306" s="382">
        <v>45971</v>
      </c>
      <c r="C306" s="381">
        <v>20250906</v>
      </c>
      <c r="D306" s="381" t="s">
        <v>6158</v>
      </c>
      <c r="E306" s="381" t="s">
        <v>6454</v>
      </c>
      <c r="F306" s="381">
        <v>81754322</v>
      </c>
      <c r="G306" s="381" t="s">
        <v>6476</v>
      </c>
      <c r="H306" s="381" t="s">
        <v>6478</v>
      </c>
      <c r="I306" s="368">
        <v>20250210</v>
      </c>
      <c r="J306" s="383">
        <v>9429900</v>
      </c>
      <c r="K306" s="381">
        <v>0</v>
      </c>
      <c r="L306" s="383">
        <v>9429900</v>
      </c>
      <c r="M306" s="381">
        <v>0</v>
      </c>
      <c r="N306" s="383">
        <v>9429900</v>
      </c>
      <c r="O306" s="381">
        <v>0</v>
      </c>
      <c r="P306" s="381" t="s">
        <v>6056</v>
      </c>
    </row>
    <row r="307" spans="1:16" ht="82.8">
      <c r="A307" s="380">
        <v>20250313</v>
      </c>
      <c r="B307" s="382">
        <v>45730</v>
      </c>
      <c r="C307" s="381">
        <v>20250287</v>
      </c>
      <c r="D307" s="381" t="s">
        <v>6158</v>
      </c>
      <c r="E307" s="381" t="s">
        <v>6454</v>
      </c>
      <c r="F307" s="381">
        <v>1054679491</v>
      </c>
      <c r="G307" s="381" t="s">
        <v>6479</v>
      </c>
      <c r="H307" s="381" t="s">
        <v>6466</v>
      </c>
      <c r="I307" s="381">
        <v>20250211</v>
      </c>
      <c r="J307" s="383">
        <v>52632000</v>
      </c>
      <c r="K307" s="381">
        <v>0</v>
      </c>
      <c r="L307" s="383">
        <v>52632000</v>
      </c>
      <c r="M307" s="383">
        <v>42324900</v>
      </c>
      <c r="N307" s="383">
        <v>10307100</v>
      </c>
      <c r="O307" s="383">
        <v>42324900</v>
      </c>
      <c r="P307" s="381" t="s">
        <v>6056</v>
      </c>
    </row>
    <row r="308" spans="1:16" ht="52.2">
      <c r="A308" s="380">
        <v>20250316</v>
      </c>
      <c r="B308" s="382">
        <v>45733</v>
      </c>
      <c r="C308" s="381">
        <v>20250174</v>
      </c>
      <c r="D308" s="381" t="s">
        <v>6058</v>
      </c>
      <c r="E308" s="381" t="s">
        <v>6062</v>
      </c>
      <c r="F308" s="381">
        <v>1124865387</v>
      </c>
      <c r="G308" s="381" t="s">
        <v>6480</v>
      </c>
      <c r="H308" s="381" t="s">
        <v>2877</v>
      </c>
      <c r="I308" s="381">
        <v>20250212</v>
      </c>
      <c r="J308" s="383">
        <v>11700000</v>
      </c>
      <c r="K308" s="381">
        <v>0</v>
      </c>
      <c r="L308" s="383">
        <v>11700000</v>
      </c>
      <c r="M308" s="383">
        <v>11700000</v>
      </c>
      <c r="N308" s="381">
        <v>0</v>
      </c>
      <c r="O308" s="383">
        <v>11700000</v>
      </c>
      <c r="P308" s="381" t="s">
        <v>6056</v>
      </c>
    </row>
    <row r="309" spans="1:16" ht="62.4">
      <c r="A309" s="380">
        <v>20250322</v>
      </c>
      <c r="B309" s="382">
        <v>45735</v>
      </c>
      <c r="C309" s="381">
        <v>20250239</v>
      </c>
      <c r="D309" s="381" t="s">
        <v>6058</v>
      </c>
      <c r="E309" s="381" t="s">
        <v>6062</v>
      </c>
      <c r="F309" s="381">
        <v>1014184767</v>
      </c>
      <c r="G309" s="381" t="s">
        <v>6481</v>
      </c>
      <c r="H309" s="381" t="s">
        <v>6482</v>
      </c>
      <c r="I309" s="368">
        <v>20250213</v>
      </c>
      <c r="J309" s="383">
        <v>11658000</v>
      </c>
      <c r="K309" s="381">
        <v>0</v>
      </c>
      <c r="L309" s="383">
        <v>11658000</v>
      </c>
      <c r="M309" s="383">
        <v>11658000</v>
      </c>
      <c r="N309" s="381">
        <v>0</v>
      </c>
      <c r="O309" s="383">
        <v>11658000</v>
      </c>
      <c r="P309" s="381" t="s">
        <v>6056</v>
      </c>
    </row>
    <row r="310" spans="1:16" ht="72.599999999999994">
      <c r="A310" s="384">
        <v>20250702</v>
      </c>
      <c r="B310" s="386">
        <v>45821</v>
      </c>
      <c r="C310" s="385">
        <v>20250535</v>
      </c>
      <c r="D310" s="385" t="s">
        <v>6058</v>
      </c>
      <c r="E310" s="385" t="s">
        <v>6062</v>
      </c>
      <c r="F310" s="385">
        <v>1014184767</v>
      </c>
      <c r="G310" s="385" t="s">
        <v>6481</v>
      </c>
      <c r="H310" s="385" t="s">
        <v>6483</v>
      </c>
      <c r="I310" s="369">
        <v>20250213</v>
      </c>
      <c r="J310" s="387">
        <v>5761000</v>
      </c>
      <c r="K310" s="385">
        <v>950</v>
      </c>
      <c r="L310" s="397">
        <v>5760050</v>
      </c>
      <c r="M310" s="387">
        <v>5760050</v>
      </c>
      <c r="N310" s="385">
        <v>0</v>
      </c>
      <c r="O310" s="387">
        <v>5760050</v>
      </c>
      <c r="P310" s="385" t="s">
        <v>6056</v>
      </c>
    </row>
    <row r="311" spans="1:16" ht="42">
      <c r="A311" s="380">
        <v>20250318</v>
      </c>
      <c r="B311" s="382">
        <v>45734</v>
      </c>
      <c r="C311" s="381">
        <v>20250030</v>
      </c>
      <c r="D311" s="381" t="s">
        <v>6058</v>
      </c>
      <c r="E311" s="381" t="s">
        <v>6062</v>
      </c>
      <c r="F311" s="381">
        <v>1018447576</v>
      </c>
      <c r="G311" s="381" t="s">
        <v>6253</v>
      </c>
      <c r="H311" s="381" t="s">
        <v>6099</v>
      </c>
      <c r="I311" s="381">
        <v>20250214</v>
      </c>
      <c r="J311" s="383">
        <v>42500000</v>
      </c>
      <c r="K311" s="381">
        <v>0</v>
      </c>
      <c r="L311" s="383">
        <v>42500000</v>
      </c>
      <c r="M311" s="383">
        <v>37400000</v>
      </c>
      <c r="N311" s="383">
        <v>5100000</v>
      </c>
      <c r="O311" s="383">
        <v>37400000</v>
      </c>
      <c r="P311" s="381" t="s">
        <v>6056</v>
      </c>
    </row>
    <row r="312" spans="1:16" ht="82.8">
      <c r="A312" s="380">
        <v>20250323</v>
      </c>
      <c r="B312" s="382">
        <v>45735</v>
      </c>
      <c r="C312" s="381">
        <v>20250302</v>
      </c>
      <c r="D312" s="381" t="s">
        <v>6158</v>
      </c>
      <c r="E312" s="381" t="s">
        <v>6484</v>
      </c>
      <c r="F312" s="381">
        <v>800219876</v>
      </c>
      <c r="G312" s="381" t="s">
        <v>6283</v>
      </c>
      <c r="H312" s="381" t="s">
        <v>6485</v>
      </c>
      <c r="I312" s="368">
        <v>20250215</v>
      </c>
      <c r="J312" s="383">
        <v>6465149000</v>
      </c>
      <c r="K312" s="381">
        <v>0</v>
      </c>
      <c r="L312" s="383">
        <v>6465149000</v>
      </c>
      <c r="M312" s="383">
        <v>6455687170</v>
      </c>
      <c r="N312" s="383">
        <v>9461830</v>
      </c>
      <c r="O312" s="383">
        <v>6455687170</v>
      </c>
      <c r="P312" s="381" t="s">
        <v>6056</v>
      </c>
    </row>
    <row r="313" spans="1:16" ht="93">
      <c r="A313" s="384">
        <v>20250839</v>
      </c>
      <c r="B313" s="386">
        <v>45854</v>
      </c>
      <c r="C313" s="385">
        <v>20250628</v>
      </c>
      <c r="D313" s="385" t="s">
        <v>6158</v>
      </c>
      <c r="E313" s="385" t="s">
        <v>6484</v>
      </c>
      <c r="F313" s="385">
        <v>800219876</v>
      </c>
      <c r="G313" s="385" t="s">
        <v>6283</v>
      </c>
      <c r="H313" s="385" t="s">
        <v>6486</v>
      </c>
      <c r="I313" s="369">
        <v>20250215</v>
      </c>
      <c r="J313" s="387">
        <v>4054700000</v>
      </c>
      <c r="K313" s="385">
        <v>0</v>
      </c>
      <c r="L313" s="397">
        <v>4054700000</v>
      </c>
      <c r="M313" s="387">
        <v>4054700000</v>
      </c>
      <c r="N313" s="385">
        <v>0</v>
      </c>
      <c r="O313" s="387">
        <v>4054700000</v>
      </c>
      <c r="P313" s="385" t="s">
        <v>6056</v>
      </c>
    </row>
    <row r="314" spans="1:16" ht="62.4">
      <c r="A314" s="380">
        <v>20250331</v>
      </c>
      <c r="B314" s="382">
        <v>45736</v>
      </c>
      <c r="C314" s="381">
        <v>20250307</v>
      </c>
      <c r="D314" s="381" t="s">
        <v>6158</v>
      </c>
      <c r="E314" s="381" t="s">
        <v>6454</v>
      </c>
      <c r="F314" s="381">
        <v>51909609</v>
      </c>
      <c r="G314" s="381" t="s">
        <v>6487</v>
      </c>
      <c r="H314" s="381" t="s">
        <v>6488</v>
      </c>
      <c r="I314" s="381">
        <v>20250216</v>
      </c>
      <c r="J314" s="383">
        <v>46400000</v>
      </c>
      <c r="K314" s="381">
        <v>0</v>
      </c>
      <c r="L314" s="383">
        <v>46400000</v>
      </c>
      <c r="M314" s="383">
        <v>35766667</v>
      </c>
      <c r="N314" s="383">
        <v>10633333</v>
      </c>
      <c r="O314" s="383">
        <v>35766667</v>
      </c>
      <c r="P314" s="381" t="s">
        <v>6056</v>
      </c>
    </row>
    <row r="315" spans="1:16" ht="62.4">
      <c r="A315" s="380">
        <v>20250324</v>
      </c>
      <c r="B315" s="382">
        <v>45735</v>
      </c>
      <c r="C315" s="381">
        <v>20250305</v>
      </c>
      <c r="D315" s="381" t="s">
        <v>6158</v>
      </c>
      <c r="E315" s="381" t="s">
        <v>6454</v>
      </c>
      <c r="F315" s="381">
        <v>1026573313</v>
      </c>
      <c r="G315" s="381" t="s">
        <v>6489</v>
      </c>
      <c r="H315" s="381" t="s">
        <v>6490</v>
      </c>
      <c r="I315" s="381">
        <v>20250217</v>
      </c>
      <c r="J315" s="383">
        <v>46400000</v>
      </c>
      <c r="K315" s="381">
        <v>0</v>
      </c>
      <c r="L315" s="383">
        <v>46400000</v>
      </c>
      <c r="M315" s="383">
        <v>36926667</v>
      </c>
      <c r="N315" s="383">
        <v>9473333</v>
      </c>
      <c r="O315" s="383">
        <v>36926667</v>
      </c>
      <c r="P315" s="381" t="s">
        <v>6056</v>
      </c>
    </row>
    <row r="316" spans="1:16" ht="62.4">
      <c r="A316" s="380">
        <v>20250340</v>
      </c>
      <c r="B316" s="382">
        <v>45736</v>
      </c>
      <c r="C316" s="381">
        <v>20250267</v>
      </c>
      <c r="D316" s="381" t="s">
        <v>6158</v>
      </c>
      <c r="E316" s="381" t="s">
        <v>6491</v>
      </c>
      <c r="F316" s="381">
        <v>900268342</v>
      </c>
      <c r="G316" s="381" t="s">
        <v>6492</v>
      </c>
      <c r="H316" s="381" t="s">
        <v>6493</v>
      </c>
      <c r="I316" s="381">
        <v>20250218</v>
      </c>
      <c r="J316" s="383">
        <v>55628000</v>
      </c>
      <c r="K316" s="381">
        <v>0</v>
      </c>
      <c r="L316" s="383">
        <v>55628000</v>
      </c>
      <c r="M316" s="383">
        <v>55628000</v>
      </c>
      <c r="N316" s="381">
        <v>0</v>
      </c>
      <c r="O316" s="383">
        <v>55628000</v>
      </c>
      <c r="P316" s="381" t="s">
        <v>6056</v>
      </c>
    </row>
    <row r="317" spans="1:16" ht="62.4">
      <c r="A317" s="380">
        <v>20250325</v>
      </c>
      <c r="B317" s="382">
        <v>45735</v>
      </c>
      <c r="C317" s="381">
        <v>20250284</v>
      </c>
      <c r="D317" s="381" t="s">
        <v>6158</v>
      </c>
      <c r="E317" s="381" t="s">
        <v>6484</v>
      </c>
      <c r="F317" s="381">
        <v>1015478813</v>
      </c>
      <c r="G317" s="381" t="s">
        <v>2331</v>
      </c>
      <c r="H317" s="381" t="s">
        <v>6494</v>
      </c>
      <c r="I317" s="368">
        <v>20250219</v>
      </c>
      <c r="J317" s="383">
        <v>35260000</v>
      </c>
      <c r="K317" s="381">
        <v>0</v>
      </c>
      <c r="L317" s="383">
        <v>35260000</v>
      </c>
      <c r="M317" s="383">
        <v>35260000</v>
      </c>
      <c r="N317" s="381">
        <v>0</v>
      </c>
      <c r="O317" s="383">
        <v>35260000</v>
      </c>
      <c r="P317" s="381" t="s">
        <v>6056</v>
      </c>
    </row>
    <row r="318" spans="1:16" ht="72.599999999999994">
      <c r="A318" s="384">
        <v>20250894</v>
      </c>
      <c r="B318" s="386">
        <v>45863</v>
      </c>
      <c r="C318" s="385">
        <v>20250641</v>
      </c>
      <c r="D318" s="385" t="s">
        <v>6158</v>
      </c>
      <c r="E318" s="385" t="s">
        <v>6484</v>
      </c>
      <c r="F318" s="385">
        <v>1015478813</v>
      </c>
      <c r="G318" s="385" t="s">
        <v>2331</v>
      </c>
      <c r="H318" s="385" t="s">
        <v>6495</v>
      </c>
      <c r="I318" s="369">
        <v>20250219</v>
      </c>
      <c r="J318" s="387">
        <v>11753333</v>
      </c>
      <c r="K318" s="385">
        <v>0</v>
      </c>
      <c r="L318" s="397">
        <v>11753333</v>
      </c>
      <c r="M318" s="387">
        <v>11753333</v>
      </c>
      <c r="N318" s="385">
        <v>0</v>
      </c>
      <c r="O318" s="387">
        <v>11753333</v>
      </c>
      <c r="P318" s="385" t="s">
        <v>6056</v>
      </c>
    </row>
    <row r="319" spans="1:16" ht="62.4">
      <c r="A319" s="380">
        <v>20250342</v>
      </c>
      <c r="B319" s="382">
        <v>45737</v>
      </c>
      <c r="C319" s="381">
        <v>20250303</v>
      </c>
      <c r="D319" s="381" t="s">
        <v>6158</v>
      </c>
      <c r="E319" s="381" t="s">
        <v>6454</v>
      </c>
      <c r="F319" s="381">
        <v>1112468077</v>
      </c>
      <c r="G319" s="381" t="s">
        <v>6496</v>
      </c>
      <c r="H319" s="381" t="s">
        <v>6488</v>
      </c>
      <c r="I319" s="381">
        <v>20250220</v>
      </c>
      <c r="J319" s="383">
        <v>46400000</v>
      </c>
      <c r="K319" s="381">
        <v>0</v>
      </c>
      <c r="L319" s="383">
        <v>46400000</v>
      </c>
      <c r="M319" s="383">
        <v>35960000</v>
      </c>
      <c r="N319" s="383">
        <v>10440000</v>
      </c>
      <c r="O319" s="383">
        <v>35960000</v>
      </c>
      <c r="P319" s="381" t="s">
        <v>6056</v>
      </c>
    </row>
    <row r="320" spans="1:16" ht="103.2">
      <c r="A320" s="380">
        <v>20250326</v>
      </c>
      <c r="B320" s="382">
        <v>45735</v>
      </c>
      <c r="C320" s="381">
        <v>20250281</v>
      </c>
      <c r="D320" s="381" t="s">
        <v>6052</v>
      </c>
      <c r="E320" s="381" t="s">
        <v>6053</v>
      </c>
      <c r="F320" s="381">
        <v>901729803</v>
      </c>
      <c r="G320" s="381" t="s">
        <v>3984</v>
      </c>
      <c r="H320" s="381" t="s">
        <v>6497</v>
      </c>
      <c r="I320" s="381">
        <v>20250221</v>
      </c>
      <c r="J320" s="383">
        <v>50000000</v>
      </c>
      <c r="K320" s="381">
        <v>0</v>
      </c>
      <c r="L320" s="383">
        <v>50000000</v>
      </c>
      <c r="M320" s="383">
        <v>17479572</v>
      </c>
      <c r="N320" s="383">
        <v>32520428</v>
      </c>
      <c r="O320" s="383">
        <v>17479572</v>
      </c>
      <c r="P320" s="381" t="s">
        <v>6056</v>
      </c>
    </row>
    <row r="321" spans="1:16" ht="82.8">
      <c r="A321" s="380">
        <v>20250327</v>
      </c>
      <c r="B321" s="382">
        <v>45735</v>
      </c>
      <c r="C321" s="381">
        <v>20250281</v>
      </c>
      <c r="D321" s="381" t="s">
        <v>6052</v>
      </c>
      <c r="E321" s="381" t="s">
        <v>6053</v>
      </c>
      <c r="F321" s="381">
        <v>901336369</v>
      </c>
      <c r="G321" s="381" t="s">
        <v>6498</v>
      </c>
      <c r="H321" s="381" t="s">
        <v>6497</v>
      </c>
      <c r="I321" s="368">
        <v>20250222</v>
      </c>
      <c r="J321" s="383">
        <v>150000000</v>
      </c>
      <c r="K321" s="381">
        <v>0</v>
      </c>
      <c r="L321" s="383">
        <v>150000000</v>
      </c>
      <c r="M321" s="383">
        <v>150000000</v>
      </c>
      <c r="N321" s="381">
        <v>0</v>
      </c>
      <c r="O321" s="383">
        <v>150000000</v>
      </c>
      <c r="P321" s="381" t="s">
        <v>6056</v>
      </c>
    </row>
    <row r="322" spans="1:16" s="392" customFormat="1" ht="82.8">
      <c r="A322" s="388">
        <v>20250748</v>
      </c>
      <c r="B322" s="389">
        <v>45833</v>
      </c>
      <c r="C322" s="390">
        <v>20250489</v>
      </c>
      <c r="D322" s="390" t="s">
        <v>6052</v>
      </c>
      <c r="E322" s="390" t="s">
        <v>6053</v>
      </c>
      <c r="F322" s="390">
        <v>901336369</v>
      </c>
      <c r="G322" s="390" t="s">
        <v>6498</v>
      </c>
      <c r="H322" s="390" t="s">
        <v>6499</v>
      </c>
      <c r="I322" s="369">
        <v>20250222</v>
      </c>
      <c r="J322" s="391">
        <v>75000000</v>
      </c>
      <c r="K322" s="390">
        <v>0</v>
      </c>
      <c r="L322" s="398">
        <v>75000000</v>
      </c>
      <c r="M322" s="391">
        <v>75000000</v>
      </c>
      <c r="N322" s="390">
        <v>0</v>
      </c>
      <c r="O322" s="391">
        <v>75000000</v>
      </c>
      <c r="P322" s="390" t="s">
        <v>6056</v>
      </c>
    </row>
    <row r="323" spans="1:16" ht="82.8">
      <c r="A323" s="380">
        <v>20250328</v>
      </c>
      <c r="B323" s="382">
        <v>45735</v>
      </c>
      <c r="C323" s="381">
        <v>20250281</v>
      </c>
      <c r="D323" s="381" t="s">
        <v>6052</v>
      </c>
      <c r="E323" s="381" t="s">
        <v>6053</v>
      </c>
      <c r="F323" s="381">
        <v>901288689</v>
      </c>
      <c r="G323" s="381" t="s">
        <v>6500</v>
      </c>
      <c r="H323" s="381" t="s">
        <v>6497</v>
      </c>
      <c r="I323" s="381">
        <v>20250223</v>
      </c>
      <c r="J323" s="383">
        <v>180000000</v>
      </c>
      <c r="K323" s="381">
        <v>0</v>
      </c>
      <c r="L323" s="383">
        <v>180000000</v>
      </c>
      <c r="M323" s="383">
        <v>68388311</v>
      </c>
      <c r="N323" s="383">
        <v>111611689</v>
      </c>
      <c r="O323" s="383">
        <v>68388311</v>
      </c>
      <c r="P323" s="381" t="s">
        <v>6056</v>
      </c>
    </row>
    <row r="324" spans="1:16" ht="82.8">
      <c r="A324" s="380">
        <v>20250329</v>
      </c>
      <c r="B324" s="382">
        <v>45735</v>
      </c>
      <c r="C324" s="381">
        <v>20250281</v>
      </c>
      <c r="D324" s="381" t="s">
        <v>6052</v>
      </c>
      <c r="E324" s="381" t="s">
        <v>6053</v>
      </c>
      <c r="F324" s="381">
        <v>901767985</v>
      </c>
      <c r="G324" s="381" t="s">
        <v>3996</v>
      </c>
      <c r="H324" s="381" t="s">
        <v>6497</v>
      </c>
      <c r="I324" s="381">
        <v>20250224</v>
      </c>
      <c r="J324" s="383">
        <v>100000000</v>
      </c>
      <c r="K324" s="381">
        <v>0</v>
      </c>
      <c r="L324" s="383">
        <v>100000000</v>
      </c>
      <c r="M324" s="383">
        <v>76661388</v>
      </c>
      <c r="N324" s="383">
        <v>23338612</v>
      </c>
      <c r="O324" s="383">
        <v>76661388</v>
      </c>
      <c r="P324" s="381" t="s">
        <v>6056</v>
      </c>
    </row>
    <row r="325" spans="1:16" ht="82.8">
      <c r="A325" s="380">
        <v>20250330</v>
      </c>
      <c r="B325" s="382">
        <v>45735</v>
      </c>
      <c r="C325" s="381">
        <v>20250281</v>
      </c>
      <c r="D325" s="381" t="s">
        <v>6052</v>
      </c>
      <c r="E325" s="381" t="s">
        <v>6053</v>
      </c>
      <c r="F325" s="381">
        <v>901846131</v>
      </c>
      <c r="G325" s="381" t="s">
        <v>6501</v>
      </c>
      <c r="H325" s="381" t="s">
        <v>6497</v>
      </c>
      <c r="I325" s="368">
        <v>20250225</v>
      </c>
      <c r="J325" s="383">
        <v>100000000</v>
      </c>
      <c r="K325" s="381">
        <v>0</v>
      </c>
      <c r="L325" s="383">
        <v>100000000</v>
      </c>
      <c r="M325" s="383">
        <v>100000000</v>
      </c>
      <c r="N325" s="381">
        <v>0</v>
      </c>
      <c r="O325" s="383">
        <v>100000000</v>
      </c>
      <c r="P325" s="381" t="s">
        <v>6056</v>
      </c>
    </row>
    <row r="326" spans="1:16" s="392" customFormat="1" ht="82.8">
      <c r="A326" s="388">
        <v>20250756</v>
      </c>
      <c r="B326" s="389">
        <v>45834</v>
      </c>
      <c r="C326" s="390">
        <v>20250573</v>
      </c>
      <c r="D326" s="390" t="s">
        <v>6052</v>
      </c>
      <c r="E326" s="390" t="s">
        <v>6053</v>
      </c>
      <c r="F326" s="390">
        <v>901846131</v>
      </c>
      <c r="G326" s="390" t="s">
        <v>6501</v>
      </c>
      <c r="H326" s="390" t="s">
        <v>6502</v>
      </c>
      <c r="I326" s="369">
        <v>20250225</v>
      </c>
      <c r="J326" s="391">
        <v>50000000</v>
      </c>
      <c r="K326" s="390">
        <v>0</v>
      </c>
      <c r="L326" s="398">
        <v>50000000</v>
      </c>
      <c r="M326" s="391">
        <v>49336039</v>
      </c>
      <c r="N326" s="391">
        <v>663961</v>
      </c>
      <c r="O326" s="391">
        <v>49336039</v>
      </c>
      <c r="P326" s="390" t="s">
        <v>6056</v>
      </c>
    </row>
    <row r="327" spans="1:16" ht="62.4">
      <c r="A327" s="380">
        <v>20250334</v>
      </c>
      <c r="B327" s="382">
        <v>45736</v>
      </c>
      <c r="C327" s="381">
        <v>20250304</v>
      </c>
      <c r="D327" s="381" t="s">
        <v>6158</v>
      </c>
      <c r="E327" s="381" t="s">
        <v>6454</v>
      </c>
      <c r="F327" s="381">
        <v>1014262553</v>
      </c>
      <c r="G327" s="381" t="s">
        <v>6503</v>
      </c>
      <c r="H327" s="381" t="s">
        <v>6490</v>
      </c>
      <c r="I327" s="381">
        <v>20250226</v>
      </c>
      <c r="J327" s="383">
        <v>46400000</v>
      </c>
      <c r="K327" s="381">
        <v>0</v>
      </c>
      <c r="L327" s="383">
        <v>46400000</v>
      </c>
      <c r="M327" s="383">
        <v>35960000</v>
      </c>
      <c r="N327" s="383">
        <v>10440000</v>
      </c>
      <c r="O327" s="383">
        <v>35960000</v>
      </c>
      <c r="P327" s="381" t="s">
        <v>6056</v>
      </c>
    </row>
    <row r="328" spans="1:16" ht="103.2">
      <c r="A328" s="380">
        <v>20250341</v>
      </c>
      <c r="B328" s="382">
        <v>45737</v>
      </c>
      <c r="C328" s="381">
        <v>20250207</v>
      </c>
      <c r="D328" s="381" t="s">
        <v>6052</v>
      </c>
      <c r="E328" s="381" t="s">
        <v>6504</v>
      </c>
      <c r="F328" s="381">
        <v>900660502</v>
      </c>
      <c r="G328" s="381" t="s">
        <v>1893</v>
      </c>
      <c r="H328" s="381" t="s">
        <v>6505</v>
      </c>
      <c r="I328" s="381">
        <v>20250227</v>
      </c>
      <c r="J328" s="383">
        <v>248195000</v>
      </c>
      <c r="K328" s="381">
        <v>0</v>
      </c>
      <c r="L328" s="383">
        <v>248195000</v>
      </c>
      <c r="M328" s="383">
        <v>248195000</v>
      </c>
      <c r="N328" s="381">
        <v>0</v>
      </c>
      <c r="O328" s="383">
        <v>248195000</v>
      </c>
      <c r="P328" s="381" t="s">
        <v>6056</v>
      </c>
    </row>
    <row r="329" spans="1:16" ht="62.4">
      <c r="A329" s="380">
        <v>20250335</v>
      </c>
      <c r="B329" s="382">
        <v>45736</v>
      </c>
      <c r="C329" s="381">
        <v>20250240</v>
      </c>
      <c r="D329" s="381" t="s">
        <v>6058</v>
      </c>
      <c r="E329" s="381" t="s">
        <v>6062</v>
      </c>
      <c r="F329" s="381">
        <v>1018448076</v>
      </c>
      <c r="G329" s="381" t="s">
        <v>2666</v>
      </c>
      <c r="H329" s="381" t="s">
        <v>6506</v>
      </c>
      <c r="I329" s="368">
        <v>20250228</v>
      </c>
      <c r="J329" s="383">
        <v>14701000</v>
      </c>
      <c r="K329" s="381">
        <v>0</v>
      </c>
      <c r="L329" s="383">
        <v>14701000</v>
      </c>
      <c r="M329" s="383">
        <v>14701000</v>
      </c>
      <c r="N329" s="381">
        <v>0</v>
      </c>
      <c r="O329" s="383">
        <v>14701000</v>
      </c>
      <c r="P329" s="381" t="s">
        <v>6056</v>
      </c>
    </row>
    <row r="330" spans="1:16" ht="72.599999999999994">
      <c r="A330" s="384">
        <v>20250703</v>
      </c>
      <c r="B330" s="386">
        <v>45821</v>
      </c>
      <c r="C330" s="385">
        <v>20250537</v>
      </c>
      <c r="D330" s="385" t="s">
        <v>6058</v>
      </c>
      <c r="E330" s="385" t="s">
        <v>6062</v>
      </c>
      <c r="F330" s="385">
        <v>1018448076</v>
      </c>
      <c r="G330" s="385" t="s">
        <v>2666</v>
      </c>
      <c r="H330" s="385" t="s">
        <v>6507</v>
      </c>
      <c r="I330" s="369">
        <v>20250228</v>
      </c>
      <c r="J330" s="387">
        <v>7264000</v>
      </c>
      <c r="K330" s="385">
        <v>392</v>
      </c>
      <c r="L330" s="397">
        <v>7263608</v>
      </c>
      <c r="M330" s="387">
        <v>7263608</v>
      </c>
      <c r="N330" s="385">
        <v>0</v>
      </c>
      <c r="O330" s="387">
        <v>7263608</v>
      </c>
      <c r="P330" s="385" t="s">
        <v>6056</v>
      </c>
    </row>
    <row r="331" spans="1:16" ht="82.8">
      <c r="A331" s="380">
        <v>20250336</v>
      </c>
      <c r="B331" s="382">
        <v>45736</v>
      </c>
      <c r="C331" s="381">
        <v>20250209</v>
      </c>
      <c r="D331" s="381" t="s">
        <v>6158</v>
      </c>
      <c r="E331" s="381" t="s">
        <v>6504</v>
      </c>
      <c r="F331" s="381">
        <v>900207284</v>
      </c>
      <c r="G331" s="381" t="s">
        <v>6508</v>
      </c>
      <c r="H331" s="381" t="s">
        <v>6509</v>
      </c>
      <c r="I331" s="381">
        <v>20250229</v>
      </c>
      <c r="J331" s="383">
        <v>119700000</v>
      </c>
      <c r="K331" s="381">
        <v>0</v>
      </c>
      <c r="L331" s="383">
        <v>119700000</v>
      </c>
      <c r="M331" s="383">
        <v>119700000</v>
      </c>
      <c r="N331" s="381">
        <v>0</v>
      </c>
      <c r="O331" s="383">
        <v>119700000</v>
      </c>
      <c r="P331" s="381" t="s">
        <v>6056</v>
      </c>
    </row>
    <row r="332" spans="1:16" ht="62.4">
      <c r="A332" s="380">
        <v>20250337</v>
      </c>
      <c r="B332" s="382">
        <v>45736</v>
      </c>
      <c r="C332" s="381">
        <v>20250306</v>
      </c>
      <c r="D332" s="381" t="s">
        <v>6158</v>
      </c>
      <c r="E332" s="381" t="s">
        <v>6454</v>
      </c>
      <c r="F332" s="381">
        <v>52180184</v>
      </c>
      <c r="G332" s="381" t="s">
        <v>6510</v>
      </c>
      <c r="H332" s="381" t="s">
        <v>6490</v>
      </c>
      <c r="I332" s="381">
        <v>20250230</v>
      </c>
      <c r="J332" s="383">
        <v>46400000</v>
      </c>
      <c r="K332" s="381">
        <v>0</v>
      </c>
      <c r="L332" s="383">
        <v>46400000</v>
      </c>
      <c r="M332" s="383">
        <v>35766667</v>
      </c>
      <c r="N332" s="383">
        <v>10633333</v>
      </c>
      <c r="O332" s="383">
        <v>35766667</v>
      </c>
      <c r="P332" s="381" t="s">
        <v>6056</v>
      </c>
    </row>
    <row r="333" spans="1:16" ht="72.599999999999994">
      <c r="A333" s="380">
        <v>20250338</v>
      </c>
      <c r="B333" s="382">
        <v>45736</v>
      </c>
      <c r="C333" s="381">
        <v>20250314</v>
      </c>
      <c r="D333" s="381" t="s">
        <v>6158</v>
      </c>
      <c r="E333" s="381" t="s">
        <v>6454</v>
      </c>
      <c r="F333" s="381">
        <v>30331084</v>
      </c>
      <c r="G333" s="381" t="s">
        <v>6511</v>
      </c>
      <c r="H333" s="381" t="s">
        <v>6512</v>
      </c>
      <c r="I333" s="381">
        <v>20250231</v>
      </c>
      <c r="J333" s="383">
        <v>56000000</v>
      </c>
      <c r="K333" s="381">
        <v>0</v>
      </c>
      <c r="L333" s="383">
        <v>56000000</v>
      </c>
      <c r="M333" s="383">
        <v>43400000</v>
      </c>
      <c r="N333" s="383">
        <v>12600000</v>
      </c>
      <c r="O333" s="383">
        <v>43400000</v>
      </c>
      <c r="P333" s="381" t="s">
        <v>6056</v>
      </c>
    </row>
    <row r="334" spans="1:16" ht="62.4">
      <c r="A334" s="380">
        <v>20250339</v>
      </c>
      <c r="B334" s="382">
        <v>45736</v>
      </c>
      <c r="C334" s="381">
        <v>20250206</v>
      </c>
      <c r="D334" s="381" t="s">
        <v>6052</v>
      </c>
      <c r="E334" s="381" t="s">
        <v>6504</v>
      </c>
      <c r="F334" s="381">
        <v>900335048</v>
      </c>
      <c r="G334" s="381" t="s">
        <v>6513</v>
      </c>
      <c r="H334" s="381" t="s">
        <v>6514</v>
      </c>
      <c r="I334" s="381">
        <v>20250232</v>
      </c>
      <c r="J334" s="383">
        <v>77578000</v>
      </c>
      <c r="K334" s="381">
        <v>0</v>
      </c>
      <c r="L334" s="383">
        <v>77578000</v>
      </c>
      <c r="M334" s="383">
        <v>77578000</v>
      </c>
      <c r="N334" s="381">
        <v>0</v>
      </c>
      <c r="O334" s="383">
        <v>77578000</v>
      </c>
      <c r="P334" s="381" t="s">
        <v>6056</v>
      </c>
    </row>
    <row r="335" spans="1:16" ht="62.4">
      <c r="A335" s="380">
        <v>20250343</v>
      </c>
      <c r="B335" s="382">
        <v>45737</v>
      </c>
      <c r="C335" s="381">
        <v>20250315</v>
      </c>
      <c r="D335" s="381" t="s">
        <v>6158</v>
      </c>
      <c r="E335" s="381" t="s">
        <v>6454</v>
      </c>
      <c r="F335" s="381">
        <v>20865885</v>
      </c>
      <c r="G335" s="381" t="s">
        <v>6515</v>
      </c>
      <c r="H335" s="381" t="s">
        <v>6516</v>
      </c>
      <c r="I335" s="381">
        <v>20250233</v>
      </c>
      <c r="J335" s="383">
        <v>46400000</v>
      </c>
      <c r="K335" s="381">
        <v>0</v>
      </c>
      <c r="L335" s="383">
        <v>46400000</v>
      </c>
      <c r="M335" s="383">
        <v>35960000</v>
      </c>
      <c r="N335" s="383">
        <v>10440000</v>
      </c>
      <c r="O335" s="383">
        <v>35960000</v>
      </c>
      <c r="P335" s="381" t="s">
        <v>6056</v>
      </c>
    </row>
    <row r="336" spans="1:16" ht="62.4">
      <c r="A336" s="380">
        <v>20250344</v>
      </c>
      <c r="B336" s="382">
        <v>45737</v>
      </c>
      <c r="C336" s="381">
        <v>20250315</v>
      </c>
      <c r="D336" s="381" t="s">
        <v>6158</v>
      </c>
      <c r="E336" s="381" t="s">
        <v>6454</v>
      </c>
      <c r="F336" s="381">
        <v>1070324033</v>
      </c>
      <c r="G336" s="381" t="s">
        <v>6517</v>
      </c>
      <c r="H336" s="381" t="s">
        <v>6516</v>
      </c>
      <c r="I336" s="381">
        <v>20250234</v>
      </c>
      <c r="J336" s="383">
        <v>46400000</v>
      </c>
      <c r="K336" s="381">
        <v>0</v>
      </c>
      <c r="L336" s="383">
        <v>46400000</v>
      </c>
      <c r="M336" s="383">
        <v>35766667</v>
      </c>
      <c r="N336" s="383">
        <v>10633333</v>
      </c>
      <c r="O336" s="383">
        <v>35766667</v>
      </c>
      <c r="P336" s="381" t="s">
        <v>6056</v>
      </c>
    </row>
    <row r="337" spans="1:16" ht="62.4">
      <c r="A337" s="380">
        <v>20250345</v>
      </c>
      <c r="B337" s="382">
        <v>45737</v>
      </c>
      <c r="C337" s="381">
        <v>20250315</v>
      </c>
      <c r="D337" s="381" t="s">
        <v>6158</v>
      </c>
      <c r="E337" s="381" t="s">
        <v>6454</v>
      </c>
      <c r="F337" s="381">
        <v>1007099840</v>
      </c>
      <c r="G337" s="381" t="s">
        <v>6518</v>
      </c>
      <c r="H337" s="381" t="s">
        <v>6516</v>
      </c>
      <c r="I337" s="381">
        <v>20250235</v>
      </c>
      <c r="J337" s="383">
        <v>46400000</v>
      </c>
      <c r="K337" s="381">
        <v>0</v>
      </c>
      <c r="L337" s="383">
        <v>46400000</v>
      </c>
      <c r="M337" s="383">
        <v>24360000</v>
      </c>
      <c r="N337" s="383">
        <v>22040000</v>
      </c>
      <c r="O337" s="383">
        <v>24360000</v>
      </c>
      <c r="P337" s="381" t="s">
        <v>6056</v>
      </c>
    </row>
    <row r="338" spans="1:16" ht="72.599999999999994">
      <c r="A338" s="380">
        <v>20250346</v>
      </c>
      <c r="B338" s="382">
        <v>45737</v>
      </c>
      <c r="C338" s="381">
        <v>20250285</v>
      </c>
      <c r="D338" s="381" t="s">
        <v>6158</v>
      </c>
      <c r="E338" s="381" t="s">
        <v>6282</v>
      </c>
      <c r="F338" s="381">
        <v>1110578967</v>
      </c>
      <c r="G338" s="381" t="s">
        <v>6519</v>
      </c>
      <c r="H338" s="381" t="s">
        <v>6520</v>
      </c>
      <c r="I338" s="368">
        <v>20250236</v>
      </c>
      <c r="J338" s="383">
        <v>22774000</v>
      </c>
      <c r="K338" s="381">
        <v>0</v>
      </c>
      <c r="L338" s="383">
        <v>22774000</v>
      </c>
      <c r="M338" s="383">
        <v>22774000</v>
      </c>
      <c r="N338" s="381">
        <v>0</v>
      </c>
      <c r="O338" s="383">
        <v>22774000</v>
      </c>
      <c r="P338" s="381" t="s">
        <v>6056</v>
      </c>
    </row>
    <row r="339" spans="1:16" ht="82.8">
      <c r="A339" s="384">
        <v>20250822</v>
      </c>
      <c r="B339" s="386">
        <v>45849</v>
      </c>
      <c r="C339" s="385">
        <v>20250622</v>
      </c>
      <c r="D339" s="385" t="s">
        <v>6158</v>
      </c>
      <c r="E339" s="385" t="s">
        <v>6282</v>
      </c>
      <c r="F339" s="385">
        <v>1110578967</v>
      </c>
      <c r="G339" s="385" t="s">
        <v>6519</v>
      </c>
      <c r="H339" s="385" t="s">
        <v>6521</v>
      </c>
      <c r="I339" s="369">
        <v>20250236</v>
      </c>
      <c r="J339" s="387">
        <v>6211000</v>
      </c>
      <c r="K339" s="385">
        <v>0</v>
      </c>
      <c r="L339" s="397">
        <v>6211000</v>
      </c>
      <c r="M339" s="387">
        <v>6211000</v>
      </c>
      <c r="N339" s="385">
        <v>0</v>
      </c>
      <c r="O339" s="387">
        <v>6211000</v>
      </c>
      <c r="P339" s="385" t="s">
        <v>6056</v>
      </c>
    </row>
    <row r="340" spans="1:16" ht="52.2">
      <c r="A340" s="380">
        <v>20250350</v>
      </c>
      <c r="B340" s="382">
        <v>45737</v>
      </c>
      <c r="C340" s="381">
        <v>20250230</v>
      </c>
      <c r="D340" s="381" t="s">
        <v>6158</v>
      </c>
      <c r="E340" s="381" t="s">
        <v>6522</v>
      </c>
      <c r="F340" s="381">
        <v>79808675</v>
      </c>
      <c r="G340" s="381" t="s">
        <v>6523</v>
      </c>
      <c r="H340" s="381" t="s">
        <v>6524</v>
      </c>
      <c r="I340" s="381">
        <v>20250237</v>
      </c>
      <c r="J340" s="383">
        <v>29400000</v>
      </c>
      <c r="K340" s="381">
        <v>0</v>
      </c>
      <c r="L340" s="383">
        <v>29400000</v>
      </c>
      <c r="M340" s="383">
        <v>21560000</v>
      </c>
      <c r="N340" s="383">
        <v>7840000</v>
      </c>
      <c r="O340" s="383">
        <v>21560000</v>
      </c>
      <c r="P340" s="381" t="s">
        <v>6056</v>
      </c>
    </row>
    <row r="341" spans="1:16" ht="62.4">
      <c r="A341" s="380">
        <v>20250351</v>
      </c>
      <c r="B341" s="382">
        <v>45737</v>
      </c>
      <c r="C341" s="381">
        <v>20250315</v>
      </c>
      <c r="D341" s="381" t="s">
        <v>6158</v>
      </c>
      <c r="E341" s="381" t="s">
        <v>6454</v>
      </c>
      <c r="F341" s="381">
        <v>1070926833</v>
      </c>
      <c r="G341" s="381" t="s">
        <v>6525</v>
      </c>
      <c r="H341" s="381" t="s">
        <v>6516</v>
      </c>
      <c r="I341" s="381">
        <v>20250238</v>
      </c>
      <c r="J341" s="383">
        <v>46400000</v>
      </c>
      <c r="K341" s="381">
        <v>0</v>
      </c>
      <c r="L341" s="383">
        <v>46400000</v>
      </c>
      <c r="M341" s="383">
        <v>35766667</v>
      </c>
      <c r="N341" s="383">
        <v>10633333</v>
      </c>
      <c r="O341" s="383">
        <v>35766667</v>
      </c>
      <c r="P341" s="381" t="s">
        <v>6056</v>
      </c>
    </row>
    <row r="342" spans="1:16" ht="62.4">
      <c r="A342" s="380">
        <v>20250352</v>
      </c>
      <c r="B342" s="382">
        <v>45737</v>
      </c>
      <c r="C342" s="381">
        <v>20250315</v>
      </c>
      <c r="D342" s="381" t="s">
        <v>6158</v>
      </c>
      <c r="E342" s="381" t="s">
        <v>6454</v>
      </c>
      <c r="F342" s="381">
        <v>1012322987</v>
      </c>
      <c r="G342" s="381" t="s">
        <v>6526</v>
      </c>
      <c r="H342" s="381" t="s">
        <v>6516</v>
      </c>
      <c r="I342" s="381">
        <v>20250239</v>
      </c>
      <c r="J342" s="383">
        <v>46400000</v>
      </c>
      <c r="K342" s="381">
        <v>0</v>
      </c>
      <c r="L342" s="383">
        <v>46400000</v>
      </c>
      <c r="M342" s="383">
        <v>35766667</v>
      </c>
      <c r="N342" s="383">
        <v>10633333</v>
      </c>
      <c r="O342" s="383">
        <v>35766667</v>
      </c>
      <c r="P342" s="381" t="s">
        <v>6056</v>
      </c>
    </row>
    <row r="343" spans="1:16" ht="62.4">
      <c r="A343" s="380">
        <v>20250353</v>
      </c>
      <c r="B343" s="382">
        <v>45737</v>
      </c>
      <c r="C343" s="381">
        <v>20250315</v>
      </c>
      <c r="D343" s="381" t="s">
        <v>6158</v>
      </c>
      <c r="E343" s="381" t="s">
        <v>6454</v>
      </c>
      <c r="F343" s="381">
        <v>1233488903</v>
      </c>
      <c r="G343" s="381" t="s">
        <v>6527</v>
      </c>
      <c r="H343" s="381" t="s">
        <v>6516</v>
      </c>
      <c r="I343" s="381">
        <v>20250240</v>
      </c>
      <c r="J343" s="383">
        <v>46400000</v>
      </c>
      <c r="K343" s="381">
        <v>0</v>
      </c>
      <c r="L343" s="383">
        <v>46400000</v>
      </c>
      <c r="M343" s="383">
        <v>31706667</v>
      </c>
      <c r="N343" s="383">
        <v>14693333</v>
      </c>
      <c r="O343" s="383">
        <v>31706667</v>
      </c>
      <c r="P343" s="381" t="s">
        <v>6056</v>
      </c>
    </row>
    <row r="344" spans="1:16" ht="62.4">
      <c r="A344" s="380">
        <v>20250354</v>
      </c>
      <c r="B344" s="382">
        <v>45737</v>
      </c>
      <c r="C344" s="381">
        <v>20250315</v>
      </c>
      <c r="D344" s="381" t="s">
        <v>6158</v>
      </c>
      <c r="E344" s="381" t="s">
        <v>6454</v>
      </c>
      <c r="F344" s="381">
        <v>52021507</v>
      </c>
      <c r="G344" s="381" t="s">
        <v>6528</v>
      </c>
      <c r="H344" s="381" t="s">
        <v>6516</v>
      </c>
      <c r="I344" s="381">
        <v>20250241</v>
      </c>
      <c r="J344" s="383">
        <v>46400000</v>
      </c>
      <c r="K344" s="381">
        <v>0</v>
      </c>
      <c r="L344" s="383">
        <v>46400000</v>
      </c>
      <c r="M344" s="383">
        <v>35766667</v>
      </c>
      <c r="N344" s="383">
        <v>10633333</v>
      </c>
      <c r="O344" s="383">
        <v>35766667</v>
      </c>
      <c r="P344" s="381" t="s">
        <v>6056</v>
      </c>
    </row>
    <row r="345" spans="1:16" ht="62.4">
      <c r="A345" s="380">
        <v>20250355</v>
      </c>
      <c r="B345" s="382">
        <v>45737</v>
      </c>
      <c r="C345" s="381">
        <v>20250308</v>
      </c>
      <c r="D345" s="381" t="s">
        <v>6158</v>
      </c>
      <c r="E345" s="381" t="s">
        <v>6454</v>
      </c>
      <c r="F345" s="381">
        <v>1013593795</v>
      </c>
      <c r="G345" s="381" t="s">
        <v>6529</v>
      </c>
      <c r="H345" s="381" t="s">
        <v>6490</v>
      </c>
      <c r="I345" s="381">
        <v>20250242</v>
      </c>
      <c r="J345" s="383">
        <v>46400000</v>
      </c>
      <c r="K345" s="381">
        <v>0</v>
      </c>
      <c r="L345" s="383">
        <v>46400000</v>
      </c>
      <c r="M345" s="383">
        <v>35960000</v>
      </c>
      <c r="N345" s="383">
        <v>10440000</v>
      </c>
      <c r="O345" s="383">
        <v>35960000</v>
      </c>
      <c r="P345" s="381" t="s">
        <v>6056</v>
      </c>
    </row>
    <row r="346" spans="1:16" ht="72.599999999999994">
      <c r="A346" s="380">
        <v>20250363</v>
      </c>
      <c r="B346" s="382">
        <v>45737</v>
      </c>
      <c r="C346" s="381">
        <v>20250318</v>
      </c>
      <c r="D346" s="381" t="s">
        <v>6158</v>
      </c>
      <c r="E346" s="381" t="s">
        <v>6454</v>
      </c>
      <c r="F346" s="381">
        <v>1014248765</v>
      </c>
      <c r="G346" s="381" t="s">
        <v>6530</v>
      </c>
      <c r="H346" s="381" t="s">
        <v>6531</v>
      </c>
      <c r="I346" s="381">
        <v>20250243</v>
      </c>
      <c r="J346" s="383">
        <v>40000000</v>
      </c>
      <c r="K346" s="381">
        <v>0</v>
      </c>
      <c r="L346" s="383">
        <v>40000000</v>
      </c>
      <c r="M346" s="383">
        <v>30666667</v>
      </c>
      <c r="N346" s="383">
        <v>9333333</v>
      </c>
      <c r="O346" s="383">
        <v>30666667</v>
      </c>
      <c r="P346" s="381" t="s">
        <v>6056</v>
      </c>
    </row>
    <row r="347" spans="1:16" ht="42">
      <c r="A347" s="380">
        <v>20250356</v>
      </c>
      <c r="B347" s="382">
        <v>45737</v>
      </c>
      <c r="C347" s="381">
        <v>20250030</v>
      </c>
      <c r="D347" s="381" t="s">
        <v>6058</v>
      </c>
      <c r="E347" s="381" t="s">
        <v>6062</v>
      </c>
      <c r="F347" s="381">
        <v>79723291</v>
      </c>
      <c r="G347" s="381" t="s">
        <v>6134</v>
      </c>
      <c r="H347" s="381" t="s">
        <v>6099</v>
      </c>
      <c r="I347" s="368">
        <v>20250244</v>
      </c>
      <c r="J347" s="383">
        <v>62262000</v>
      </c>
      <c r="K347" s="381">
        <v>0</v>
      </c>
      <c r="L347" s="383">
        <v>62262000</v>
      </c>
      <c r="M347" s="383">
        <v>55344000</v>
      </c>
      <c r="N347" s="383">
        <v>6918000</v>
      </c>
      <c r="O347" s="383">
        <v>55344000</v>
      </c>
      <c r="P347" s="381" t="s">
        <v>6056</v>
      </c>
    </row>
    <row r="348" spans="1:16" ht="52.2">
      <c r="A348" s="384">
        <v>20251105</v>
      </c>
      <c r="B348" s="386">
        <v>45918</v>
      </c>
      <c r="C348" s="385">
        <v>20250808</v>
      </c>
      <c r="D348" s="385" t="s">
        <v>6058</v>
      </c>
      <c r="E348" s="385" t="s">
        <v>6062</v>
      </c>
      <c r="F348" s="385">
        <v>79723291</v>
      </c>
      <c r="G348" s="385" t="s">
        <v>6134</v>
      </c>
      <c r="H348" s="385" t="s">
        <v>6532</v>
      </c>
      <c r="I348" s="369">
        <v>20250244</v>
      </c>
      <c r="J348" s="387">
        <v>13836000</v>
      </c>
      <c r="K348" s="385">
        <v>0</v>
      </c>
      <c r="L348" s="397">
        <v>13836000</v>
      </c>
      <c r="M348" s="387">
        <v>10377000</v>
      </c>
      <c r="N348" s="387">
        <v>3459000</v>
      </c>
      <c r="O348" s="387">
        <v>10377000</v>
      </c>
      <c r="P348" s="385" t="s">
        <v>6056</v>
      </c>
    </row>
    <row r="349" spans="1:16" ht="62.4">
      <c r="A349" s="380">
        <v>20250357</v>
      </c>
      <c r="B349" s="382">
        <v>45737</v>
      </c>
      <c r="C349" s="381">
        <v>20250315</v>
      </c>
      <c r="D349" s="381" t="s">
        <v>6158</v>
      </c>
      <c r="E349" s="381" t="s">
        <v>6454</v>
      </c>
      <c r="F349" s="381">
        <v>1192922611</v>
      </c>
      <c r="G349" s="381" t="s">
        <v>6533</v>
      </c>
      <c r="H349" s="381" t="s">
        <v>6516</v>
      </c>
      <c r="I349" s="368">
        <v>20250245</v>
      </c>
      <c r="J349" s="383">
        <v>46400000</v>
      </c>
      <c r="K349" s="381">
        <v>0</v>
      </c>
      <c r="L349" s="383">
        <v>46400000</v>
      </c>
      <c r="M349" s="383">
        <v>35766667</v>
      </c>
      <c r="N349" s="383">
        <v>10633333</v>
      </c>
      <c r="O349" s="383">
        <v>35766667</v>
      </c>
      <c r="P349" s="381" t="s">
        <v>6056</v>
      </c>
    </row>
    <row r="350" spans="1:16" ht="72.599999999999994">
      <c r="A350" s="380">
        <v>20251361</v>
      </c>
      <c r="B350" s="382">
        <v>45971</v>
      </c>
      <c r="C350" s="381">
        <v>20250943</v>
      </c>
      <c r="D350" s="381" t="s">
        <v>6158</v>
      </c>
      <c r="E350" s="381" t="s">
        <v>6454</v>
      </c>
      <c r="F350" s="381">
        <v>1192922611</v>
      </c>
      <c r="G350" s="381" t="s">
        <v>6533</v>
      </c>
      <c r="H350" s="381" t="s">
        <v>6534</v>
      </c>
      <c r="I350" s="368">
        <v>20250245</v>
      </c>
      <c r="J350" s="383">
        <v>3866667</v>
      </c>
      <c r="K350" s="381">
        <v>0</v>
      </c>
      <c r="L350" s="383">
        <v>3866667</v>
      </c>
      <c r="M350" s="381">
        <v>0</v>
      </c>
      <c r="N350" s="383">
        <v>3866667</v>
      </c>
      <c r="O350" s="381">
        <v>0</v>
      </c>
      <c r="P350" s="381" t="s">
        <v>6056</v>
      </c>
    </row>
    <row r="351" spans="1:16" ht="62.4">
      <c r="A351" s="380">
        <v>20250358</v>
      </c>
      <c r="B351" s="382">
        <v>45737</v>
      </c>
      <c r="C351" s="381">
        <v>20250319</v>
      </c>
      <c r="D351" s="381" t="s">
        <v>6158</v>
      </c>
      <c r="E351" s="381" t="s">
        <v>6454</v>
      </c>
      <c r="F351" s="381">
        <v>1073678544</v>
      </c>
      <c r="G351" s="381" t="s">
        <v>6535</v>
      </c>
      <c r="H351" s="381" t="s">
        <v>6516</v>
      </c>
      <c r="I351" s="381">
        <v>20250246</v>
      </c>
      <c r="J351" s="383">
        <v>40000000</v>
      </c>
      <c r="K351" s="381">
        <v>0</v>
      </c>
      <c r="L351" s="383">
        <v>40000000</v>
      </c>
      <c r="M351" s="383">
        <v>30833333</v>
      </c>
      <c r="N351" s="383">
        <v>9166667</v>
      </c>
      <c r="O351" s="383">
        <v>30833333</v>
      </c>
      <c r="P351" s="381" t="s">
        <v>6056</v>
      </c>
    </row>
    <row r="352" spans="1:16" ht="62.4">
      <c r="A352" s="380">
        <v>20250359</v>
      </c>
      <c r="B352" s="382">
        <v>45737</v>
      </c>
      <c r="C352" s="381">
        <v>20250315</v>
      </c>
      <c r="D352" s="381" t="s">
        <v>6158</v>
      </c>
      <c r="E352" s="381" t="s">
        <v>6454</v>
      </c>
      <c r="F352" s="381">
        <v>52869391</v>
      </c>
      <c r="G352" s="381" t="s">
        <v>6536</v>
      </c>
      <c r="H352" s="381" t="s">
        <v>6516</v>
      </c>
      <c r="I352" s="368">
        <v>20250247</v>
      </c>
      <c r="J352" s="383">
        <v>46400000</v>
      </c>
      <c r="K352" s="381">
        <v>0</v>
      </c>
      <c r="L352" s="383">
        <v>46400000</v>
      </c>
      <c r="M352" s="383">
        <v>35573333</v>
      </c>
      <c r="N352" s="383">
        <v>10826667</v>
      </c>
      <c r="O352" s="383">
        <v>35573333</v>
      </c>
      <c r="P352" s="381" t="s">
        <v>6056</v>
      </c>
    </row>
    <row r="353" spans="1:16" ht="72.599999999999994">
      <c r="A353" s="380">
        <v>20251362</v>
      </c>
      <c r="B353" s="382">
        <v>45971</v>
      </c>
      <c r="C353" s="381">
        <v>20250944</v>
      </c>
      <c r="D353" s="381" t="s">
        <v>6158</v>
      </c>
      <c r="E353" s="381" t="s">
        <v>6454</v>
      </c>
      <c r="F353" s="381">
        <v>52869391</v>
      </c>
      <c r="G353" s="381" t="s">
        <v>6536</v>
      </c>
      <c r="H353" s="381" t="s">
        <v>6537</v>
      </c>
      <c r="I353" s="368">
        <v>20250247</v>
      </c>
      <c r="J353" s="383">
        <v>2706667</v>
      </c>
      <c r="K353" s="381">
        <v>0</v>
      </c>
      <c r="L353" s="383">
        <v>2706667</v>
      </c>
      <c r="M353" s="381">
        <v>0</v>
      </c>
      <c r="N353" s="383">
        <v>2706667</v>
      </c>
      <c r="O353" s="381">
        <v>0</v>
      </c>
      <c r="P353" s="381" t="s">
        <v>6056</v>
      </c>
    </row>
    <row r="354" spans="1:16" ht="42">
      <c r="A354" s="380">
        <v>20250364</v>
      </c>
      <c r="B354" s="382">
        <v>45741</v>
      </c>
      <c r="C354" s="381">
        <v>20250317</v>
      </c>
      <c r="D354" s="381" t="s">
        <v>6058</v>
      </c>
      <c r="E354" s="381" t="s">
        <v>6062</v>
      </c>
      <c r="F354" s="381">
        <v>1023956191</v>
      </c>
      <c r="G354" s="381" t="s">
        <v>2397</v>
      </c>
      <c r="H354" s="381" t="s">
        <v>3545</v>
      </c>
      <c r="I354" s="381">
        <v>20250249</v>
      </c>
      <c r="J354" s="383">
        <v>6000000</v>
      </c>
      <c r="K354" s="381">
        <v>0</v>
      </c>
      <c r="L354" s="383">
        <v>6000000</v>
      </c>
      <c r="M354" s="383">
        <v>6000000</v>
      </c>
      <c r="N354" s="381">
        <v>0</v>
      </c>
      <c r="O354" s="383">
        <v>6000000</v>
      </c>
      <c r="P354" s="381" t="s">
        <v>6056</v>
      </c>
    </row>
    <row r="355" spans="1:16" ht="52.2">
      <c r="A355" s="380">
        <v>20250366</v>
      </c>
      <c r="B355" s="382">
        <v>45742</v>
      </c>
      <c r="C355" s="381">
        <v>20250188</v>
      </c>
      <c r="D355" s="381" t="s">
        <v>6058</v>
      </c>
      <c r="E355" s="381" t="s">
        <v>6062</v>
      </c>
      <c r="F355" s="381">
        <v>1032460440</v>
      </c>
      <c r="G355" s="381" t="s">
        <v>6538</v>
      </c>
      <c r="H355" s="381" t="s">
        <v>6341</v>
      </c>
      <c r="I355" s="368">
        <v>20250250</v>
      </c>
      <c r="J355" s="383">
        <v>23677000</v>
      </c>
      <c r="K355" s="381">
        <v>0</v>
      </c>
      <c r="L355" s="383">
        <v>23677000</v>
      </c>
      <c r="M355" s="383">
        <v>22256067</v>
      </c>
      <c r="N355" s="383">
        <v>1420933</v>
      </c>
      <c r="O355" s="383">
        <v>22256067</v>
      </c>
      <c r="P355" s="381" t="s">
        <v>6056</v>
      </c>
    </row>
    <row r="356" spans="1:16" ht="72.599999999999994">
      <c r="A356" s="384">
        <v>20250759</v>
      </c>
      <c r="B356" s="386">
        <v>45834</v>
      </c>
      <c r="C356" s="385">
        <v>20250565</v>
      </c>
      <c r="D356" s="385" t="s">
        <v>6058</v>
      </c>
      <c r="E356" s="385" t="s">
        <v>6062</v>
      </c>
      <c r="F356" s="385">
        <v>1032460440</v>
      </c>
      <c r="G356" s="385" t="s">
        <v>6538</v>
      </c>
      <c r="H356" s="385" t="s">
        <v>6539</v>
      </c>
      <c r="I356" s="369">
        <v>20250250</v>
      </c>
      <c r="J356" s="387">
        <v>11839000</v>
      </c>
      <c r="K356" s="387">
        <v>236000</v>
      </c>
      <c r="L356" s="397">
        <v>11603000</v>
      </c>
      <c r="M356" s="387">
        <v>7103000</v>
      </c>
      <c r="N356" s="387">
        <v>4500000</v>
      </c>
      <c r="O356" s="387">
        <v>7103000</v>
      </c>
      <c r="P356" s="385" t="s">
        <v>6056</v>
      </c>
    </row>
    <row r="357" spans="1:16" ht="82.8">
      <c r="A357" s="380">
        <v>20250367</v>
      </c>
      <c r="B357" s="382">
        <v>45742</v>
      </c>
      <c r="C357" s="381">
        <v>20250243</v>
      </c>
      <c r="D357" s="381" t="s">
        <v>6158</v>
      </c>
      <c r="E357" s="381" t="s">
        <v>6540</v>
      </c>
      <c r="F357" s="381">
        <v>900660502</v>
      </c>
      <c r="G357" s="381" t="s">
        <v>1893</v>
      </c>
      <c r="H357" s="381" t="s">
        <v>6541</v>
      </c>
      <c r="I357" s="381">
        <v>20250251</v>
      </c>
      <c r="J357" s="383">
        <v>661733000</v>
      </c>
      <c r="K357" s="381">
        <v>0</v>
      </c>
      <c r="L357" s="383">
        <v>661733000</v>
      </c>
      <c r="M357" s="383">
        <v>291920220</v>
      </c>
      <c r="N357" s="383">
        <v>369812780</v>
      </c>
      <c r="O357" s="383">
        <v>291920220</v>
      </c>
      <c r="P357" s="381" t="s">
        <v>6056</v>
      </c>
    </row>
    <row r="358" spans="1:16" ht="62.4">
      <c r="A358" s="380">
        <v>20250368</v>
      </c>
      <c r="B358" s="382">
        <v>45742</v>
      </c>
      <c r="C358" s="381">
        <v>20250313</v>
      </c>
      <c r="D358" s="381" t="s">
        <v>6158</v>
      </c>
      <c r="E358" s="381" t="s">
        <v>6484</v>
      </c>
      <c r="F358" s="381">
        <v>1102845508</v>
      </c>
      <c r="G358" s="381" t="s">
        <v>6542</v>
      </c>
      <c r="H358" s="381" t="s">
        <v>6543</v>
      </c>
      <c r="I358" s="368">
        <v>20250252</v>
      </c>
      <c r="J358" s="383">
        <v>22000000</v>
      </c>
      <c r="K358" s="381">
        <v>0</v>
      </c>
      <c r="L358" s="383">
        <v>22000000</v>
      </c>
      <c r="M358" s="383">
        <v>22000000</v>
      </c>
      <c r="N358" s="381">
        <v>0</v>
      </c>
      <c r="O358" s="383">
        <v>22000000</v>
      </c>
      <c r="P358" s="381" t="s">
        <v>6056</v>
      </c>
    </row>
    <row r="359" spans="1:16" ht="72.599999999999994">
      <c r="A359" s="384">
        <v>20250890</v>
      </c>
      <c r="B359" s="386">
        <v>45863</v>
      </c>
      <c r="C359" s="385">
        <v>20250644</v>
      </c>
      <c r="D359" s="385" t="s">
        <v>6158</v>
      </c>
      <c r="E359" s="385" t="s">
        <v>6484</v>
      </c>
      <c r="F359" s="385">
        <v>1102845508</v>
      </c>
      <c r="G359" s="385" t="s">
        <v>6542</v>
      </c>
      <c r="H359" s="385" t="s">
        <v>6544</v>
      </c>
      <c r="I359" s="369">
        <v>20250252</v>
      </c>
      <c r="J359" s="387">
        <v>5500000</v>
      </c>
      <c r="K359" s="385">
        <v>0</v>
      </c>
      <c r="L359" s="397">
        <v>5500000</v>
      </c>
      <c r="M359" s="387">
        <v>5500000</v>
      </c>
      <c r="N359" s="385">
        <v>0</v>
      </c>
      <c r="O359" s="387">
        <v>5500000</v>
      </c>
      <c r="P359" s="385" t="s">
        <v>6056</v>
      </c>
    </row>
    <row r="360" spans="1:16" ht="52.2">
      <c r="A360" s="380">
        <v>20250369</v>
      </c>
      <c r="B360" s="382">
        <v>45742</v>
      </c>
      <c r="C360" s="381">
        <v>20250311</v>
      </c>
      <c r="D360" s="381" t="s">
        <v>6158</v>
      </c>
      <c r="E360" s="381" t="s">
        <v>6484</v>
      </c>
      <c r="F360" s="381">
        <v>1024468611</v>
      </c>
      <c r="G360" s="381" t="s">
        <v>6545</v>
      </c>
      <c r="H360" s="381" t="s">
        <v>6546</v>
      </c>
      <c r="I360" s="368">
        <v>20250253</v>
      </c>
      <c r="J360" s="383">
        <v>35100000</v>
      </c>
      <c r="K360" s="383">
        <v>11440000</v>
      </c>
      <c r="L360" s="383">
        <v>23660000</v>
      </c>
      <c r="M360" s="383">
        <v>23400000</v>
      </c>
      <c r="N360" s="383">
        <v>260000</v>
      </c>
      <c r="O360" s="383">
        <v>23400000</v>
      </c>
      <c r="P360" s="381" t="s">
        <v>6056</v>
      </c>
    </row>
    <row r="361" spans="1:16" ht="62.4">
      <c r="A361" s="380">
        <v>20250781</v>
      </c>
      <c r="B361" s="382">
        <v>45840</v>
      </c>
      <c r="C361" s="381">
        <v>20250311</v>
      </c>
      <c r="D361" s="381" t="s">
        <v>6158</v>
      </c>
      <c r="E361" s="381" t="s">
        <v>6484</v>
      </c>
      <c r="F361" s="381">
        <v>1031159362</v>
      </c>
      <c r="G361" s="381" t="s">
        <v>6547</v>
      </c>
      <c r="H361" s="381" t="s">
        <v>6548</v>
      </c>
      <c r="I361" s="368">
        <v>20250253</v>
      </c>
      <c r="J361" s="383">
        <v>11440000</v>
      </c>
      <c r="K361" s="381">
        <v>0</v>
      </c>
      <c r="L361" s="383">
        <v>11440000</v>
      </c>
      <c r="M361" s="383">
        <v>8320000</v>
      </c>
      <c r="N361" s="383">
        <v>3120000</v>
      </c>
      <c r="O361" s="383">
        <v>8320000</v>
      </c>
      <c r="P361" s="381" t="s">
        <v>6056</v>
      </c>
    </row>
    <row r="362" spans="1:16" ht="72.599999999999994">
      <c r="A362" s="384">
        <v>20250889</v>
      </c>
      <c r="B362" s="386">
        <v>45863</v>
      </c>
      <c r="C362" s="385">
        <v>20250643</v>
      </c>
      <c r="D362" s="385" t="s">
        <v>6158</v>
      </c>
      <c r="E362" s="385" t="s">
        <v>6484</v>
      </c>
      <c r="F362" s="385">
        <v>1031159362</v>
      </c>
      <c r="G362" s="385" t="s">
        <v>6547</v>
      </c>
      <c r="H362" s="385" t="s">
        <v>6549</v>
      </c>
      <c r="I362" s="369">
        <v>20250253</v>
      </c>
      <c r="J362" s="387">
        <v>7020000</v>
      </c>
      <c r="K362" s="385">
        <v>0</v>
      </c>
      <c r="L362" s="397">
        <v>7020000</v>
      </c>
      <c r="M362" s="387">
        <v>7020000</v>
      </c>
      <c r="N362" s="385">
        <v>0</v>
      </c>
      <c r="O362" s="387">
        <v>7020000</v>
      </c>
      <c r="P362" s="385" t="s">
        <v>6056</v>
      </c>
    </row>
    <row r="363" spans="1:16" ht="62.4">
      <c r="A363" s="380">
        <v>20250371</v>
      </c>
      <c r="B363" s="382">
        <v>45743</v>
      </c>
      <c r="C363" s="381">
        <v>20250239</v>
      </c>
      <c r="D363" s="381" t="s">
        <v>6058</v>
      </c>
      <c r="E363" s="381" t="s">
        <v>6062</v>
      </c>
      <c r="F363" s="381">
        <v>52528418</v>
      </c>
      <c r="G363" s="381" t="s">
        <v>6550</v>
      </c>
      <c r="H363" s="381" t="s">
        <v>6482</v>
      </c>
      <c r="I363" s="368">
        <v>20250254</v>
      </c>
      <c r="J363" s="383">
        <v>7186000</v>
      </c>
      <c r="K363" s="381">
        <v>0</v>
      </c>
      <c r="L363" s="383">
        <v>7186000</v>
      </c>
      <c r="M363" s="383">
        <v>7186000</v>
      </c>
      <c r="N363" s="381">
        <v>0</v>
      </c>
      <c r="O363" s="383">
        <v>7186000</v>
      </c>
      <c r="P363" s="381" t="s">
        <v>6056</v>
      </c>
    </row>
    <row r="364" spans="1:16" ht="82.8">
      <c r="A364" s="384">
        <v>20250740</v>
      </c>
      <c r="B364" s="386">
        <v>45828</v>
      </c>
      <c r="C364" s="385">
        <v>20250564</v>
      </c>
      <c r="D364" s="385" t="s">
        <v>6058</v>
      </c>
      <c r="E364" s="385" t="s">
        <v>6062</v>
      </c>
      <c r="F364" s="385">
        <v>52528418</v>
      </c>
      <c r="G364" s="385" t="s">
        <v>6550</v>
      </c>
      <c r="H364" s="385" t="s">
        <v>6551</v>
      </c>
      <c r="I364" s="369">
        <v>20250254</v>
      </c>
      <c r="J364" s="387">
        <v>3551000</v>
      </c>
      <c r="K364" s="385">
        <v>336</v>
      </c>
      <c r="L364" s="397">
        <v>3550664</v>
      </c>
      <c r="M364" s="387">
        <v>3550664</v>
      </c>
      <c r="N364" s="385">
        <v>0</v>
      </c>
      <c r="O364" s="387">
        <v>3550664</v>
      </c>
      <c r="P364" s="385" t="s">
        <v>6056</v>
      </c>
    </row>
    <row r="365" spans="1:16" ht="62.4">
      <c r="A365" s="380">
        <v>20250372</v>
      </c>
      <c r="B365" s="382">
        <v>45744</v>
      </c>
      <c r="C365" s="381">
        <v>20250312</v>
      </c>
      <c r="D365" s="381" t="s">
        <v>6158</v>
      </c>
      <c r="E365" s="381" t="s">
        <v>6484</v>
      </c>
      <c r="F365" s="381">
        <v>1073685019</v>
      </c>
      <c r="G365" s="381" t="s">
        <v>6552</v>
      </c>
      <c r="H365" s="381" t="s">
        <v>6553</v>
      </c>
      <c r="I365" s="368">
        <v>20250255</v>
      </c>
      <c r="J365" s="383">
        <v>21200000</v>
      </c>
      <c r="K365" s="381">
        <v>0</v>
      </c>
      <c r="L365" s="383">
        <v>21200000</v>
      </c>
      <c r="M365" s="383">
        <v>21200000</v>
      </c>
      <c r="N365" s="381">
        <v>0</v>
      </c>
      <c r="O365" s="383">
        <v>21200000</v>
      </c>
      <c r="P365" s="381" t="s">
        <v>6056</v>
      </c>
    </row>
    <row r="366" spans="1:16" ht="72.599999999999994">
      <c r="A366" s="384">
        <v>20250899</v>
      </c>
      <c r="B366" s="386">
        <v>45863</v>
      </c>
      <c r="C366" s="385">
        <v>20250642</v>
      </c>
      <c r="D366" s="385" t="s">
        <v>6158</v>
      </c>
      <c r="E366" s="385" t="s">
        <v>6484</v>
      </c>
      <c r="F366" s="385">
        <v>1073685019</v>
      </c>
      <c r="G366" s="385" t="s">
        <v>6552</v>
      </c>
      <c r="H366" s="385" t="s">
        <v>6554</v>
      </c>
      <c r="I366" s="369">
        <v>20250255</v>
      </c>
      <c r="J366" s="387">
        <v>7420000</v>
      </c>
      <c r="K366" s="385">
        <v>0</v>
      </c>
      <c r="L366" s="397">
        <v>7420000</v>
      </c>
      <c r="M366" s="387">
        <v>7420000</v>
      </c>
      <c r="N366" s="385">
        <v>0</v>
      </c>
      <c r="O366" s="387">
        <v>7420000</v>
      </c>
      <c r="P366" s="385" t="s">
        <v>6056</v>
      </c>
    </row>
    <row r="367" spans="1:16" ht="62.4">
      <c r="A367" s="380">
        <v>20250380</v>
      </c>
      <c r="B367" s="382">
        <v>45747</v>
      </c>
      <c r="C367" s="381">
        <v>20250278</v>
      </c>
      <c r="D367" s="381" t="s">
        <v>6058</v>
      </c>
      <c r="E367" s="381" t="s">
        <v>6068</v>
      </c>
      <c r="F367" s="381">
        <v>900451870</v>
      </c>
      <c r="G367" s="381" t="s">
        <v>6555</v>
      </c>
      <c r="H367" s="381" t="s">
        <v>6556</v>
      </c>
      <c r="I367" s="381">
        <v>20250256</v>
      </c>
      <c r="J367" s="383">
        <v>7776000</v>
      </c>
      <c r="K367" s="381">
        <v>0</v>
      </c>
      <c r="L367" s="383">
        <v>7776000</v>
      </c>
      <c r="M367" s="383">
        <v>1314000</v>
      </c>
      <c r="N367" s="383">
        <v>6462000</v>
      </c>
      <c r="O367" s="383">
        <v>1314000</v>
      </c>
      <c r="P367" s="381" t="s">
        <v>6056</v>
      </c>
    </row>
    <row r="368" spans="1:16" ht="62.4">
      <c r="A368" s="380">
        <v>20250391</v>
      </c>
      <c r="B368" s="382">
        <v>45748</v>
      </c>
      <c r="C368" s="381">
        <v>20250181</v>
      </c>
      <c r="D368" s="381" t="s">
        <v>6158</v>
      </c>
      <c r="E368" s="381" t="s">
        <v>6053</v>
      </c>
      <c r="F368" s="381">
        <v>1032362678</v>
      </c>
      <c r="G368" s="381" t="s">
        <v>6557</v>
      </c>
      <c r="H368" s="381" t="s">
        <v>6558</v>
      </c>
      <c r="I368" s="381">
        <v>20250257</v>
      </c>
      <c r="J368" s="383">
        <v>16830000</v>
      </c>
      <c r="K368" s="381">
        <v>0</v>
      </c>
      <c r="L368" s="383">
        <v>16830000</v>
      </c>
      <c r="M368" s="383">
        <v>16830000</v>
      </c>
      <c r="N368" s="381">
        <v>0</v>
      </c>
      <c r="O368" s="383">
        <v>16830000</v>
      </c>
      <c r="P368" s="381" t="s">
        <v>6056</v>
      </c>
    </row>
    <row r="369" spans="1:16" ht="72.599999999999994">
      <c r="A369" s="380">
        <v>20250379</v>
      </c>
      <c r="B369" s="382">
        <v>45747</v>
      </c>
      <c r="C369" s="381">
        <v>20250244</v>
      </c>
      <c r="D369" s="381" t="s">
        <v>6058</v>
      </c>
      <c r="E369" s="381" t="s">
        <v>6068</v>
      </c>
      <c r="F369" s="381">
        <v>900020684</v>
      </c>
      <c r="G369" s="381" t="s">
        <v>4156</v>
      </c>
      <c r="H369" s="381" t="s">
        <v>6559</v>
      </c>
      <c r="I369" s="381">
        <v>20250258</v>
      </c>
      <c r="J369" s="383">
        <v>2800000</v>
      </c>
      <c r="K369" s="381">
        <v>0</v>
      </c>
      <c r="L369" s="383">
        <v>2800000</v>
      </c>
      <c r="M369" s="383">
        <v>1866666</v>
      </c>
      <c r="N369" s="383">
        <v>933334</v>
      </c>
      <c r="O369" s="383">
        <v>1866666</v>
      </c>
      <c r="P369" s="381" t="s">
        <v>6056</v>
      </c>
    </row>
    <row r="370" spans="1:16" ht="52.2">
      <c r="A370" s="380">
        <v>20250375</v>
      </c>
      <c r="B370" s="382">
        <v>45747</v>
      </c>
      <c r="C370" s="381">
        <v>20250030</v>
      </c>
      <c r="D370" s="381" t="s">
        <v>6058</v>
      </c>
      <c r="E370" s="381" t="s">
        <v>6062</v>
      </c>
      <c r="F370" s="381">
        <v>1071608898</v>
      </c>
      <c r="G370" s="381" t="s">
        <v>6139</v>
      </c>
      <c r="H370" s="381" t="s">
        <v>6099</v>
      </c>
      <c r="I370" s="368">
        <v>20250259</v>
      </c>
      <c r="J370" s="383">
        <v>9289000</v>
      </c>
      <c r="K370" s="381">
        <v>0</v>
      </c>
      <c r="L370" s="383">
        <v>9289000</v>
      </c>
      <c r="M370" s="383">
        <v>9289000</v>
      </c>
      <c r="N370" s="381">
        <v>0</v>
      </c>
      <c r="O370" s="383">
        <v>9289000</v>
      </c>
      <c r="P370" s="381" t="s">
        <v>6056</v>
      </c>
    </row>
    <row r="371" spans="1:16" ht="62.4">
      <c r="A371" s="384">
        <v>20250516</v>
      </c>
      <c r="B371" s="386">
        <v>45777</v>
      </c>
      <c r="C371" s="385">
        <v>20250417</v>
      </c>
      <c r="D371" s="385" t="s">
        <v>6058</v>
      </c>
      <c r="E371" s="385" t="s">
        <v>6062</v>
      </c>
      <c r="F371" s="385">
        <v>1071608898</v>
      </c>
      <c r="G371" s="385" t="s">
        <v>6139</v>
      </c>
      <c r="H371" s="385" t="s">
        <v>6560</v>
      </c>
      <c r="I371" s="369">
        <v>20250259</v>
      </c>
      <c r="J371" s="387">
        <v>4645000</v>
      </c>
      <c r="K371" s="385">
        <v>0</v>
      </c>
      <c r="L371" s="397">
        <v>4645000</v>
      </c>
      <c r="M371" s="387">
        <v>4645000</v>
      </c>
      <c r="N371" s="385">
        <v>0</v>
      </c>
      <c r="O371" s="387">
        <v>4645000</v>
      </c>
      <c r="P371" s="385" t="s">
        <v>6056</v>
      </c>
    </row>
    <row r="372" spans="1:16" ht="72.599999999999994">
      <c r="A372" s="380">
        <v>20250376</v>
      </c>
      <c r="B372" s="382">
        <v>45747</v>
      </c>
      <c r="C372" s="381">
        <v>20250353</v>
      </c>
      <c r="D372" s="381" t="s">
        <v>6107</v>
      </c>
      <c r="E372" s="381" t="s">
        <v>6108</v>
      </c>
      <c r="F372" s="381">
        <v>901711223</v>
      </c>
      <c r="G372" s="381" t="s">
        <v>1881</v>
      </c>
      <c r="H372" s="381" t="s">
        <v>6561</v>
      </c>
      <c r="I372" s="381">
        <v>20250260</v>
      </c>
      <c r="J372" s="383">
        <v>138010000</v>
      </c>
      <c r="K372" s="381">
        <v>0</v>
      </c>
      <c r="L372" s="383">
        <v>138010000</v>
      </c>
      <c r="M372" s="381">
        <v>0</v>
      </c>
      <c r="N372" s="383">
        <v>138010000</v>
      </c>
      <c r="O372" s="381">
        <v>0</v>
      </c>
      <c r="P372" s="381" t="s">
        <v>6056</v>
      </c>
    </row>
    <row r="373" spans="1:16" ht="82.8">
      <c r="A373" s="380">
        <v>20250377</v>
      </c>
      <c r="B373" s="382">
        <v>45747</v>
      </c>
      <c r="C373" s="381">
        <v>20250217</v>
      </c>
      <c r="D373" s="381" t="s">
        <v>6107</v>
      </c>
      <c r="E373" s="381" t="s">
        <v>6141</v>
      </c>
      <c r="F373" s="381">
        <v>900850151</v>
      </c>
      <c r="G373" s="381" t="s">
        <v>1905</v>
      </c>
      <c r="H373" s="381" t="s">
        <v>6562</v>
      </c>
      <c r="I373" s="381">
        <v>20250261</v>
      </c>
      <c r="J373" s="383">
        <v>53601000</v>
      </c>
      <c r="K373" s="381">
        <v>0</v>
      </c>
      <c r="L373" s="383">
        <v>53601000</v>
      </c>
      <c r="M373" s="383">
        <v>31658760</v>
      </c>
      <c r="N373" s="383">
        <v>21942240</v>
      </c>
      <c r="O373" s="383">
        <v>31658760</v>
      </c>
      <c r="P373" s="381" t="s">
        <v>6056</v>
      </c>
    </row>
    <row r="374" spans="1:16" ht="62.4">
      <c r="A374" s="380">
        <v>20250378</v>
      </c>
      <c r="B374" s="382">
        <v>45747</v>
      </c>
      <c r="C374" s="381">
        <v>20250152</v>
      </c>
      <c r="D374" s="381" t="s">
        <v>6563</v>
      </c>
      <c r="E374" s="381" t="s">
        <v>6068</v>
      </c>
      <c r="F374" s="381">
        <v>900459737</v>
      </c>
      <c r="G374" s="381" t="s">
        <v>6564</v>
      </c>
      <c r="H374" s="381" t="s">
        <v>6565</v>
      </c>
      <c r="I374" s="381">
        <v>20250262</v>
      </c>
      <c r="J374" s="383">
        <v>15000000</v>
      </c>
      <c r="K374" s="381">
        <v>0</v>
      </c>
      <c r="L374" s="383">
        <v>15000000</v>
      </c>
      <c r="M374" s="383">
        <v>9820030</v>
      </c>
      <c r="N374" s="383">
        <v>5179970</v>
      </c>
      <c r="O374" s="383">
        <v>9820030</v>
      </c>
      <c r="P374" s="381" t="s">
        <v>6056</v>
      </c>
    </row>
    <row r="375" spans="1:16" ht="62.4">
      <c r="A375" s="380">
        <v>20250381</v>
      </c>
      <c r="B375" s="382">
        <v>45748</v>
      </c>
      <c r="C375" s="381">
        <v>20250315</v>
      </c>
      <c r="D375" s="381" t="s">
        <v>6158</v>
      </c>
      <c r="E375" s="381" t="s">
        <v>6454</v>
      </c>
      <c r="F375" s="381">
        <v>1032452080</v>
      </c>
      <c r="G375" s="381" t="s">
        <v>6566</v>
      </c>
      <c r="H375" s="381" t="s">
        <v>6516</v>
      </c>
      <c r="I375" s="381">
        <v>20250263</v>
      </c>
      <c r="J375" s="383">
        <v>46400000</v>
      </c>
      <c r="K375" s="381">
        <v>0</v>
      </c>
      <c r="L375" s="383">
        <v>46400000</v>
      </c>
      <c r="M375" s="383">
        <v>34606667</v>
      </c>
      <c r="N375" s="383">
        <v>11793333</v>
      </c>
      <c r="O375" s="383">
        <v>34606667</v>
      </c>
      <c r="P375" s="381" t="s">
        <v>6056</v>
      </c>
    </row>
    <row r="376" spans="1:16" ht="42">
      <c r="A376" s="380">
        <v>20250382</v>
      </c>
      <c r="B376" s="382">
        <v>45748</v>
      </c>
      <c r="C376" s="381">
        <v>20250355</v>
      </c>
      <c r="D376" s="381" t="s">
        <v>6058</v>
      </c>
      <c r="E376" s="381" t="s">
        <v>6059</v>
      </c>
      <c r="F376" s="381">
        <v>1026290803</v>
      </c>
      <c r="G376" s="381" t="s">
        <v>6066</v>
      </c>
      <c r="H376" s="381" t="s">
        <v>6567</v>
      </c>
      <c r="I376" s="381">
        <v>20250264</v>
      </c>
      <c r="J376" s="383">
        <v>47475000</v>
      </c>
      <c r="K376" s="381">
        <v>0</v>
      </c>
      <c r="L376" s="383">
        <v>47475000</v>
      </c>
      <c r="M376" s="383">
        <v>36925000</v>
      </c>
      <c r="N376" s="383">
        <v>10550000</v>
      </c>
      <c r="O376" s="383">
        <v>36925000</v>
      </c>
      <c r="P376" s="381" t="s">
        <v>6056</v>
      </c>
    </row>
    <row r="377" spans="1:16" ht="52.2">
      <c r="A377" s="380">
        <v>20250383</v>
      </c>
      <c r="B377" s="382">
        <v>45748</v>
      </c>
      <c r="C377" s="381">
        <v>20250332</v>
      </c>
      <c r="D377" s="381" t="s">
        <v>6158</v>
      </c>
      <c r="E377" s="381" t="s">
        <v>6053</v>
      </c>
      <c r="F377" s="381">
        <v>1077144183</v>
      </c>
      <c r="G377" s="381" t="s">
        <v>6568</v>
      </c>
      <c r="H377" s="381" t="s">
        <v>6569</v>
      </c>
      <c r="I377" s="368">
        <v>20250265</v>
      </c>
      <c r="J377" s="383">
        <v>33000000</v>
      </c>
      <c r="K377" s="381">
        <v>0</v>
      </c>
      <c r="L377" s="383">
        <v>33000000</v>
      </c>
      <c r="M377" s="383">
        <v>21633333</v>
      </c>
      <c r="N377" s="383">
        <v>11366667</v>
      </c>
      <c r="O377" s="383">
        <v>21633333</v>
      </c>
      <c r="P377" s="381" t="s">
        <v>6056</v>
      </c>
    </row>
    <row r="378" spans="1:16" ht="52.2">
      <c r="A378" s="380">
        <v>20250384</v>
      </c>
      <c r="B378" s="382">
        <v>45748</v>
      </c>
      <c r="C378" s="381">
        <v>20250333</v>
      </c>
      <c r="D378" s="381" t="s">
        <v>6158</v>
      </c>
      <c r="E378" s="381" t="s">
        <v>6236</v>
      </c>
      <c r="F378" s="381">
        <v>1077144183</v>
      </c>
      <c r="G378" s="381" t="s">
        <v>6568</v>
      </c>
      <c r="H378" s="381" t="s">
        <v>6569</v>
      </c>
      <c r="I378" s="368">
        <v>20250265</v>
      </c>
      <c r="J378" s="383">
        <v>33000000</v>
      </c>
      <c r="K378" s="381">
        <v>0</v>
      </c>
      <c r="L378" s="383">
        <v>33000000</v>
      </c>
      <c r="M378" s="383">
        <v>22000000</v>
      </c>
      <c r="N378" s="383">
        <v>11000000</v>
      </c>
      <c r="O378" s="383">
        <v>22000000</v>
      </c>
      <c r="P378" s="381" t="s">
        <v>6056</v>
      </c>
    </row>
    <row r="379" spans="1:16" ht="62.4">
      <c r="A379" s="384">
        <v>20251172</v>
      </c>
      <c r="B379" s="386">
        <v>45931</v>
      </c>
      <c r="C379" s="385">
        <v>20250846</v>
      </c>
      <c r="D379" s="385" t="s">
        <v>6158</v>
      </c>
      <c r="E379" s="385" t="s">
        <v>6236</v>
      </c>
      <c r="F379" s="385">
        <v>1077144183</v>
      </c>
      <c r="G379" s="385" t="s">
        <v>6568</v>
      </c>
      <c r="H379" s="385" t="s">
        <v>6570</v>
      </c>
      <c r="I379" s="369">
        <v>20250265</v>
      </c>
      <c r="J379" s="387">
        <v>13750000</v>
      </c>
      <c r="K379" s="385">
        <v>0</v>
      </c>
      <c r="L379" s="397">
        <v>13750000</v>
      </c>
      <c r="M379" s="385">
        <v>0</v>
      </c>
      <c r="N379" s="387">
        <v>13750000</v>
      </c>
      <c r="O379" s="385">
        <v>0</v>
      </c>
      <c r="P379" s="385" t="s">
        <v>6056</v>
      </c>
    </row>
    <row r="380" spans="1:16" ht="62.4">
      <c r="A380" s="384">
        <v>20251173</v>
      </c>
      <c r="B380" s="386">
        <v>45931</v>
      </c>
      <c r="C380" s="385">
        <v>20250847</v>
      </c>
      <c r="D380" s="385" t="s">
        <v>6158</v>
      </c>
      <c r="E380" s="385" t="s">
        <v>6053</v>
      </c>
      <c r="F380" s="385">
        <v>1077144183</v>
      </c>
      <c r="G380" s="385" t="s">
        <v>6568</v>
      </c>
      <c r="H380" s="385" t="s">
        <v>6571</v>
      </c>
      <c r="I380" s="369">
        <v>20250265</v>
      </c>
      <c r="J380" s="387">
        <v>13750000</v>
      </c>
      <c r="K380" s="385">
        <v>0</v>
      </c>
      <c r="L380" s="397">
        <v>13750000</v>
      </c>
      <c r="M380" s="385">
        <v>0</v>
      </c>
      <c r="N380" s="387">
        <v>13750000</v>
      </c>
      <c r="O380" s="385">
        <v>0</v>
      </c>
      <c r="P380" s="385" t="s">
        <v>6056</v>
      </c>
    </row>
    <row r="381" spans="1:16" ht="42">
      <c r="A381" s="380">
        <v>20250392</v>
      </c>
      <c r="B381" s="382">
        <v>45748</v>
      </c>
      <c r="C381" s="381">
        <v>20250030</v>
      </c>
      <c r="D381" s="381" t="s">
        <v>6058</v>
      </c>
      <c r="E381" s="381" t="s">
        <v>6062</v>
      </c>
      <c r="F381" s="381">
        <v>80898102</v>
      </c>
      <c r="G381" s="381" t="s">
        <v>6138</v>
      </c>
      <c r="H381" s="381" t="s">
        <v>6099</v>
      </c>
      <c r="I381" s="368">
        <v>20250266</v>
      </c>
      <c r="J381" s="383">
        <v>8196000</v>
      </c>
      <c r="K381" s="381">
        <v>0</v>
      </c>
      <c r="L381" s="383">
        <v>8196000</v>
      </c>
      <c r="M381" s="383">
        <v>8196000</v>
      </c>
      <c r="N381" s="381">
        <v>0</v>
      </c>
      <c r="O381" s="383">
        <v>8196000</v>
      </c>
      <c r="P381" s="381" t="s">
        <v>6056</v>
      </c>
    </row>
    <row r="382" spans="1:16" ht="62.4">
      <c r="A382" s="384">
        <v>20250515</v>
      </c>
      <c r="B382" s="386">
        <v>45777</v>
      </c>
      <c r="C382" s="385">
        <v>20250418</v>
      </c>
      <c r="D382" s="385" t="s">
        <v>6058</v>
      </c>
      <c r="E382" s="385" t="s">
        <v>6062</v>
      </c>
      <c r="F382" s="385">
        <v>80898102</v>
      </c>
      <c r="G382" s="385" t="s">
        <v>6138</v>
      </c>
      <c r="H382" s="385" t="s">
        <v>6572</v>
      </c>
      <c r="I382" s="369">
        <v>20250266</v>
      </c>
      <c r="J382" s="387">
        <v>4098000</v>
      </c>
      <c r="K382" s="385">
        <v>0</v>
      </c>
      <c r="L382" s="397">
        <v>4098000</v>
      </c>
      <c r="M382" s="387">
        <v>4098000</v>
      </c>
      <c r="N382" s="385">
        <v>0</v>
      </c>
      <c r="O382" s="387">
        <v>4098000</v>
      </c>
      <c r="P382" s="385" t="s">
        <v>6056</v>
      </c>
    </row>
    <row r="383" spans="1:16" ht="52.2">
      <c r="A383" s="380">
        <v>20250385</v>
      </c>
      <c r="B383" s="382">
        <v>45748</v>
      </c>
      <c r="C383" s="381">
        <v>20250355</v>
      </c>
      <c r="D383" s="381" t="s">
        <v>6058</v>
      </c>
      <c r="E383" s="381" t="s">
        <v>6059</v>
      </c>
      <c r="F383" s="381">
        <v>1018477291</v>
      </c>
      <c r="G383" s="381" t="s">
        <v>2359</v>
      </c>
      <c r="H383" s="381" t="s">
        <v>6567</v>
      </c>
      <c r="I383" s="381">
        <v>20250267</v>
      </c>
      <c r="J383" s="383">
        <v>47250000</v>
      </c>
      <c r="K383" s="381">
        <v>0</v>
      </c>
      <c r="L383" s="383">
        <v>47250000</v>
      </c>
      <c r="M383" s="383">
        <v>31500000</v>
      </c>
      <c r="N383" s="383">
        <v>15750000</v>
      </c>
      <c r="O383" s="383">
        <v>31500000</v>
      </c>
      <c r="P383" s="381" t="s">
        <v>6056</v>
      </c>
    </row>
    <row r="384" spans="1:16" ht="42">
      <c r="A384" s="380">
        <v>20250386</v>
      </c>
      <c r="B384" s="382">
        <v>45748</v>
      </c>
      <c r="C384" s="381">
        <v>20250355</v>
      </c>
      <c r="D384" s="381" t="s">
        <v>6058</v>
      </c>
      <c r="E384" s="381" t="s">
        <v>6059</v>
      </c>
      <c r="F384" s="381">
        <v>1023980180</v>
      </c>
      <c r="G384" s="381" t="s">
        <v>6573</v>
      </c>
      <c r="H384" s="381" t="s">
        <v>6567</v>
      </c>
      <c r="I384" s="381">
        <v>20250268</v>
      </c>
      <c r="J384" s="383">
        <v>46620000</v>
      </c>
      <c r="K384" s="381">
        <v>0</v>
      </c>
      <c r="L384" s="383">
        <v>46620000</v>
      </c>
      <c r="M384" s="383">
        <v>36260000</v>
      </c>
      <c r="N384" s="383">
        <v>10360000</v>
      </c>
      <c r="O384" s="383">
        <v>36260000</v>
      </c>
      <c r="P384" s="381" t="s">
        <v>6056</v>
      </c>
    </row>
    <row r="385" spans="1:16" ht="62.4">
      <c r="A385" s="380">
        <v>20250387</v>
      </c>
      <c r="B385" s="382">
        <v>45748</v>
      </c>
      <c r="C385" s="381">
        <v>20250324</v>
      </c>
      <c r="D385" s="381" t="s">
        <v>6158</v>
      </c>
      <c r="E385" s="381" t="s">
        <v>6236</v>
      </c>
      <c r="F385" s="381">
        <v>1001058608</v>
      </c>
      <c r="G385" s="381" t="s">
        <v>6574</v>
      </c>
      <c r="H385" s="381" t="s">
        <v>6575</v>
      </c>
      <c r="I385" s="381">
        <v>20250269</v>
      </c>
      <c r="J385" s="383">
        <v>21420000</v>
      </c>
      <c r="K385" s="383">
        <v>17255000</v>
      </c>
      <c r="L385" s="383">
        <v>4165000</v>
      </c>
      <c r="M385" s="383">
        <v>4165000</v>
      </c>
      <c r="N385" s="381">
        <v>0</v>
      </c>
      <c r="O385" s="383">
        <v>4165000</v>
      </c>
      <c r="P385" s="381" t="s">
        <v>6056</v>
      </c>
    </row>
    <row r="386" spans="1:16" ht="52.2">
      <c r="A386" s="380">
        <v>20250388</v>
      </c>
      <c r="B386" s="382">
        <v>45748</v>
      </c>
      <c r="C386" s="381">
        <v>20250143</v>
      </c>
      <c r="D386" s="381" t="s">
        <v>6158</v>
      </c>
      <c r="E386" s="381" t="s">
        <v>6271</v>
      </c>
      <c r="F386" s="381">
        <v>1012323168</v>
      </c>
      <c r="G386" s="381" t="s">
        <v>6576</v>
      </c>
      <c r="H386" s="381" t="s">
        <v>6577</v>
      </c>
      <c r="I386" s="381">
        <v>20250270</v>
      </c>
      <c r="J386" s="383">
        <v>9700000</v>
      </c>
      <c r="K386" s="381">
        <v>0</v>
      </c>
      <c r="L386" s="383">
        <v>9700000</v>
      </c>
      <c r="M386" s="383">
        <v>9700000</v>
      </c>
      <c r="N386" s="381">
        <v>0</v>
      </c>
      <c r="O386" s="383">
        <v>9700000</v>
      </c>
      <c r="P386" s="381" t="s">
        <v>6056</v>
      </c>
    </row>
    <row r="387" spans="1:16" ht="42">
      <c r="A387" s="380">
        <v>20250389</v>
      </c>
      <c r="B387" s="382">
        <v>45748</v>
      </c>
      <c r="C387" s="381">
        <v>20250355</v>
      </c>
      <c r="D387" s="381" t="s">
        <v>6058</v>
      </c>
      <c r="E387" s="381" t="s">
        <v>6059</v>
      </c>
      <c r="F387" s="381">
        <v>1030676640</v>
      </c>
      <c r="G387" s="381" t="s">
        <v>6060</v>
      </c>
      <c r="H387" s="381" t="s">
        <v>6567</v>
      </c>
      <c r="I387" s="381">
        <v>20250271</v>
      </c>
      <c r="J387" s="383">
        <v>47475000</v>
      </c>
      <c r="K387" s="381">
        <v>0</v>
      </c>
      <c r="L387" s="383">
        <v>47475000</v>
      </c>
      <c r="M387" s="383">
        <v>31650000</v>
      </c>
      <c r="N387" s="383">
        <v>15825000</v>
      </c>
      <c r="O387" s="383">
        <v>31650000</v>
      </c>
      <c r="P387" s="381" t="s">
        <v>6056</v>
      </c>
    </row>
    <row r="388" spans="1:16" ht="72.599999999999994">
      <c r="A388" s="380">
        <v>20250390</v>
      </c>
      <c r="B388" s="382">
        <v>45748</v>
      </c>
      <c r="C388" s="381">
        <v>20250323</v>
      </c>
      <c r="D388" s="381" t="s">
        <v>6058</v>
      </c>
      <c r="E388" s="381" t="s">
        <v>6068</v>
      </c>
      <c r="F388" s="381">
        <v>900096259</v>
      </c>
      <c r="G388" s="381" t="s">
        <v>6578</v>
      </c>
      <c r="H388" s="381" t="s">
        <v>6579</v>
      </c>
      <c r="I388" s="381">
        <v>20250272</v>
      </c>
      <c r="J388" s="383">
        <v>55032000</v>
      </c>
      <c r="K388" s="381">
        <v>0</v>
      </c>
      <c r="L388" s="383">
        <v>55032000</v>
      </c>
      <c r="M388" s="383">
        <v>54420333</v>
      </c>
      <c r="N388" s="383">
        <v>611667</v>
      </c>
      <c r="O388" s="383">
        <v>54420333</v>
      </c>
      <c r="P388" s="381" t="s">
        <v>6056</v>
      </c>
    </row>
    <row r="389" spans="1:16" ht="62.4">
      <c r="A389" s="380">
        <v>20250397</v>
      </c>
      <c r="B389" s="382">
        <v>45749</v>
      </c>
      <c r="C389" s="381">
        <v>20250330</v>
      </c>
      <c r="D389" s="381" t="s">
        <v>6058</v>
      </c>
      <c r="E389" s="381" t="s">
        <v>6068</v>
      </c>
      <c r="F389" s="381">
        <v>1015436173</v>
      </c>
      <c r="G389" s="381" t="s">
        <v>6580</v>
      </c>
      <c r="H389" s="381" t="s">
        <v>6581</v>
      </c>
      <c r="I389" s="381">
        <v>20250273</v>
      </c>
      <c r="J389" s="383">
        <v>13500000</v>
      </c>
      <c r="K389" s="381">
        <v>0</v>
      </c>
      <c r="L389" s="383">
        <v>13500000</v>
      </c>
      <c r="M389" s="383">
        <v>11250000</v>
      </c>
      <c r="N389" s="383">
        <v>2250000</v>
      </c>
      <c r="O389" s="383">
        <v>11250000</v>
      </c>
      <c r="P389" s="381" t="s">
        <v>6056</v>
      </c>
    </row>
    <row r="390" spans="1:16" ht="62.4">
      <c r="A390" s="380">
        <v>20250398</v>
      </c>
      <c r="B390" s="382">
        <v>45749</v>
      </c>
      <c r="C390" s="381">
        <v>20250339</v>
      </c>
      <c r="D390" s="381" t="s">
        <v>6158</v>
      </c>
      <c r="E390" s="381" t="s">
        <v>6454</v>
      </c>
      <c r="F390" s="381">
        <v>1140852856</v>
      </c>
      <c r="G390" s="381" t="s">
        <v>6582</v>
      </c>
      <c r="H390" s="381" t="s">
        <v>6583</v>
      </c>
      <c r="I390" s="381">
        <v>20250274</v>
      </c>
      <c r="J390" s="383">
        <v>40120000</v>
      </c>
      <c r="K390" s="381">
        <v>0</v>
      </c>
      <c r="L390" s="383">
        <v>40120000</v>
      </c>
      <c r="M390" s="383">
        <v>29755667</v>
      </c>
      <c r="N390" s="383">
        <v>10364333</v>
      </c>
      <c r="O390" s="383">
        <v>29755667</v>
      </c>
      <c r="P390" s="381" t="s">
        <v>6056</v>
      </c>
    </row>
    <row r="391" spans="1:16" ht="72.599999999999994">
      <c r="A391" s="380">
        <v>20250399</v>
      </c>
      <c r="B391" s="382">
        <v>45749</v>
      </c>
      <c r="C391" s="381">
        <v>20250309</v>
      </c>
      <c r="D391" s="381" t="s">
        <v>6158</v>
      </c>
      <c r="E391" s="381" t="s">
        <v>6447</v>
      </c>
      <c r="F391" s="381">
        <v>39708039</v>
      </c>
      <c r="G391" s="381" t="s">
        <v>6584</v>
      </c>
      <c r="H391" s="381" t="s">
        <v>6585</v>
      </c>
      <c r="I391" s="381">
        <v>20250275</v>
      </c>
      <c r="J391" s="383">
        <v>49970000</v>
      </c>
      <c r="K391" s="381">
        <v>0</v>
      </c>
      <c r="L391" s="383">
        <v>49970000</v>
      </c>
      <c r="M391" s="383">
        <v>33630000</v>
      </c>
      <c r="N391" s="383">
        <v>16340000</v>
      </c>
      <c r="O391" s="383">
        <v>33630000</v>
      </c>
      <c r="P391" s="381" t="s">
        <v>6056</v>
      </c>
    </row>
    <row r="392" spans="1:16" ht="52.2">
      <c r="A392" s="380">
        <v>20250400</v>
      </c>
      <c r="B392" s="382">
        <v>45749</v>
      </c>
      <c r="C392" s="381">
        <v>20250347</v>
      </c>
      <c r="D392" s="381" t="s">
        <v>6158</v>
      </c>
      <c r="E392" s="381" t="s">
        <v>6271</v>
      </c>
      <c r="F392" s="381">
        <v>1069713697</v>
      </c>
      <c r="G392" s="381" t="s">
        <v>2305</v>
      </c>
      <c r="H392" s="381" t="s">
        <v>6586</v>
      </c>
      <c r="I392" s="381">
        <v>20250276</v>
      </c>
      <c r="J392" s="383">
        <v>4500000</v>
      </c>
      <c r="K392" s="383">
        <v>200001</v>
      </c>
      <c r="L392" s="383">
        <v>4299999</v>
      </c>
      <c r="M392" s="383">
        <v>4299999</v>
      </c>
      <c r="N392" s="381">
        <v>0</v>
      </c>
      <c r="O392" s="383">
        <v>4299999</v>
      </c>
      <c r="P392" s="381" t="s">
        <v>6056</v>
      </c>
    </row>
    <row r="393" spans="1:16" ht="52.2">
      <c r="A393" s="380">
        <v>20250401</v>
      </c>
      <c r="B393" s="382">
        <v>45749</v>
      </c>
      <c r="C393" s="381">
        <v>20250343</v>
      </c>
      <c r="D393" s="381" t="s">
        <v>6158</v>
      </c>
      <c r="E393" s="381" t="s">
        <v>6271</v>
      </c>
      <c r="F393" s="381">
        <v>53090344</v>
      </c>
      <c r="G393" s="381" t="s">
        <v>2277</v>
      </c>
      <c r="H393" s="381" t="s">
        <v>6587</v>
      </c>
      <c r="I393" s="368">
        <v>20250277</v>
      </c>
      <c r="J393" s="383">
        <v>10600000</v>
      </c>
      <c r="K393" s="381">
        <v>0</v>
      </c>
      <c r="L393" s="383">
        <v>10600000</v>
      </c>
      <c r="M393" s="383">
        <v>10600000</v>
      </c>
      <c r="N393" s="381">
        <v>0</v>
      </c>
      <c r="O393" s="383">
        <v>10600000</v>
      </c>
      <c r="P393" s="381" t="s">
        <v>6056</v>
      </c>
    </row>
    <row r="394" spans="1:16" ht="52.2">
      <c r="A394" s="384">
        <v>20250641</v>
      </c>
      <c r="B394" s="386">
        <v>45807</v>
      </c>
      <c r="C394" s="385">
        <v>20250505</v>
      </c>
      <c r="D394" s="385" t="s">
        <v>6158</v>
      </c>
      <c r="E394" s="385" t="s">
        <v>6271</v>
      </c>
      <c r="F394" s="385">
        <v>53090344</v>
      </c>
      <c r="G394" s="385" t="s">
        <v>2277</v>
      </c>
      <c r="H394" s="385" t="s">
        <v>6588</v>
      </c>
      <c r="I394" s="369">
        <v>20250277</v>
      </c>
      <c r="J394" s="387">
        <v>4670000</v>
      </c>
      <c r="K394" s="387">
        <v>3352</v>
      </c>
      <c r="L394" s="397">
        <v>4666648</v>
      </c>
      <c r="M394" s="387">
        <v>4666648</v>
      </c>
      <c r="N394" s="385">
        <v>0</v>
      </c>
      <c r="O394" s="387">
        <v>4666648</v>
      </c>
      <c r="P394" s="385" t="s">
        <v>6056</v>
      </c>
    </row>
    <row r="395" spans="1:16" ht="52.2">
      <c r="A395" s="380">
        <v>20250405</v>
      </c>
      <c r="B395" s="382">
        <v>45750</v>
      </c>
      <c r="C395" s="381">
        <v>20250153</v>
      </c>
      <c r="D395" s="381" t="s">
        <v>6158</v>
      </c>
      <c r="E395" s="381" t="s">
        <v>6343</v>
      </c>
      <c r="F395" s="381">
        <v>1016114111</v>
      </c>
      <c r="G395" s="381" t="s">
        <v>6589</v>
      </c>
      <c r="H395" s="381" t="s">
        <v>6590</v>
      </c>
      <c r="I395" s="381">
        <v>20250278</v>
      </c>
      <c r="J395" s="383">
        <v>7000000</v>
      </c>
      <c r="K395" s="381">
        <v>0</v>
      </c>
      <c r="L395" s="383">
        <v>7000000</v>
      </c>
      <c r="M395" s="383">
        <v>7000000</v>
      </c>
      <c r="N395" s="381">
        <v>0</v>
      </c>
      <c r="O395" s="383">
        <v>7000000</v>
      </c>
      <c r="P395" s="381" t="s">
        <v>6056</v>
      </c>
    </row>
    <row r="396" spans="1:16" ht="62.4">
      <c r="A396" s="380">
        <v>20250402</v>
      </c>
      <c r="B396" s="382">
        <v>45750</v>
      </c>
      <c r="C396" s="381">
        <v>20250322</v>
      </c>
      <c r="D396" s="381" t="s">
        <v>6058</v>
      </c>
      <c r="E396" s="381" t="s">
        <v>6068</v>
      </c>
      <c r="F396" s="381">
        <v>901010523</v>
      </c>
      <c r="G396" s="381" t="s">
        <v>1436</v>
      </c>
      <c r="H396" s="381" t="s">
        <v>6591</v>
      </c>
      <c r="I396" s="381">
        <v>20250279</v>
      </c>
      <c r="J396" s="383">
        <v>114340974</v>
      </c>
      <c r="K396" s="381">
        <v>0</v>
      </c>
      <c r="L396" s="383">
        <v>114340974</v>
      </c>
      <c r="M396" s="383">
        <v>114340974</v>
      </c>
      <c r="N396" s="381">
        <v>0</v>
      </c>
      <c r="O396" s="383">
        <v>114340974</v>
      </c>
      <c r="P396" s="381" t="s">
        <v>6056</v>
      </c>
    </row>
    <row r="397" spans="1:16" ht="72.599999999999994">
      <c r="A397" s="380">
        <v>20250406</v>
      </c>
      <c r="B397" s="382">
        <v>45750</v>
      </c>
      <c r="C397" s="381">
        <v>20250337</v>
      </c>
      <c r="D397" s="381" t="s">
        <v>6158</v>
      </c>
      <c r="E397" s="381" t="s">
        <v>6053</v>
      </c>
      <c r="F397" s="381">
        <v>1073504473</v>
      </c>
      <c r="G397" s="381" t="s">
        <v>6592</v>
      </c>
      <c r="H397" s="381" t="s">
        <v>6593</v>
      </c>
      <c r="I397" s="381">
        <v>20250280</v>
      </c>
      <c r="J397" s="383">
        <v>16830000</v>
      </c>
      <c r="K397" s="381">
        <v>0</v>
      </c>
      <c r="L397" s="383">
        <v>16830000</v>
      </c>
      <c r="M397" s="383">
        <v>16830000</v>
      </c>
      <c r="N397" s="381">
        <v>0</v>
      </c>
      <c r="O397" s="383">
        <v>16830000</v>
      </c>
      <c r="P397" s="381" t="s">
        <v>6056</v>
      </c>
    </row>
    <row r="398" spans="1:16" ht="93">
      <c r="A398" s="380">
        <v>20250407</v>
      </c>
      <c r="B398" s="382">
        <v>45750</v>
      </c>
      <c r="C398" s="381">
        <v>20250316</v>
      </c>
      <c r="D398" s="381" t="s">
        <v>6052</v>
      </c>
      <c r="E398" s="381" t="s">
        <v>6214</v>
      </c>
      <c r="F398" s="381">
        <v>901790029</v>
      </c>
      <c r="G398" s="381" t="s">
        <v>4261</v>
      </c>
      <c r="H398" s="381" t="s">
        <v>6594</v>
      </c>
      <c r="I398" s="381">
        <v>20250281</v>
      </c>
      <c r="J398" s="383">
        <v>476014000</v>
      </c>
      <c r="K398" s="381">
        <v>0</v>
      </c>
      <c r="L398" s="383">
        <v>476014000</v>
      </c>
      <c r="M398" s="383">
        <v>340610766</v>
      </c>
      <c r="N398" s="383">
        <v>135403234</v>
      </c>
      <c r="O398" s="383">
        <v>340610766</v>
      </c>
      <c r="P398" s="381" t="s">
        <v>6056</v>
      </c>
    </row>
    <row r="399" spans="1:16" ht="82.8">
      <c r="A399" s="380">
        <v>20250408</v>
      </c>
      <c r="B399" s="382">
        <v>45751</v>
      </c>
      <c r="C399" s="381">
        <v>20250281</v>
      </c>
      <c r="D399" s="381" t="s">
        <v>6052</v>
      </c>
      <c r="E399" s="381" t="s">
        <v>6053</v>
      </c>
      <c r="F399" s="381">
        <v>901806047</v>
      </c>
      <c r="G399" s="381" t="s">
        <v>6595</v>
      </c>
      <c r="H399" s="381" t="s">
        <v>6497</v>
      </c>
      <c r="I399" s="368">
        <v>20250282</v>
      </c>
      <c r="J399" s="383">
        <v>30000000</v>
      </c>
      <c r="K399" s="381">
        <v>0</v>
      </c>
      <c r="L399" s="383">
        <v>30000000</v>
      </c>
      <c r="M399" s="383">
        <v>29897920</v>
      </c>
      <c r="N399" s="383">
        <v>102080</v>
      </c>
      <c r="O399" s="383">
        <v>29897920</v>
      </c>
      <c r="P399" s="381" t="s">
        <v>6056</v>
      </c>
    </row>
    <row r="400" spans="1:16" s="392" customFormat="1" ht="93">
      <c r="A400" s="388">
        <v>20251058</v>
      </c>
      <c r="B400" s="389">
        <v>45908</v>
      </c>
      <c r="C400" s="390">
        <v>20250728</v>
      </c>
      <c r="D400" s="390" t="s">
        <v>6052</v>
      </c>
      <c r="E400" s="390" t="s">
        <v>6053</v>
      </c>
      <c r="F400" s="390">
        <v>901806047</v>
      </c>
      <c r="G400" s="390" t="s">
        <v>6595</v>
      </c>
      <c r="H400" s="390" t="s">
        <v>6596</v>
      </c>
      <c r="I400" s="369">
        <v>20250282</v>
      </c>
      <c r="J400" s="391">
        <v>15000000</v>
      </c>
      <c r="K400" s="390">
        <v>0</v>
      </c>
      <c r="L400" s="398">
        <v>15000000</v>
      </c>
      <c r="M400" s="390">
        <v>0</v>
      </c>
      <c r="N400" s="391">
        <v>15000000</v>
      </c>
      <c r="O400" s="390">
        <v>0</v>
      </c>
      <c r="P400" s="390" t="s">
        <v>6056</v>
      </c>
    </row>
    <row r="401" spans="1:16" ht="103.2">
      <c r="A401" s="380">
        <v>20250409</v>
      </c>
      <c r="B401" s="382">
        <v>45751</v>
      </c>
      <c r="C401" s="381">
        <v>20250281</v>
      </c>
      <c r="D401" s="381" t="s">
        <v>6052</v>
      </c>
      <c r="E401" s="381" t="s">
        <v>6053</v>
      </c>
      <c r="F401" s="381">
        <v>901416379</v>
      </c>
      <c r="G401" s="381" t="s">
        <v>6597</v>
      </c>
      <c r="H401" s="381" t="s">
        <v>6497</v>
      </c>
      <c r="I401" s="368">
        <v>20250283</v>
      </c>
      <c r="J401" s="383">
        <v>30000000</v>
      </c>
      <c r="K401" s="381">
        <v>0</v>
      </c>
      <c r="L401" s="383">
        <v>30000000</v>
      </c>
      <c r="M401" s="383">
        <v>30000000</v>
      </c>
      <c r="N401" s="381">
        <v>0</v>
      </c>
      <c r="O401" s="383">
        <v>30000000</v>
      </c>
      <c r="P401" s="381" t="s">
        <v>6056</v>
      </c>
    </row>
    <row r="402" spans="1:16" s="392" customFormat="1" ht="103.2">
      <c r="A402" s="388">
        <v>20250757</v>
      </c>
      <c r="B402" s="389">
        <v>45834</v>
      </c>
      <c r="C402" s="390">
        <v>20250482</v>
      </c>
      <c r="D402" s="390" t="s">
        <v>6052</v>
      </c>
      <c r="E402" s="390" t="s">
        <v>6053</v>
      </c>
      <c r="F402" s="390">
        <v>901416379</v>
      </c>
      <c r="G402" s="390" t="s">
        <v>6597</v>
      </c>
      <c r="H402" s="390" t="s">
        <v>6499</v>
      </c>
      <c r="I402" s="369">
        <v>20250283</v>
      </c>
      <c r="J402" s="391">
        <v>15000000</v>
      </c>
      <c r="K402" s="390">
        <v>0</v>
      </c>
      <c r="L402" s="398">
        <v>15000000</v>
      </c>
      <c r="M402" s="391">
        <v>14953425</v>
      </c>
      <c r="N402" s="391">
        <v>46575</v>
      </c>
      <c r="O402" s="391">
        <v>14953425</v>
      </c>
      <c r="P402" s="390" t="s">
        <v>6056</v>
      </c>
    </row>
    <row r="403" spans="1:16" ht="72.599999999999994">
      <c r="A403" s="380">
        <v>20250410</v>
      </c>
      <c r="B403" s="382">
        <v>45751</v>
      </c>
      <c r="C403" s="381">
        <v>20250342</v>
      </c>
      <c r="D403" s="381" t="s">
        <v>6158</v>
      </c>
      <c r="E403" s="381" t="s">
        <v>6313</v>
      </c>
      <c r="F403" s="381">
        <v>1032471511</v>
      </c>
      <c r="G403" s="381" t="s">
        <v>6598</v>
      </c>
      <c r="H403" s="381" t="s">
        <v>6422</v>
      </c>
      <c r="I403" s="381">
        <v>20250284</v>
      </c>
      <c r="J403" s="383">
        <v>35824000</v>
      </c>
      <c r="K403" s="383">
        <v>33585000</v>
      </c>
      <c r="L403" s="383">
        <v>2239000</v>
      </c>
      <c r="M403" s="383">
        <v>2239000</v>
      </c>
      <c r="N403" s="381">
        <v>0</v>
      </c>
      <c r="O403" s="383">
        <v>2239000</v>
      </c>
      <c r="P403" s="381" t="s">
        <v>6056</v>
      </c>
    </row>
    <row r="404" spans="1:16" ht="62.4">
      <c r="A404" s="380">
        <v>20250411</v>
      </c>
      <c r="B404" s="382">
        <v>45751</v>
      </c>
      <c r="C404" s="381">
        <v>20250178</v>
      </c>
      <c r="D404" s="381" t="s">
        <v>6158</v>
      </c>
      <c r="E404" s="381" t="s">
        <v>6236</v>
      </c>
      <c r="F404" s="381">
        <v>1069717920</v>
      </c>
      <c r="G404" s="381" t="s">
        <v>6599</v>
      </c>
      <c r="H404" s="381" t="s">
        <v>6600</v>
      </c>
      <c r="I404" s="368">
        <v>20250285</v>
      </c>
      <c r="J404" s="383">
        <v>60000000</v>
      </c>
      <c r="K404" s="381">
        <v>0</v>
      </c>
      <c r="L404" s="383">
        <v>60000000</v>
      </c>
      <c r="M404" s="383">
        <v>59000000</v>
      </c>
      <c r="N404" s="383">
        <v>1000000</v>
      </c>
      <c r="O404" s="383">
        <v>59000000</v>
      </c>
      <c r="P404" s="381" t="s">
        <v>6056</v>
      </c>
    </row>
    <row r="405" spans="1:16" s="392" customFormat="1" ht="72.599999999999994">
      <c r="A405" s="388">
        <v>20251177</v>
      </c>
      <c r="B405" s="389">
        <v>45932</v>
      </c>
      <c r="C405" s="390">
        <v>20250844</v>
      </c>
      <c r="D405" s="390" t="s">
        <v>6158</v>
      </c>
      <c r="E405" s="390" t="s">
        <v>6236</v>
      </c>
      <c r="F405" s="390">
        <v>1069717920</v>
      </c>
      <c r="G405" s="390" t="s">
        <v>6599</v>
      </c>
      <c r="H405" s="390" t="s">
        <v>6601</v>
      </c>
      <c r="I405" s="369">
        <v>20250285</v>
      </c>
      <c r="J405" s="391">
        <v>27700000</v>
      </c>
      <c r="K405" s="390">
        <v>0</v>
      </c>
      <c r="L405" s="398">
        <v>27700000</v>
      </c>
      <c r="M405" s="390">
        <v>0</v>
      </c>
      <c r="N405" s="391">
        <v>27700000</v>
      </c>
      <c r="O405" s="390">
        <v>0</v>
      </c>
      <c r="P405" s="390" t="s">
        <v>6056</v>
      </c>
    </row>
    <row r="406" spans="1:16" ht="52.2">
      <c r="A406" s="380">
        <v>20250412</v>
      </c>
      <c r="B406" s="382">
        <v>45751</v>
      </c>
      <c r="C406" s="381">
        <v>20250344</v>
      </c>
      <c r="D406" s="381" t="s">
        <v>6158</v>
      </c>
      <c r="E406" s="381" t="s">
        <v>6271</v>
      </c>
      <c r="F406" s="381">
        <v>1012390662</v>
      </c>
      <c r="G406" s="381" t="s">
        <v>6337</v>
      </c>
      <c r="H406" s="381" t="s">
        <v>6602</v>
      </c>
      <c r="I406" s="381">
        <v>20250286</v>
      </c>
      <c r="J406" s="383">
        <v>5100000</v>
      </c>
      <c r="K406" s="383">
        <v>100000</v>
      </c>
      <c r="L406" s="383">
        <v>5000000</v>
      </c>
      <c r="M406" s="383">
        <v>5000000</v>
      </c>
      <c r="N406" s="381">
        <v>0</v>
      </c>
      <c r="O406" s="383">
        <v>5000000</v>
      </c>
      <c r="P406" s="381" t="s">
        <v>6056</v>
      </c>
    </row>
    <row r="407" spans="1:16" ht="52.2">
      <c r="A407" s="380">
        <v>20250413</v>
      </c>
      <c r="B407" s="382">
        <v>45751</v>
      </c>
      <c r="C407" s="381">
        <v>20250350</v>
      </c>
      <c r="D407" s="381" t="s">
        <v>6158</v>
      </c>
      <c r="E407" s="381" t="s">
        <v>6271</v>
      </c>
      <c r="F407" s="381">
        <v>52586553</v>
      </c>
      <c r="G407" s="381" t="s">
        <v>6304</v>
      </c>
      <c r="H407" s="381" t="s">
        <v>6603</v>
      </c>
      <c r="I407" s="381">
        <v>20250287</v>
      </c>
      <c r="J407" s="383">
        <v>18400000</v>
      </c>
      <c r="K407" s="381">
        <v>0</v>
      </c>
      <c r="L407" s="383">
        <v>18400000</v>
      </c>
      <c r="M407" s="383">
        <v>18400000</v>
      </c>
      <c r="N407" s="381">
        <v>0</v>
      </c>
      <c r="O407" s="383">
        <v>18400000</v>
      </c>
      <c r="P407" s="381" t="s">
        <v>6056</v>
      </c>
    </row>
    <row r="408" spans="1:16" ht="52.2">
      <c r="A408" s="380">
        <v>20250414</v>
      </c>
      <c r="B408" s="382">
        <v>45751</v>
      </c>
      <c r="C408" s="381">
        <v>20250348</v>
      </c>
      <c r="D408" s="381" t="s">
        <v>6158</v>
      </c>
      <c r="E408" s="381" t="s">
        <v>6271</v>
      </c>
      <c r="F408" s="381">
        <v>1016061866</v>
      </c>
      <c r="G408" s="381" t="s">
        <v>6335</v>
      </c>
      <c r="H408" s="381" t="s">
        <v>6602</v>
      </c>
      <c r="I408" s="368">
        <v>20250288</v>
      </c>
      <c r="J408" s="383">
        <v>4900000</v>
      </c>
      <c r="K408" s="381">
        <v>0</v>
      </c>
      <c r="L408" s="383">
        <v>4900000</v>
      </c>
      <c r="M408" s="383">
        <v>4900000</v>
      </c>
      <c r="N408" s="381">
        <v>0</v>
      </c>
      <c r="O408" s="383">
        <v>4900000</v>
      </c>
      <c r="P408" s="381" t="s">
        <v>6056</v>
      </c>
    </row>
    <row r="409" spans="1:16" s="392" customFormat="1" ht="52.2">
      <c r="A409" s="388">
        <v>20250524</v>
      </c>
      <c r="B409" s="389">
        <v>45783</v>
      </c>
      <c r="C409" s="390">
        <v>20250427</v>
      </c>
      <c r="D409" s="390" t="s">
        <v>6158</v>
      </c>
      <c r="E409" s="390" t="s">
        <v>6271</v>
      </c>
      <c r="F409" s="390">
        <v>1016061866</v>
      </c>
      <c r="G409" s="390" t="s">
        <v>6335</v>
      </c>
      <c r="H409" s="390" t="s">
        <v>6604</v>
      </c>
      <c r="I409" s="369">
        <v>20250288</v>
      </c>
      <c r="J409" s="391">
        <v>2250000</v>
      </c>
      <c r="K409" s="390">
        <v>0</v>
      </c>
      <c r="L409" s="398">
        <v>2250000</v>
      </c>
      <c r="M409" s="391">
        <v>2250000</v>
      </c>
      <c r="N409" s="390">
        <v>0</v>
      </c>
      <c r="O409" s="391">
        <v>2250000</v>
      </c>
      <c r="P409" s="390" t="s">
        <v>6056</v>
      </c>
    </row>
    <row r="410" spans="1:16" ht="82.8">
      <c r="A410" s="380">
        <v>20250430</v>
      </c>
      <c r="B410" s="382">
        <v>45755</v>
      </c>
      <c r="C410" s="381">
        <v>20250208</v>
      </c>
      <c r="D410" s="381" t="s">
        <v>6107</v>
      </c>
      <c r="E410" s="381" t="s">
        <v>6141</v>
      </c>
      <c r="F410" s="381">
        <v>900318660</v>
      </c>
      <c r="G410" s="381" t="s">
        <v>4294</v>
      </c>
      <c r="H410" s="381" t="s">
        <v>6605</v>
      </c>
      <c r="I410" s="381">
        <v>20250289</v>
      </c>
      <c r="J410" s="383">
        <v>52765000</v>
      </c>
      <c r="K410" s="381">
        <v>0</v>
      </c>
      <c r="L410" s="383">
        <v>52765000</v>
      </c>
      <c r="M410" s="383">
        <v>31654000</v>
      </c>
      <c r="N410" s="383">
        <v>21111000</v>
      </c>
      <c r="O410" s="383">
        <v>31654000</v>
      </c>
      <c r="P410" s="381" t="s">
        <v>6056</v>
      </c>
    </row>
    <row r="411" spans="1:16" ht="62.4">
      <c r="A411" s="380">
        <v>20250420</v>
      </c>
      <c r="B411" s="382">
        <v>45754</v>
      </c>
      <c r="C411" s="381">
        <v>20250336</v>
      </c>
      <c r="D411" s="381" t="s">
        <v>6158</v>
      </c>
      <c r="E411" s="381" t="s">
        <v>6053</v>
      </c>
      <c r="F411" s="381">
        <v>1073606618</v>
      </c>
      <c r="G411" s="381" t="s">
        <v>6606</v>
      </c>
      <c r="H411" s="381" t="s">
        <v>6607</v>
      </c>
      <c r="I411" s="381">
        <v>20250290</v>
      </c>
      <c r="J411" s="383">
        <v>10710000</v>
      </c>
      <c r="K411" s="381">
        <v>0</v>
      </c>
      <c r="L411" s="383">
        <v>10710000</v>
      </c>
      <c r="M411" s="383">
        <v>10710000</v>
      </c>
      <c r="N411" s="381">
        <v>0</v>
      </c>
      <c r="O411" s="383">
        <v>10710000</v>
      </c>
      <c r="P411" s="381" t="s">
        <v>6056</v>
      </c>
    </row>
    <row r="412" spans="1:16" ht="62.4">
      <c r="A412" s="380">
        <v>20250421</v>
      </c>
      <c r="B412" s="382">
        <v>45754</v>
      </c>
      <c r="C412" s="381">
        <v>20250360</v>
      </c>
      <c r="D412" s="381" t="s">
        <v>6158</v>
      </c>
      <c r="E412" s="381" t="s">
        <v>6454</v>
      </c>
      <c r="F412" s="381">
        <v>35479396</v>
      </c>
      <c r="G412" s="381" t="s">
        <v>6608</v>
      </c>
      <c r="H412" s="381" t="s">
        <v>6609</v>
      </c>
      <c r="I412" s="381">
        <v>20250291</v>
      </c>
      <c r="J412" s="383">
        <v>40120000</v>
      </c>
      <c r="K412" s="381">
        <v>0</v>
      </c>
      <c r="L412" s="383">
        <v>40120000</v>
      </c>
      <c r="M412" s="383">
        <v>28752667</v>
      </c>
      <c r="N412" s="383">
        <v>11367333</v>
      </c>
      <c r="O412" s="383">
        <v>28752667</v>
      </c>
      <c r="P412" s="381" t="s">
        <v>6056</v>
      </c>
    </row>
    <row r="413" spans="1:16" ht="62.4">
      <c r="A413" s="380">
        <v>20250427</v>
      </c>
      <c r="B413" s="382">
        <v>45754</v>
      </c>
      <c r="C413" s="381">
        <v>20250365</v>
      </c>
      <c r="D413" s="381" t="s">
        <v>6158</v>
      </c>
      <c r="E413" s="381" t="s">
        <v>6053</v>
      </c>
      <c r="F413" s="381">
        <v>1019043348</v>
      </c>
      <c r="G413" s="381" t="s">
        <v>6610</v>
      </c>
      <c r="H413" s="381" t="s">
        <v>6611</v>
      </c>
      <c r="I413" s="381">
        <v>20250292</v>
      </c>
      <c r="J413" s="383">
        <v>10710000</v>
      </c>
      <c r="K413" s="381">
        <v>0</v>
      </c>
      <c r="L413" s="383">
        <v>10710000</v>
      </c>
      <c r="M413" s="383">
        <v>10710000</v>
      </c>
      <c r="N413" s="381">
        <v>0</v>
      </c>
      <c r="O413" s="383">
        <v>10710000</v>
      </c>
      <c r="P413" s="381" t="s">
        <v>6056</v>
      </c>
    </row>
    <row r="414" spans="1:16" ht="62.4">
      <c r="A414" s="380">
        <v>20250428</v>
      </c>
      <c r="B414" s="382">
        <v>45755</v>
      </c>
      <c r="C414" s="381">
        <v>20250359</v>
      </c>
      <c r="D414" s="381" t="s">
        <v>6158</v>
      </c>
      <c r="E414" s="381" t="s">
        <v>6454</v>
      </c>
      <c r="F414" s="381">
        <v>1110580592</v>
      </c>
      <c r="G414" s="381" t="s">
        <v>6612</v>
      </c>
      <c r="H414" s="381" t="s">
        <v>6613</v>
      </c>
      <c r="I414" s="381">
        <v>20250293</v>
      </c>
      <c r="J414" s="383">
        <v>29600000</v>
      </c>
      <c r="K414" s="381">
        <v>0</v>
      </c>
      <c r="L414" s="383">
        <v>29600000</v>
      </c>
      <c r="M414" s="383">
        <v>19363333</v>
      </c>
      <c r="N414" s="383">
        <v>10236667</v>
      </c>
      <c r="O414" s="383">
        <v>19363333</v>
      </c>
      <c r="P414" s="381" t="s">
        <v>6056</v>
      </c>
    </row>
    <row r="415" spans="1:16" ht="62.4">
      <c r="A415" s="380">
        <v>20250429</v>
      </c>
      <c r="B415" s="382">
        <v>45755</v>
      </c>
      <c r="C415" s="381">
        <v>20250315</v>
      </c>
      <c r="D415" s="381" t="s">
        <v>6158</v>
      </c>
      <c r="E415" s="381" t="s">
        <v>6454</v>
      </c>
      <c r="F415" s="381">
        <v>39678389</v>
      </c>
      <c r="G415" s="381" t="s">
        <v>6614</v>
      </c>
      <c r="H415" s="381" t="s">
        <v>6516</v>
      </c>
      <c r="I415" s="381">
        <v>20250294</v>
      </c>
      <c r="J415" s="383">
        <v>41374000</v>
      </c>
      <c r="K415" s="381">
        <v>0</v>
      </c>
      <c r="L415" s="383">
        <v>41374000</v>
      </c>
      <c r="M415" s="383">
        <v>33253333</v>
      </c>
      <c r="N415" s="383">
        <v>8120667</v>
      </c>
      <c r="O415" s="383">
        <v>33253333</v>
      </c>
      <c r="P415" s="381" t="s">
        <v>6056</v>
      </c>
    </row>
    <row r="416" spans="1:16" ht="62.4">
      <c r="A416" s="380">
        <v>20250422</v>
      </c>
      <c r="B416" s="382">
        <v>45754</v>
      </c>
      <c r="C416" s="381">
        <v>20250129</v>
      </c>
      <c r="D416" s="381" t="s">
        <v>6158</v>
      </c>
      <c r="E416" s="381" t="s">
        <v>6615</v>
      </c>
      <c r="F416" s="381">
        <v>901927211</v>
      </c>
      <c r="G416" s="381" t="s">
        <v>6616</v>
      </c>
      <c r="H416" s="381" t="s">
        <v>6617</v>
      </c>
      <c r="I416" s="381">
        <v>20250295</v>
      </c>
      <c r="J416" s="383">
        <v>2258047848</v>
      </c>
      <c r="K416" s="381">
        <v>0</v>
      </c>
      <c r="L416" s="383">
        <v>2258047848</v>
      </c>
      <c r="M416" s="383">
        <v>1129023924</v>
      </c>
      <c r="N416" s="383">
        <v>1129023924</v>
      </c>
      <c r="O416" s="383">
        <v>1129023924</v>
      </c>
      <c r="P416" s="381" t="s">
        <v>6056</v>
      </c>
    </row>
    <row r="417" spans="1:16" ht="52.2">
      <c r="A417" s="380">
        <v>20250423</v>
      </c>
      <c r="B417" s="382">
        <v>45754</v>
      </c>
      <c r="C417" s="381">
        <v>20250345</v>
      </c>
      <c r="D417" s="381" t="s">
        <v>6158</v>
      </c>
      <c r="E417" s="381" t="s">
        <v>6271</v>
      </c>
      <c r="F417" s="381">
        <v>1077082756</v>
      </c>
      <c r="G417" s="381" t="s">
        <v>2289</v>
      </c>
      <c r="H417" s="381" t="s">
        <v>6618</v>
      </c>
      <c r="I417" s="381">
        <v>20250296</v>
      </c>
      <c r="J417" s="383">
        <v>3800000</v>
      </c>
      <c r="K417" s="381">
        <v>1</v>
      </c>
      <c r="L417" s="383">
        <v>3799999</v>
      </c>
      <c r="M417" s="383">
        <v>3799999</v>
      </c>
      <c r="N417" s="381">
        <v>0</v>
      </c>
      <c r="O417" s="383">
        <v>3799999</v>
      </c>
      <c r="P417" s="381" t="s">
        <v>6056</v>
      </c>
    </row>
    <row r="418" spans="1:16" ht="52.2">
      <c r="A418" s="380">
        <v>20250424</v>
      </c>
      <c r="B418" s="382">
        <v>45754</v>
      </c>
      <c r="C418" s="381">
        <v>20250346</v>
      </c>
      <c r="D418" s="381" t="s">
        <v>6158</v>
      </c>
      <c r="E418" s="381" t="s">
        <v>6271</v>
      </c>
      <c r="F418" s="381">
        <v>52307564</v>
      </c>
      <c r="G418" s="381" t="s">
        <v>6300</v>
      </c>
      <c r="H418" s="381" t="s">
        <v>6619</v>
      </c>
      <c r="I418" s="368">
        <v>20250297</v>
      </c>
      <c r="J418" s="383">
        <v>6000000</v>
      </c>
      <c r="K418" s="381">
        <v>0</v>
      </c>
      <c r="L418" s="383">
        <v>6000000</v>
      </c>
      <c r="M418" s="383">
        <v>6000000</v>
      </c>
      <c r="N418" s="381">
        <v>0</v>
      </c>
      <c r="O418" s="383">
        <v>6000000</v>
      </c>
      <c r="P418" s="381" t="s">
        <v>6056</v>
      </c>
    </row>
    <row r="419" spans="1:16" ht="52.2">
      <c r="A419" s="384">
        <v>20250671</v>
      </c>
      <c r="B419" s="386">
        <v>45814</v>
      </c>
      <c r="C419" s="385">
        <v>20250504</v>
      </c>
      <c r="D419" s="385" t="s">
        <v>6158</v>
      </c>
      <c r="E419" s="385" t="s">
        <v>6271</v>
      </c>
      <c r="F419" s="385">
        <v>52307564</v>
      </c>
      <c r="G419" s="385" t="s">
        <v>6300</v>
      </c>
      <c r="H419" s="385" t="s">
        <v>6620</v>
      </c>
      <c r="I419" s="369">
        <v>20250297</v>
      </c>
      <c r="J419" s="387">
        <v>2200000</v>
      </c>
      <c r="K419" s="385">
        <v>0</v>
      </c>
      <c r="L419" s="397">
        <v>2200000</v>
      </c>
      <c r="M419" s="387">
        <v>2200000</v>
      </c>
      <c r="N419" s="385">
        <v>0</v>
      </c>
      <c r="O419" s="387">
        <v>2200000</v>
      </c>
      <c r="P419" s="385" t="s">
        <v>6056</v>
      </c>
    </row>
    <row r="420" spans="1:16" ht="52.2">
      <c r="A420" s="380">
        <v>20250437</v>
      </c>
      <c r="B420" s="382">
        <v>45755</v>
      </c>
      <c r="C420" s="381">
        <v>20250368</v>
      </c>
      <c r="D420" s="381" t="s">
        <v>6158</v>
      </c>
      <c r="E420" s="381" t="s">
        <v>6343</v>
      </c>
      <c r="F420" s="381">
        <v>1010209119</v>
      </c>
      <c r="G420" s="381" t="s">
        <v>6621</v>
      </c>
      <c r="H420" s="381" t="s">
        <v>6622</v>
      </c>
      <c r="I420" s="368">
        <v>20250298</v>
      </c>
      <c r="J420" s="383">
        <v>3000000</v>
      </c>
      <c r="K420" s="383">
        <v>366667</v>
      </c>
      <c r="L420" s="383">
        <v>2633333</v>
      </c>
      <c r="M420" s="383">
        <v>2633333</v>
      </c>
      <c r="N420" s="381">
        <v>0</v>
      </c>
      <c r="O420" s="383">
        <v>2633333</v>
      </c>
      <c r="P420" s="381" t="s">
        <v>6056</v>
      </c>
    </row>
    <row r="421" spans="1:16" ht="52.2">
      <c r="A421" s="380">
        <v>20250438</v>
      </c>
      <c r="B421" s="382">
        <v>45755</v>
      </c>
      <c r="C421" s="381">
        <v>20250372</v>
      </c>
      <c r="D421" s="381" t="s">
        <v>6058</v>
      </c>
      <c r="E421" s="381" t="s">
        <v>6062</v>
      </c>
      <c r="F421" s="381">
        <v>1010209119</v>
      </c>
      <c r="G421" s="381" t="s">
        <v>6621</v>
      </c>
      <c r="H421" s="381" t="s">
        <v>6623</v>
      </c>
      <c r="I421" s="368">
        <v>20250298</v>
      </c>
      <c r="J421" s="383">
        <v>6400000</v>
      </c>
      <c r="K421" s="383">
        <v>290000</v>
      </c>
      <c r="L421" s="383">
        <v>6110000</v>
      </c>
      <c r="M421" s="383">
        <v>6110000</v>
      </c>
      <c r="N421" s="381">
        <v>0</v>
      </c>
      <c r="O421" s="383">
        <v>6110000</v>
      </c>
      <c r="P421" s="381" t="s">
        <v>6056</v>
      </c>
    </row>
    <row r="422" spans="1:16" ht="52.2">
      <c r="A422" s="380">
        <v>20250439</v>
      </c>
      <c r="B422" s="382">
        <v>45755</v>
      </c>
      <c r="C422" s="381">
        <v>20250370</v>
      </c>
      <c r="D422" s="381" t="s">
        <v>6158</v>
      </c>
      <c r="E422" s="381" t="s">
        <v>6343</v>
      </c>
      <c r="F422" s="381">
        <v>1070708846</v>
      </c>
      <c r="G422" s="381" t="s">
        <v>2633</v>
      </c>
      <c r="H422" s="381" t="s">
        <v>6624</v>
      </c>
      <c r="I422" s="368">
        <v>20250299</v>
      </c>
      <c r="J422" s="383">
        <v>3000000</v>
      </c>
      <c r="K422" s="381">
        <v>0</v>
      </c>
      <c r="L422" s="383">
        <v>3000000</v>
      </c>
      <c r="M422" s="383">
        <v>3000000</v>
      </c>
      <c r="N422" s="381">
        <v>0</v>
      </c>
      <c r="O422" s="383">
        <v>3000000</v>
      </c>
      <c r="P422" s="381" t="s">
        <v>6056</v>
      </c>
    </row>
    <row r="423" spans="1:16" ht="52.2">
      <c r="A423" s="380">
        <v>20250440</v>
      </c>
      <c r="B423" s="382">
        <v>45755</v>
      </c>
      <c r="C423" s="381">
        <v>20250371</v>
      </c>
      <c r="D423" s="381" t="s">
        <v>6058</v>
      </c>
      <c r="E423" s="381" t="s">
        <v>6062</v>
      </c>
      <c r="F423" s="381">
        <v>1070708846</v>
      </c>
      <c r="G423" s="381" t="s">
        <v>2633</v>
      </c>
      <c r="H423" s="381" t="s">
        <v>4345</v>
      </c>
      <c r="I423" s="368">
        <v>20250299</v>
      </c>
      <c r="J423" s="383">
        <v>7334000</v>
      </c>
      <c r="K423" s="381">
        <v>666</v>
      </c>
      <c r="L423" s="383">
        <v>7333334</v>
      </c>
      <c r="M423" s="383">
        <v>7333334</v>
      </c>
      <c r="N423" s="381">
        <v>0</v>
      </c>
      <c r="O423" s="383">
        <v>7333334</v>
      </c>
      <c r="P423" s="381" t="s">
        <v>6056</v>
      </c>
    </row>
    <row r="424" spans="1:16" ht="72.599999999999994">
      <c r="A424" s="380">
        <v>20250435</v>
      </c>
      <c r="B424" s="382">
        <v>45755</v>
      </c>
      <c r="C424" s="381">
        <v>20250283</v>
      </c>
      <c r="D424" s="381" t="s">
        <v>6158</v>
      </c>
      <c r="E424" s="381" t="s">
        <v>6271</v>
      </c>
      <c r="F424" s="381">
        <v>901004621</v>
      </c>
      <c r="G424" s="381" t="s">
        <v>4351</v>
      </c>
      <c r="H424" s="381" t="s">
        <v>6625</v>
      </c>
      <c r="I424" s="381">
        <v>20250300</v>
      </c>
      <c r="J424" s="383">
        <v>677202000</v>
      </c>
      <c r="K424" s="381">
        <v>0</v>
      </c>
      <c r="L424" s="383">
        <v>677202000</v>
      </c>
      <c r="M424" s="383">
        <v>671422555</v>
      </c>
      <c r="N424" s="383">
        <v>5779445</v>
      </c>
      <c r="O424" s="383">
        <v>671422555</v>
      </c>
      <c r="P424" s="381" t="s">
        <v>6056</v>
      </c>
    </row>
    <row r="425" spans="1:16" ht="82.8">
      <c r="A425" s="380">
        <v>20250436</v>
      </c>
      <c r="B425" s="382">
        <v>45755</v>
      </c>
      <c r="C425" s="381">
        <v>20250118</v>
      </c>
      <c r="D425" s="381" t="s">
        <v>6107</v>
      </c>
      <c r="E425" s="381" t="s">
        <v>6271</v>
      </c>
      <c r="F425" s="381">
        <v>830136037</v>
      </c>
      <c r="G425" s="381" t="s">
        <v>6626</v>
      </c>
      <c r="H425" s="381" t="s">
        <v>6627</v>
      </c>
      <c r="I425" s="381">
        <v>20250301</v>
      </c>
      <c r="J425" s="383">
        <v>290370000</v>
      </c>
      <c r="K425" s="381">
        <v>0</v>
      </c>
      <c r="L425" s="383">
        <v>290370000</v>
      </c>
      <c r="M425" s="383">
        <v>214595792</v>
      </c>
      <c r="N425" s="383">
        <v>75774208</v>
      </c>
      <c r="O425" s="383">
        <v>214595792</v>
      </c>
      <c r="P425" s="381" t="s">
        <v>6056</v>
      </c>
    </row>
    <row r="426" spans="1:16" ht="62.4">
      <c r="A426" s="380">
        <v>20250442</v>
      </c>
      <c r="B426" s="382">
        <v>45756</v>
      </c>
      <c r="C426" s="381">
        <v>20250258</v>
      </c>
      <c r="D426" s="381" t="s">
        <v>6158</v>
      </c>
      <c r="E426" s="381" t="s">
        <v>6159</v>
      </c>
      <c r="F426" s="381">
        <v>1073607736</v>
      </c>
      <c r="G426" s="381" t="s">
        <v>6628</v>
      </c>
      <c r="H426" s="381" t="s">
        <v>6629</v>
      </c>
      <c r="I426" s="381">
        <v>20250302</v>
      </c>
      <c r="J426" s="383">
        <v>10146000</v>
      </c>
      <c r="K426" s="381">
        <v>0</v>
      </c>
      <c r="L426" s="383">
        <v>10146000</v>
      </c>
      <c r="M426" s="381">
        <v>0</v>
      </c>
      <c r="N426" s="383">
        <v>10146000</v>
      </c>
      <c r="O426" s="381">
        <v>0</v>
      </c>
      <c r="P426" s="381" t="s">
        <v>6056</v>
      </c>
    </row>
    <row r="427" spans="1:16" ht="52.2">
      <c r="A427" s="380">
        <v>20250443</v>
      </c>
      <c r="B427" s="382">
        <v>45756</v>
      </c>
      <c r="C427" s="381">
        <v>20250351</v>
      </c>
      <c r="D427" s="381" t="s">
        <v>6158</v>
      </c>
      <c r="E427" s="381" t="s">
        <v>6271</v>
      </c>
      <c r="F427" s="381">
        <v>79792050</v>
      </c>
      <c r="G427" s="381" t="s">
        <v>2293</v>
      </c>
      <c r="H427" s="381" t="s">
        <v>6630</v>
      </c>
      <c r="I427" s="368">
        <v>20250303</v>
      </c>
      <c r="J427" s="383">
        <v>7600000</v>
      </c>
      <c r="K427" s="381">
        <v>0</v>
      </c>
      <c r="L427" s="383">
        <v>7600000</v>
      </c>
      <c r="M427" s="383">
        <v>7600000</v>
      </c>
      <c r="N427" s="381">
        <v>0</v>
      </c>
      <c r="O427" s="383">
        <v>7600000</v>
      </c>
      <c r="P427" s="381" t="s">
        <v>6056</v>
      </c>
    </row>
    <row r="428" spans="1:16" ht="52.2">
      <c r="A428" s="384">
        <v>20250686</v>
      </c>
      <c r="B428" s="386">
        <v>45818</v>
      </c>
      <c r="C428" s="385">
        <v>20250508</v>
      </c>
      <c r="D428" s="385" t="s">
        <v>6158</v>
      </c>
      <c r="E428" s="385" t="s">
        <v>6271</v>
      </c>
      <c r="F428" s="385">
        <v>79792050</v>
      </c>
      <c r="G428" s="385" t="s">
        <v>2293</v>
      </c>
      <c r="H428" s="385" t="s">
        <v>6631</v>
      </c>
      <c r="I428" s="369">
        <v>20250303</v>
      </c>
      <c r="J428" s="387">
        <v>2534000</v>
      </c>
      <c r="K428" s="385">
        <v>667</v>
      </c>
      <c r="L428" s="397">
        <v>2533333</v>
      </c>
      <c r="M428" s="387">
        <v>2533333</v>
      </c>
      <c r="N428" s="385">
        <v>0</v>
      </c>
      <c r="O428" s="387">
        <v>2533333</v>
      </c>
      <c r="P428" s="385" t="s">
        <v>6056</v>
      </c>
    </row>
    <row r="429" spans="1:16" ht="52.2">
      <c r="A429" s="380">
        <v>20250444</v>
      </c>
      <c r="B429" s="382">
        <v>45756</v>
      </c>
      <c r="C429" s="381">
        <v>20250340</v>
      </c>
      <c r="D429" s="381" t="s">
        <v>6158</v>
      </c>
      <c r="E429" s="381" t="s">
        <v>6271</v>
      </c>
      <c r="F429" s="381">
        <v>1016004191</v>
      </c>
      <c r="G429" s="381" t="s">
        <v>6376</v>
      </c>
      <c r="H429" s="381" t="s">
        <v>6632</v>
      </c>
      <c r="I429" s="381">
        <v>20250304</v>
      </c>
      <c r="J429" s="383">
        <v>4900000</v>
      </c>
      <c r="K429" s="381">
        <v>0</v>
      </c>
      <c r="L429" s="383">
        <v>4900000</v>
      </c>
      <c r="M429" s="383">
        <v>4900000</v>
      </c>
      <c r="N429" s="381">
        <v>0</v>
      </c>
      <c r="O429" s="383">
        <v>4900000</v>
      </c>
      <c r="P429" s="381" t="s">
        <v>6056</v>
      </c>
    </row>
    <row r="430" spans="1:16" ht="62.4">
      <c r="A430" s="380">
        <v>20250449</v>
      </c>
      <c r="B430" s="382">
        <v>45758</v>
      </c>
      <c r="C430" s="381">
        <v>20250338</v>
      </c>
      <c r="D430" s="381" t="s">
        <v>6158</v>
      </c>
      <c r="E430" s="381" t="s">
        <v>6053</v>
      </c>
      <c r="F430" s="381">
        <v>1034776157</v>
      </c>
      <c r="G430" s="381" t="s">
        <v>6633</v>
      </c>
      <c r="H430" s="381" t="s">
        <v>6634</v>
      </c>
      <c r="I430" s="381">
        <v>20250305</v>
      </c>
      <c r="J430" s="383">
        <v>7500000</v>
      </c>
      <c r="K430" s="381">
        <v>0</v>
      </c>
      <c r="L430" s="383">
        <v>7500000</v>
      </c>
      <c r="M430" s="383">
        <v>7500000</v>
      </c>
      <c r="N430" s="381">
        <v>0</v>
      </c>
      <c r="O430" s="383">
        <v>7500000</v>
      </c>
      <c r="P430" s="381" t="s">
        <v>6056</v>
      </c>
    </row>
    <row r="431" spans="1:16" ht="62.4">
      <c r="A431" s="380">
        <v>20250450</v>
      </c>
      <c r="B431" s="382">
        <v>45758</v>
      </c>
      <c r="C431" s="381">
        <v>20250338</v>
      </c>
      <c r="D431" s="381" t="s">
        <v>6158</v>
      </c>
      <c r="E431" s="381" t="s">
        <v>6053</v>
      </c>
      <c r="F431" s="381">
        <v>1074959672</v>
      </c>
      <c r="G431" s="381" t="s">
        <v>6635</v>
      </c>
      <c r="H431" s="381" t="s">
        <v>6634</v>
      </c>
      <c r="I431" s="381">
        <v>20250306</v>
      </c>
      <c r="J431" s="383">
        <v>7500000</v>
      </c>
      <c r="K431" s="381">
        <v>0</v>
      </c>
      <c r="L431" s="383">
        <v>7500000</v>
      </c>
      <c r="M431" s="383">
        <v>7500000</v>
      </c>
      <c r="N431" s="381">
        <v>0</v>
      </c>
      <c r="O431" s="383">
        <v>7500000</v>
      </c>
      <c r="P431" s="381" t="s">
        <v>6056</v>
      </c>
    </row>
    <row r="432" spans="1:16" ht="62.4">
      <c r="A432" s="380">
        <v>20250451</v>
      </c>
      <c r="B432" s="382">
        <v>45758</v>
      </c>
      <c r="C432" s="381">
        <v>20250338</v>
      </c>
      <c r="D432" s="381" t="s">
        <v>6158</v>
      </c>
      <c r="E432" s="381" t="s">
        <v>6053</v>
      </c>
      <c r="F432" s="381">
        <v>1032471716</v>
      </c>
      <c r="G432" s="381" t="s">
        <v>6636</v>
      </c>
      <c r="H432" s="381" t="s">
        <v>6634</v>
      </c>
      <c r="I432" s="381">
        <v>20250307</v>
      </c>
      <c r="J432" s="383">
        <v>7500000</v>
      </c>
      <c r="K432" s="381">
        <v>0</v>
      </c>
      <c r="L432" s="383">
        <v>7500000</v>
      </c>
      <c r="M432" s="383">
        <v>7500000</v>
      </c>
      <c r="N432" s="381">
        <v>0</v>
      </c>
      <c r="O432" s="383">
        <v>7500000</v>
      </c>
      <c r="P432" s="381" t="s">
        <v>6056</v>
      </c>
    </row>
    <row r="433" spans="1:16" ht="62.4">
      <c r="A433" s="380">
        <v>20250458</v>
      </c>
      <c r="B433" s="382">
        <v>45762</v>
      </c>
      <c r="C433" s="381">
        <v>20250369</v>
      </c>
      <c r="D433" s="381" t="s">
        <v>6158</v>
      </c>
      <c r="E433" s="381" t="s">
        <v>6159</v>
      </c>
      <c r="F433" s="381">
        <v>52031579</v>
      </c>
      <c r="G433" s="381" t="s">
        <v>6637</v>
      </c>
      <c r="H433" s="381" t="s">
        <v>6638</v>
      </c>
      <c r="I433" s="381">
        <v>20250308</v>
      </c>
      <c r="J433" s="383">
        <v>15048000</v>
      </c>
      <c r="K433" s="381">
        <v>0</v>
      </c>
      <c r="L433" s="383">
        <v>15048000</v>
      </c>
      <c r="M433" s="383">
        <v>15048000</v>
      </c>
      <c r="N433" s="381">
        <v>0</v>
      </c>
      <c r="O433" s="383">
        <v>15048000</v>
      </c>
      <c r="P433" s="381" t="s">
        <v>6056</v>
      </c>
    </row>
    <row r="434" spans="1:16" ht="52.2">
      <c r="A434" s="380">
        <v>20250448</v>
      </c>
      <c r="B434" s="382">
        <v>45758</v>
      </c>
      <c r="C434" s="381">
        <v>20250388</v>
      </c>
      <c r="D434" s="381" t="s">
        <v>6158</v>
      </c>
      <c r="E434" s="381" t="s">
        <v>6271</v>
      </c>
      <c r="F434" s="381">
        <v>73136714</v>
      </c>
      <c r="G434" s="381" t="s">
        <v>2301</v>
      </c>
      <c r="H434" s="381" t="s">
        <v>6639</v>
      </c>
      <c r="I434" s="368">
        <v>20250309</v>
      </c>
      <c r="J434" s="383">
        <v>9500000</v>
      </c>
      <c r="K434" s="381">
        <v>0</v>
      </c>
      <c r="L434" s="383">
        <v>9500000</v>
      </c>
      <c r="M434" s="383">
        <v>9500000</v>
      </c>
      <c r="N434" s="381">
        <v>0</v>
      </c>
      <c r="O434" s="383">
        <v>9500000</v>
      </c>
      <c r="P434" s="381" t="s">
        <v>6056</v>
      </c>
    </row>
    <row r="435" spans="1:16" ht="62.4">
      <c r="A435" s="384">
        <v>20250697</v>
      </c>
      <c r="B435" s="386">
        <v>45821</v>
      </c>
      <c r="C435" s="385">
        <v>20250507</v>
      </c>
      <c r="D435" s="385" t="s">
        <v>6158</v>
      </c>
      <c r="E435" s="385" t="s">
        <v>6271</v>
      </c>
      <c r="F435" s="385">
        <v>73136714</v>
      </c>
      <c r="G435" s="385" t="s">
        <v>2301</v>
      </c>
      <c r="H435" s="385" t="s">
        <v>6640</v>
      </c>
      <c r="I435" s="369">
        <v>20250309</v>
      </c>
      <c r="J435" s="387">
        <v>2134000</v>
      </c>
      <c r="K435" s="387">
        <v>700667</v>
      </c>
      <c r="L435" s="397">
        <v>1433333</v>
      </c>
      <c r="M435" s="387">
        <v>1433333</v>
      </c>
      <c r="N435" s="385">
        <v>0</v>
      </c>
      <c r="O435" s="387">
        <v>1433333</v>
      </c>
      <c r="P435" s="385" t="s">
        <v>6056</v>
      </c>
    </row>
    <row r="436" spans="1:16" ht="93">
      <c r="A436" s="380">
        <v>20250452</v>
      </c>
      <c r="B436" s="382">
        <v>45761</v>
      </c>
      <c r="C436" s="381">
        <v>20250001</v>
      </c>
      <c r="D436" s="381" t="s">
        <v>6052</v>
      </c>
      <c r="E436" s="381" t="s">
        <v>6053</v>
      </c>
      <c r="F436" s="381">
        <v>832006801</v>
      </c>
      <c r="G436" s="381" t="s">
        <v>6641</v>
      </c>
      <c r="H436" s="381" t="s">
        <v>6055</v>
      </c>
      <c r="I436" s="381">
        <v>20250310</v>
      </c>
      <c r="J436" s="383">
        <v>12180000</v>
      </c>
      <c r="K436" s="381">
        <v>0</v>
      </c>
      <c r="L436" s="383">
        <v>12180000</v>
      </c>
      <c r="M436" s="383">
        <v>12180000</v>
      </c>
      <c r="N436" s="381">
        <v>0</v>
      </c>
      <c r="O436" s="383">
        <v>12180000</v>
      </c>
      <c r="P436" s="381" t="s">
        <v>6056</v>
      </c>
    </row>
    <row r="437" spans="1:16" ht="93">
      <c r="A437" s="380">
        <v>20250453</v>
      </c>
      <c r="B437" s="382">
        <v>45761</v>
      </c>
      <c r="C437" s="381">
        <v>20250001</v>
      </c>
      <c r="D437" s="381" t="s">
        <v>6052</v>
      </c>
      <c r="E437" s="381" t="s">
        <v>6053</v>
      </c>
      <c r="F437" s="381">
        <v>900545183</v>
      </c>
      <c r="G437" s="381" t="s">
        <v>6642</v>
      </c>
      <c r="H437" s="381" t="s">
        <v>6055</v>
      </c>
      <c r="I437" s="381">
        <v>20250311</v>
      </c>
      <c r="J437" s="383">
        <v>21000000</v>
      </c>
      <c r="K437" s="381">
        <v>0</v>
      </c>
      <c r="L437" s="383">
        <v>21000000</v>
      </c>
      <c r="M437" s="383">
        <v>21000000</v>
      </c>
      <c r="N437" s="381">
        <v>0</v>
      </c>
      <c r="O437" s="383">
        <v>21000000</v>
      </c>
      <c r="P437" s="381" t="s">
        <v>6056</v>
      </c>
    </row>
    <row r="438" spans="1:16" ht="52.2">
      <c r="A438" s="380">
        <v>20250454</v>
      </c>
      <c r="B438" s="382">
        <v>45761</v>
      </c>
      <c r="C438" s="381">
        <v>20250326</v>
      </c>
      <c r="D438" s="381" t="s">
        <v>6158</v>
      </c>
      <c r="E438" s="381" t="s">
        <v>6643</v>
      </c>
      <c r="F438" s="381">
        <v>35526577</v>
      </c>
      <c r="G438" s="381" t="s">
        <v>6644</v>
      </c>
      <c r="H438" s="381" t="s">
        <v>6645</v>
      </c>
      <c r="I438" s="368">
        <v>20250312</v>
      </c>
      <c r="J438" s="383">
        <v>17200000</v>
      </c>
      <c r="K438" s="381">
        <v>0</v>
      </c>
      <c r="L438" s="383">
        <v>17200000</v>
      </c>
      <c r="M438" s="383">
        <v>17200000</v>
      </c>
      <c r="N438" s="381">
        <v>0</v>
      </c>
      <c r="O438" s="383">
        <v>17200000</v>
      </c>
      <c r="P438" s="381" t="s">
        <v>6056</v>
      </c>
    </row>
    <row r="439" spans="1:16" ht="82.8">
      <c r="A439" s="384">
        <v>20250787</v>
      </c>
      <c r="B439" s="386">
        <v>45841</v>
      </c>
      <c r="C439" s="385">
        <v>20250596</v>
      </c>
      <c r="D439" s="385" t="s">
        <v>6158</v>
      </c>
      <c r="E439" s="385" t="s">
        <v>6643</v>
      </c>
      <c r="F439" s="385">
        <v>35526577</v>
      </c>
      <c r="G439" s="385" t="s">
        <v>6644</v>
      </c>
      <c r="H439" s="385" t="s">
        <v>6646</v>
      </c>
      <c r="I439" s="369">
        <v>20250312</v>
      </c>
      <c r="J439" s="387">
        <v>11400000</v>
      </c>
      <c r="K439" s="387">
        <v>1600000</v>
      </c>
      <c r="L439" s="397">
        <v>9800000</v>
      </c>
      <c r="M439" s="387">
        <v>9800000</v>
      </c>
      <c r="N439" s="385">
        <v>0</v>
      </c>
      <c r="O439" s="387">
        <v>9800000</v>
      </c>
      <c r="P439" s="385" t="s">
        <v>6056</v>
      </c>
    </row>
    <row r="440" spans="1:16" ht="72.599999999999994">
      <c r="A440" s="380">
        <v>20250455</v>
      </c>
      <c r="B440" s="382">
        <v>45761</v>
      </c>
      <c r="C440" s="381">
        <v>20250185</v>
      </c>
      <c r="D440" s="381" t="s">
        <v>6158</v>
      </c>
      <c r="E440" s="381" t="s">
        <v>6313</v>
      </c>
      <c r="F440" s="381">
        <v>1070607298</v>
      </c>
      <c r="G440" s="381" t="s">
        <v>6647</v>
      </c>
      <c r="H440" s="381" t="s">
        <v>6359</v>
      </c>
      <c r="I440" s="381">
        <v>20250313</v>
      </c>
      <c r="J440" s="383">
        <v>44672000</v>
      </c>
      <c r="K440" s="381">
        <v>0</v>
      </c>
      <c r="L440" s="383">
        <v>44672000</v>
      </c>
      <c r="M440" s="383">
        <v>29781333</v>
      </c>
      <c r="N440" s="383">
        <v>14890667</v>
      </c>
      <c r="O440" s="383">
        <v>29781333</v>
      </c>
      <c r="P440" s="381" t="s">
        <v>6056</v>
      </c>
    </row>
    <row r="441" spans="1:16" ht="72.599999999999994">
      <c r="A441" s="380">
        <v>20250461</v>
      </c>
      <c r="B441" s="382">
        <v>45762</v>
      </c>
      <c r="C441" s="381">
        <v>20250383</v>
      </c>
      <c r="D441" s="381" t="s">
        <v>6158</v>
      </c>
      <c r="E441" s="381" t="s">
        <v>6236</v>
      </c>
      <c r="F441" s="381">
        <v>52709524</v>
      </c>
      <c r="G441" s="381" t="s">
        <v>6648</v>
      </c>
      <c r="H441" s="381" t="s">
        <v>6649</v>
      </c>
      <c r="I441" s="381">
        <v>20250314</v>
      </c>
      <c r="J441" s="383">
        <v>20511000</v>
      </c>
      <c r="K441" s="381">
        <v>0</v>
      </c>
      <c r="L441" s="383">
        <v>20511000</v>
      </c>
      <c r="M441" s="383">
        <v>20511000</v>
      </c>
      <c r="N441" s="381">
        <v>0</v>
      </c>
      <c r="O441" s="383">
        <v>20511000</v>
      </c>
      <c r="P441" s="381" t="s">
        <v>6056</v>
      </c>
    </row>
    <row r="442" spans="1:16" ht="82.8">
      <c r="A442" s="380">
        <v>20250463</v>
      </c>
      <c r="B442" s="382">
        <v>45763</v>
      </c>
      <c r="C442" s="381">
        <v>20250382</v>
      </c>
      <c r="D442" s="381" t="s">
        <v>6158</v>
      </c>
      <c r="E442" s="381" t="s">
        <v>6236</v>
      </c>
      <c r="F442" s="381">
        <v>1069264637</v>
      </c>
      <c r="G442" s="381" t="s">
        <v>6650</v>
      </c>
      <c r="H442" s="381" t="s">
        <v>6651</v>
      </c>
      <c r="I442" s="381">
        <v>20250315</v>
      </c>
      <c r="J442" s="383">
        <v>13728000</v>
      </c>
      <c r="K442" s="381">
        <v>0</v>
      </c>
      <c r="L442" s="383">
        <v>13728000</v>
      </c>
      <c r="M442" s="383">
        <v>13728000</v>
      </c>
      <c r="N442" s="381">
        <v>0</v>
      </c>
      <c r="O442" s="383">
        <v>13728000</v>
      </c>
      <c r="P442" s="381" t="s">
        <v>6056</v>
      </c>
    </row>
    <row r="443" spans="1:16" ht="72.599999999999994">
      <c r="A443" s="380">
        <v>20250462</v>
      </c>
      <c r="B443" s="382">
        <v>45762</v>
      </c>
      <c r="C443" s="381">
        <v>20250362</v>
      </c>
      <c r="D443" s="381" t="s">
        <v>6158</v>
      </c>
      <c r="E443" s="381" t="s">
        <v>6313</v>
      </c>
      <c r="F443" s="381">
        <v>1032382769</v>
      </c>
      <c r="G443" s="381" t="s">
        <v>4435</v>
      </c>
      <c r="H443" s="381" t="s">
        <v>6406</v>
      </c>
      <c r="I443" s="381">
        <v>20250316</v>
      </c>
      <c r="J443" s="383">
        <v>39000000</v>
      </c>
      <c r="K443" s="381">
        <v>0</v>
      </c>
      <c r="L443" s="383">
        <v>39000000</v>
      </c>
      <c r="M443" s="383">
        <v>24537500</v>
      </c>
      <c r="N443" s="383">
        <v>14462500</v>
      </c>
      <c r="O443" s="383">
        <v>24537500</v>
      </c>
      <c r="P443" s="381" t="s">
        <v>6056</v>
      </c>
    </row>
    <row r="444" spans="1:16" ht="72.599999999999994">
      <c r="A444" s="380">
        <v>20250464</v>
      </c>
      <c r="B444" s="382">
        <v>45763</v>
      </c>
      <c r="C444" s="381">
        <v>20250383</v>
      </c>
      <c r="D444" s="381" t="s">
        <v>6158</v>
      </c>
      <c r="E444" s="381" t="s">
        <v>6236</v>
      </c>
      <c r="F444" s="381">
        <v>1032457105</v>
      </c>
      <c r="G444" s="381" t="s">
        <v>6652</v>
      </c>
      <c r="H444" s="381" t="s">
        <v>6649</v>
      </c>
      <c r="I444" s="381">
        <v>20250317</v>
      </c>
      <c r="J444" s="383">
        <v>20511000</v>
      </c>
      <c r="K444" s="381">
        <v>0</v>
      </c>
      <c r="L444" s="383">
        <v>20511000</v>
      </c>
      <c r="M444" s="383">
        <v>20511000</v>
      </c>
      <c r="N444" s="381">
        <v>0</v>
      </c>
      <c r="O444" s="383">
        <v>20511000</v>
      </c>
      <c r="P444" s="381" t="s">
        <v>6056</v>
      </c>
    </row>
    <row r="445" spans="1:16" ht="72.599999999999994">
      <c r="A445" s="380">
        <v>20250465</v>
      </c>
      <c r="B445" s="382">
        <v>45763</v>
      </c>
      <c r="C445" s="381">
        <v>20250300</v>
      </c>
      <c r="D445" s="381" t="s">
        <v>6158</v>
      </c>
      <c r="E445" s="381" t="s">
        <v>6236</v>
      </c>
      <c r="F445" s="381">
        <v>1073512366</v>
      </c>
      <c r="G445" s="381" t="s">
        <v>6653</v>
      </c>
      <c r="H445" s="381" t="s">
        <v>6654</v>
      </c>
      <c r="I445" s="381">
        <v>20250318</v>
      </c>
      <c r="J445" s="383">
        <v>10710000</v>
      </c>
      <c r="K445" s="381">
        <v>0</v>
      </c>
      <c r="L445" s="383">
        <v>10710000</v>
      </c>
      <c r="M445" s="383">
        <v>10710000</v>
      </c>
      <c r="N445" s="381">
        <v>0</v>
      </c>
      <c r="O445" s="383">
        <v>10710000</v>
      </c>
      <c r="P445" s="381" t="s">
        <v>6056</v>
      </c>
    </row>
    <row r="446" spans="1:16" ht="72.599999999999994">
      <c r="A446" s="380">
        <v>20250483</v>
      </c>
      <c r="B446" s="382">
        <v>45770</v>
      </c>
      <c r="C446" s="381">
        <v>20250328</v>
      </c>
      <c r="D446" s="381" t="s">
        <v>6158</v>
      </c>
      <c r="E446" s="381" t="s">
        <v>6491</v>
      </c>
      <c r="F446" s="381">
        <v>900279153</v>
      </c>
      <c r="G446" s="381" t="s">
        <v>4449</v>
      </c>
      <c r="H446" s="381" t="s">
        <v>6655</v>
      </c>
      <c r="I446" s="381">
        <v>20250319</v>
      </c>
      <c r="J446" s="383">
        <v>45960000</v>
      </c>
      <c r="K446" s="381">
        <v>0</v>
      </c>
      <c r="L446" s="383">
        <v>45960000</v>
      </c>
      <c r="M446" s="383">
        <v>45960000</v>
      </c>
      <c r="N446" s="381">
        <v>0</v>
      </c>
      <c r="O446" s="383">
        <v>45960000</v>
      </c>
      <c r="P446" s="381" t="s">
        <v>6056</v>
      </c>
    </row>
    <row r="447" spans="1:16" ht="62.4">
      <c r="A447" s="380">
        <v>20250459</v>
      </c>
      <c r="B447" s="382">
        <v>45762</v>
      </c>
      <c r="C447" s="381">
        <v>20250329</v>
      </c>
      <c r="D447" s="381" t="s">
        <v>6058</v>
      </c>
      <c r="E447" s="381" t="s">
        <v>6068</v>
      </c>
      <c r="F447" s="381">
        <v>1075660772</v>
      </c>
      <c r="G447" s="381" t="s">
        <v>6656</v>
      </c>
      <c r="H447" s="381" t="s">
        <v>6657</v>
      </c>
      <c r="I447" s="381">
        <v>20250320</v>
      </c>
      <c r="J447" s="383">
        <v>15000000</v>
      </c>
      <c r="K447" s="381">
        <v>0</v>
      </c>
      <c r="L447" s="383">
        <v>15000000</v>
      </c>
      <c r="M447" s="383">
        <v>15000000</v>
      </c>
      <c r="N447" s="381">
        <v>0</v>
      </c>
      <c r="O447" s="383">
        <v>15000000</v>
      </c>
      <c r="P447" s="381" t="s">
        <v>6056</v>
      </c>
    </row>
    <row r="448" spans="1:16" ht="72.599999999999994">
      <c r="A448" s="380">
        <v>20250460</v>
      </c>
      <c r="B448" s="382">
        <v>45762</v>
      </c>
      <c r="C448" s="381">
        <v>20250392</v>
      </c>
      <c r="D448" s="381" t="s">
        <v>6158</v>
      </c>
      <c r="E448" s="381" t="s">
        <v>6658</v>
      </c>
      <c r="F448" s="381">
        <v>1015409500</v>
      </c>
      <c r="G448" s="381" t="s">
        <v>6659</v>
      </c>
      <c r="H448" s="381" t="s">
        <v>6660</v>
      </c>
      <c r="I448" s="368">
        <v>20250321</v>
      </c>
      <c r="J448" s="383">
        <v>17500000</v>
      </c>
      <c r="K448" s="381">
        <v>0</v>
      </c>
      <c r="L448" s="383">
        <v>17500000</v>
      </c>
      <c r="M448" s="383">
        <v>15866667</v>
      </c>
      <c r="N448" s="383">
        <v>1633333</v>
      </c>
      <c r="O448" s="383">
        <v>15866667</v>
      </c>
      <c r="P448" s="381" t="s">
        <v>6056</v>
      </c>
    </row>
    <row r="449" spans="1:16" ht="82.8">
      <c r="A449" s="384">
        <v>20251079</v>
      </c>
      <c r="B449" s="386">
        <v>45912</v>
      </c>
      <c r="C449" s="385">
        <v>20250737</v>
      </c>
      <c r="D449" s="385" t="s">
        <v>6158</v>
      </c>
      <c r="E449" s="385" t="s">
        <v>6658</v>
      </c>
      <c r="F449" s="385">
        <v>1015409500</v>
      </c>
      <c r="G449" s="385" t="s">
        <v>6659</v>
      </c>
      <c r="H449" s="385" t="s">
        <v>6661</v>
      </c>
      <c r="I449" s="369">
        <v>20250321</v>
      </c>
      <c r="J449" s="387">
        <v>11200000</v>
      </c>
      <c r="K449" s="385">
        <v>0</v>
      </c>
      <c r="L449" s="397">
        <v>11200000</v>
      </c>
      <c r="M449" s="387">
        <v>7000000</v>
      </c>
      <c r="N449" s="387">
        <v>4200000</v>
      </c>
      <c r="O449" s="387">
        <v>7000000</v>
      </c>
      <c r="P449" s="385" t="s">
        <v>6056</v>
      </c>
    </row>
    <row r="450" spans="1:16" ht="72.599999999999994">
      <c r="A450" s="380">
        <v>20250466</v>
      </c>
      <c r="B450" s="382">
        <v>45763</v>
      </c>
      <c r="C450" s="381">
        <v>20250256</v>
      </c>
      <c r="D450" s="381" t="s">
        <v>6158</v>
      </c>
      <c r="E450" s="381" t="s">
        <v>6236</v>
      </c>
      <c r="F450" s="381">
        <v>52791888</v>
      </c>
      <c r="G450" s="381" t="s">
        <v>6662</v>
      </c>
      <c r="H450" s="381" t="s">
        <v>6663</v>
      </c>
      <c r="I450" s="381">
        <v>20250322</v>
      </c>
      <c r="J450" s="383">
        <v>16830000</v>
      </c>
      <c r="K450" s="381">
        <v>0</v>
      </c>
      <c r="L450" s="383">
        <v>16830000</v>
      </c>
      <c r="M450" s="383">
        <v>16830000</v>
      </c>
      <c r="N450" s="381">
        <v>0</v>
      </c>
      <c r="O450" s="383">
        <v>16830000</v>
      </c>
      <c r="P450" s="381" t="s">
        <v>6056</v>
      </c>
    </row>
    <row r="451" spans="1:16" ht="72.599999999999994">
      <c r="A451" s="380">
        <v>20250474</v>
      </c>
      <c r="B451" s="382">
        <v>45763</v>
      </c>
      <c r="C451" s="381">
        <v>20250282</v>
      </c>
      <c r="D451" s="381" t="s">
        <v>6158</v>
      </c>
      <c r="E451" s="381" t="s">
        <v>6491</v>
      </c>
      <c r="F451" s="381">
        <v>901840042</v>
      </c>
      <c r="G451" s="381" t="s">
        <v>4470</v>
      </c>
      <c r="H451" s="381" t="s">
        <v>6664</v>
      </c>
      <c r="I451" s="381">
        <v>20250323</v>
      </c>
      <c r="J451" s="383">
        <v>160049000</v>
      </c>
      <c r="K451" s="381">
        <v>0</v>
      </c>
      <c r="L451" s="383">
        <v>160049000</v>
      </c>
      <c r="M451" s="383">
        <v>160049000</v>
      </c>
      <c r="N451" s="381">
        <v>0</v>
      </c>
      <c r="O451" s="383">
        <v>160049000</v>
      </c>
      <c r="P451" s="381" t="s">
        <v>6056</v>
      </c>
    </row>
    <row r="452" spans="1:16" ht="103.2">
      <c r="A452" s="380">
        <v>20250471</v>
      </c>
      <c r="B452" s="382">
        <v>45763</v>
      </c>
      <c r="C452" s="381">
        <v>20250001</v>
      </c>
      <c r="D452" s="381" t="s">
        <v>6052</v>
      </c>
      <c r="E452" s="381" t="s">
        <v>6053</v>
      </c>
      <c r="F452" s="381">
        <v>900635383</v>
      </c>
      <c r="G452" s="381" t="s">
        <v>6665</v>
      </c>
      <c r="H452" s="381" t="s">
        <v>6055</v>
      </c>
      <c r="I452" s="381">
        <v>20250324</v>
      </c>
      <c r="J452" s="383">
        <v>12180000</v>
      </c>
      <c r="K452" s="381">
        <v>0</v>
      </c>
      <c r="L452" s="383">
        <v>12180000</v>
      </c>
      <c r="M452" s="383">
        <v>12180000</v>
      </c>
      <c r="N452" s="381">
        <v>0</v>
      </c>
      <c r="O452" s="383">
        <v>12180000</v>
      </c>
      <c r="P452" s="381" t="s">
        <v>6056</v>
      </c>
    </row>
    <row r="453" spans="1:16" ht="93">
      <c r="A453" s="380">
        <v>20250472</v>
      </c>
      <c r="B453" s="382">
        <v>45763</v>
      </c>
      <c r="C453" s="381">
        <v>20250394</v>
      </c>
      <c r="D453" s="381" t="s">
        <v>6158</v>
      </c>
      <c r="E453" s="381" t="s">
        <v>6214</v>
      </c>
      <c r="F453" s="381">
        <v>800022076</v>
      </c>
      <c r="G453" s="381" t="s">
        <v>6666</v>
      </c>
      <c r="H453" s="381" t="s">
        <v>6667</v>
      </c>
      <c r="I453" s="368">
        <v>20250325</v>
      </c>
      <c r="J453" s="383">
        <v>107000000</v>
      </c>
      <c r="K453" s="381">
        <v>0</v>
      </c>
      <c r="L453" s="383">
        <v>107000000</v>
      </c>
      <c r="M453" s="383">
        <v>106060000</v>
      </c>
      <c r="N453" s="383">
        <v>940000</v>
      </c>
      <c r="O453" s="383">
        <v>106060000</v>
      </c>
      <c r="P453" s="381" t="s">
        <v>6056</v>
      </c>
    </row>
    <row r="454" spans="1:16" ht="113.4">
      <c r="A454" s="384">
        <v>20251066</v>
      </c>
      <c r="B454" s="386">
        <v>45910</v>
      </c>
      <c r="C454" s="385">
        <v>20250780</v>
      </c>
      <c r="D454" s="385" t="s">
        <v>6158</v>
      </c>
      <c r="E454" s="385" t="s">
        <v>6214</v>
      </c>
      <c r="F454" s="385">
        <v>800022076</v>
      </c>
      <c r="G454" s="385" t="s">
        <v>6666</v>
      </c>
      <c r="H454" s="385" t="s">
        <v>6668</v>
      </c>
      <c r="I454" s="369">
        <v>20250325</v>
      </c>
      <c r="J454" s="387">
        <v>45990000</v>
      </c>
      <c r="K454" s="385">
        <v>0</v>
      </c>
      <c r="L454" s="397">
        <v>45990000</v>
      </c>
      <c r="M454" s="385">
        <v>0</v>
      </c>
      <c r="N454" s="387">
        <v>45990000</v>
      </c>
      <c r="O454" s="385">
        <v>0</v>
      </c>
      <c r="P454" s="385" t="s">
        <v>6056</v>
      </c>
    </row>
    <row r="455" spans="1:16" ht="82.8">
      <c r="A455" s="380">
        <v>20250475</v>
      </c>
      <c r="B455" s="382">
        <v>45768</v>
      </c>
      <c r="C455" s="381">
        <v>20250382</v>
      </c>
      <c r="D455" s="381" t="s">
        <v>6158</v>
      </c>
      <c r="E455" s="381" t="s">
        <v>6236</v>
      </c>
      <c r="F455" s="381">
        <v>1022344841</v>
      </c>
      <c r="G455" s="381" t="s">
        <v>6669</v>
      </c>
      <c r="H455" s="381" t="s">
        <v>6651</v>
      </c>
      <c r="I455" s="381">
        <v>20250326</v>
      </c>
      <c r="J455" s="383">
        <v>13728000</v>
      </c>
      <c r="K455" s="381">
        <v>0</v>
      </c>
      <c r="L455" s="383">
        <v>13728000</v>
      </c>
      <c r="M455" s="383">
        <v>13728000</v>
      </c>
      <c r="N455" s="381">
        <v>0</v>
      </c>
      <c r="O455" s="383">
        <v>13728000</v>
      </c>
      <c r="P455" s="381" t="s">
        <v>6056</v>
      </c>
    </row>
    <row r="456" spans="1:16" ht="72.599999999999994">
      <c r="A456" s="380">
        <v>20250477</v>
      </c>
      <c r="B456" s="382">
        <v>45769</v>
      </c>
      <c r="C456" s="381">
        <v>20250380</v>
      </c>
      <c r="D456" s="381" t="s">
        <v>6158</v>
      </c>
      <c r="E456" s="381" t="s">
        <v>6236</v>
      </c>
      <c r="F456" s="381">
        <v>53047400</v>
      </c>
      <c r="G456" s="381" t="s">
        <v>6670</v>
      </c>
      <c r="H456" s="381" t="s">
        <v>6671</v>
      </c>
      <c r="I456" s="381">
        <v>20250327</v>
      </c>
      <c r="J456" s="383">
        <v>17415000</v>
      </c>
      <c r="K456" s="381">
        <v>0</v>
      </c>
      <c r="L456" s="383">
        <v>17415000</v>
      </c>
      <c r="M456" s="383">
        <v>17415000</v>
      </c>
      <c r="N456" s="381">
        <v>0</v>
      </c>
      <c r="O456" s="383">
        <v>17415000</v>
      </c>
      <c r="P456" s="381" t="s">
        <v>6056</v>
      </c>
    </row>
    <row r="457" spans="1:16" ht="72.599999999999994">
      <c r="A457" s="380">
        <v>20250488</v>
      </c>
      <c r="B457" s="382">
        <v>45771</v>
      </c>
      <c r="C457" s="381">
        <v>20250380</v>
      </c>
      <c r="D457" s="381" t="s">
        <v>6158</v>
      </c>
      <c r="E457" s="381" t="s">
        <v>6236</v>
      </c>
      <c r="F457" s="381">
        <v>1026267776</v>
      </c>
      <c r="G457" s="381" t="s">
        <v>6672</v>
      </c>
      <c r="H457" s="381" t="s">
        <v>6671</v>
      </c>
      <c r="I457" s="381">
        <v>20250328</v>
      </c>
      <c r="J457" s="383">
        <v>17415000</v>
      </c>
      <c r="K457" s="381">
        <v>0</v>
      </c>
      <c r="L457" s="383">
        <v>17415000</v>
      </c>
      <c r="M457" s="383">
        <v>17415000</v>
      </c>
      <c r="N457" s="381">
        <v>0</v>
      </c>
      <c r="O457" s="383">
        <v>17415000</v>
      </c>
      <c r="P457" s="381" t="s">
        <v>6056</v>
      </c>
    </row>
    <row r="458" spans="1:16" ht="82.8">
      <c r="A458" s="380">
        <v>20250478</v>
      </c>
      <c r="B458" s="382">
        <v>45769</v>
      </c>
      <c r="C458" s="381">
        <v>20250381</v>
      </c>
      <c r="D458" s="381" t="s">
        <v>6158</v>
      </c>
      <c r="E458" s="381" t="s">
        <v>6236</v>
      </c>
      <c r="F458" s="381">
        <v>52915932</v>
      </c>
      <c r="G458" s="381" t="s">
        <v>6673</v>
      </c>
      <c r="H458" s="381" t="s">
        <v>6674</v>
      </c>
      <c r="I458" s="381">
        <v>20250329</v>
      </c>
      <c r="J458" s="383">
        <v>16068000</v>
      </c>
      <c r="K458" s="381">
        <v>0</v>
      </c>
      <c r="L458" s="383">
        <v>16068000</v>
      </c>
      <c r="M458" s="383">
        <v>16068000</v>
      </c>
      <c r="N458" s="381">
        <v>0</v>
      </c>
      <c r="O458" s="383">
        <v>16068000</v>
      </c>
      <c r="P458" s="381" t="s">
        <v>6056</v>
      </c>
    </row>
    <row r="459" spans="1:16" ht="82.8">
      <c r="A459" s="380">
        <v>20250479</v>
      </c>
      <c r="B459" s="382">
        <v>45769</v>
      </c>
      <c r="C459" s="381">
        <v>20250382</v>
      </c>
      <c r="D459" s="381" t="s">
        <v>6158</v>
      </c>
      <c r="E459" s="381" t="s">
        <v>6236</v>
      </c>
      <c r="F459" s="381">
        <v>79409998</v>
      </c>
      <c r="G459" s="381" t="s">
        <v>6675</v>
      </c>
      <c r="H459" s="381" t="s">
        <v>6651</v>
      </c>
      <c r="I459" s="381">
        <v>20250330</v>
      </c>
      <c r="J459" s="383">
        <v>13728000</v>
      </c>
      <c r="K459" s="381">
        <v>0</v>
      </c>
      <c r="L459" s="383">
        <v>13728000</v>
      </c>
      <c r="M459" s="383">
        <v>13728000</v>
      </c>
      <c r="N459" s="381">
        <v>0</v>
      </c>
      <c r="O459" s="383">
        <v>13728000</v>
      </c>
      <c r="P459" s="381" t="s">
        <v>6056</v>
      </c>
    </row>
    <row r="460" spans="1:16" ht="82.8">
      <c r="A460" s="380">
        <v>20250480</v>
      </c>
      <c r="B460" s="382">
        <v>45769</v>
      </c>
      <c r="C460" s="381">
        <v>20250382</v>
      </c>
      <c r="D460" s="381" t="s">
        <v>6158</v>
      </c>
      <c r="E460" s="381" t="s">
        <v>6236</v>
      </c>
      <c r="F460" s="381">
        <v>1022334761</v>
      </c>
      <c r="G460" s="381" t="s">
        <v>6676</v>
      </c>
      <c r="H460" s="381" t="s">
        <v>6651</v>
      </c>
      <c r="I460" s="381">
        <v>20250331</v>
      </c>
      <c r="J460" s="383">
        <v>13728000</v>
      </c>
      <c r="K460" s="381">
        <v>0</v>
      </c>
      <c r="L460" s="383">
        <v>13728000</v>
      </c>
      <c r="M460" s="383">
        <v>13728000</v>
      </c>
      <c r="N460" s="381">
        <v>0</v>
      </c>
      <c r="O460" s="383">
        <v>13728000</v>
      </c>
      <c r="P460" s="381" t="s">
        <v>6056</v>
      </c>
    </row>
    <row r="461" spans="1:16" ht="62.4">
      <c r="A461" s="380">
        <v>20250482</v>
      </c>
      <c r="B461" s="382">
        <v>45770</v>
      </c>
      <c r="C461" s="381">
        <v>20250320</v>
      </c>
      <c r="D461" s="381" t="s">
        <v>6677</v>
      </c>
      <c r="E461" s="381" t="s">
        <v>6068</v>
      </c>
      <c r="F461" s="381">
        <v>830042365</v>
      </c>
      <c r="G461" s="381" t="s">
        <v>6678</v>
      </c>
      <c r="H461" s="381" t="s">
        <v>6679</v>
      </c>
      <c r="I461" s="381">
        <v>20250332</v>
      </c>
      <c r="J461" s="383">
        <v>50000000</v>
      </c>
      <c r="K461" s="381">
        <v>0</v>
      </c>
      <c r="L461" s="383">
        <v>50000000</v>
      </c>
      <c r="M461" s="383">
        <v>24135688</v>
      </c>
      <c r="N461" s="383">
        <v>25864312</v>
      </c>
      <c r="O461" s="383">
        <v>24135688</v>
      </c>
      <c r="P461" s="381" t="s">
        <v>6056</v>
      </c>
    </row>
    <row r="462" spans="1:16" ht="42">
      <c r="A462" s="380">
        <v>20250481</v>
      </c>
      <c r="B462" s="382">
        <v>45769</v>
      </c>
      <c r="C462" s="381">
        <v>20250391</v>
      </c>
      <c r="D462" s="381" t="s">
        <v>6058</v>
      </c>
      <c r="E462" s="381" t="s">
        <v>6062</v>
      </c>
      <c r="F462" s="381">
        <v>3836672</v>
      </c>
      <c r="G462" s="381" t="s">
        <v>6680</v>
      </c>
      <c r="H462" s="381" t="s">
        <v>6681</v>
      </c>
      <c r="I462" s="368">
        <v>20250333</v>
      </c>
      <c r="J462" s="383">
        <v>24000000</v>
      </c>
      <c r="K462" s="381">
        <v>0</v>
      </c>
      <c r="L462" s="383">
        <v>24000000</v>
      </c>
      <c r="M462" s="383">
        <v>24000000</v>
      </c>
      <c r="N462" s="381">
        <v>0</v>
      </c>
      <c r="O462" s="383">
        <v>24000000</v>
      </c>
      <c r="P462" s="381" t="s">
        <v>6056</v>
      </c>
    </row>
    <row r="463" spans="1:16" ht="52.2">
      <c r="A463" s="384">
        <v>20250739</v>
      </c>
      <c r="B463" s="386">
        <v>45828</v>
      </c>
      <c r="C463" s="385">
        <v>20250559</v>
      </c>
      <c r="D463" s="385" t="s">
        <v>6058</v>
      </c>
      <c r="E463" s="385" t="s">
        <v>6062</v>
      </c>
      <c r="F463" s="385">
        <v>3836672</v>
      </c>
      <c r="G463" s="385" t="s">
        <v>6680</v>
      </c>
      <c r="H463" s="385" t="s">
        <v>6682</v>
      </c>
      <c r="I463" s="369">
        <v>20250333</v>
      </c>
      <c r="J463" s="387">
        <v>12000000</v>
      </c>
      <c r="K463" s="385">
        <v>0</v>
      </c>
      <c r="L463" s="397">
        <v>12000000</v>
      </c>
      <c r="M463" s="387">
        <v>12000000</v>
      </c>
      <c r="N463" s="385">
        <v>0</v>
      </c>
      <c r="O463" s="387">
        <v>12000000</v>
      </c>
      <c r="P463" s="385" t="s">
        <v>6056</v>
      </c>
    </row>
    <row r="464" spans="1:16" ht="62.4">
      <c r="A464" s="380">
        <v>20250485</v>
      </c>
      <c r="B464" s="382">
        <v>45770</v>
      </c>
      <c r="C464" s="381">
        <v>20250389</v>
      </c>
      <c r="D464" s="381" t="s">
        <v>6158</v>
      </c>
      <c r="E464" s="381" t="s">
        <v>6271</v>
      </c>
      <c r="F464" s="381">
        <v>1070972221</v>
      </c>
      <c r="G464" s="381" t="s">
        <v>6683</v>
      </c>
      <c r="H464" s="381" t="s">
        <v>6639</v>
      </c>
      <c r="I464" s="381">
        <v>20250334</v>
      </c>
      <c r="J464" s="383">
        <v>9400000</v>
      </c>
      <c r="K464" s="381">
        <v>0</v>
      </c>
      <c r="L464" s="383">
        <v>9400000</v>
      </c>
      <c r="M464" s="383">
        <v>9400000</v>
      </c>
      <c r="N464" s="381">
        <v>0</v>
      </c>
      <c r="O464" s="383">
        <v>9400000</v>
      </c>
      <c r="P464" s="381" t="s">
        <v>6056</v>
      </c>
    </row>
    <row r="465" spans="1:16" ht="52.2">
      <c r="A465" s="380">
        <v>20250497</v>
      </c>
      <c r="B465" s="382">
        <v>45771</v>
      </c>
      <c r="C465" s="381">
        <v>20250276</v>
      </c>
      <c r="D465" s="381" t="s">
        <v>6158</v>
      </c>
      <c r="E465" s="381" t="s">
        <v>6491</v>
      </c>
      <c r="F465" s="381">
        <v>1053512989</v>
      </c>
      <c r="G465" s="381" t="s">
        <v>6684</v>
      </c>
      <c r="H465" s="381" t="s">
        <v>6685</v>
      </c>
      <c r="I465" s="368">
        <v>20250335</v>
      </c>
      <c r="J465" s="383">
        <v>8710000</v>
      </c>
      <c r="K465" s="381">
        <v>0</v>
      </c>
      <c r="L465" s="383">
        <v>8710000</v>
      </c>
      <c r="M465" s="383">
        <v>8710000</v>
      </c>
      <c r="N465" s="381">
        <v>0</v>
      </c>
      <c r="O465" s="383">
        <v>8710000</v>
      </c>
      <c r="P465" s="381" t="s">
        <v>6056</v>
      </c>
    </row>
    <row r="466" spans="1:16" ht="72.599999999999994">
      <c r="A466" s="384">
        <v>20250771</v>
      </c>
      <c r="B466" s="386">
        <v>45835</v>
      </c>
      <c r="C466" s="385">
        <v>20250567</v>
      </c>
      <c r="D466" s="385" t="s">
        <v>6158</v>
      </c>
      <c r="E466" s="385" t="s">
        <v>6491</v>
      </c>
      <c r="F466" s="385">
        <v>1053512989</v>
      </c>
      <c r="G466" s="385" t="s">
        <v>6684</v>
      </c>
      <c r="H466" s="385" t="s">
        <v>6686</v>
      </c>
      <c r="I466" s="369">
        <v>20250335</v>
      </c>
      <c r="J466" s="387">
        <v>2357000</v>
      </c>
      <c r="K466" s="385">
        <v>333</v>
      </c>
      <c r="L466" s="397">
        <v>2356667</v>
      </c>
      <c r="M466" s="387">
        <v>2356667</v>
      </c>
      <c r="N466" s="385">
        <v>0</v>
      </c>
      <c r="O466" s="387">
        <v>2356667</v>
      </c>
      <c r="P466" s="385" t="s">
        <v>6056</v>
      </c>
    </row>
    <row r="467" spans="1:16" ht="62.4">
      <c r="A467" s="380">
        <v>20250486</v>
      </c>
      <c r="B467" s="382">
        <v>45770</v>
      </c>
      <c r="C467" s="381">
        <v>20250277</v>
      </c>
      <c r="D467" s="381" t="s">
        <v>6158</v>
      </c>
      <c r="E467" s="381" t="s">
        <v>6491</v>
      </c>
      <c r="F467" s="381">
        <v>32779627</v>
      </c>
      <c r="G467" s="381" t="s">
        <v>6687</v>
      </c>
      <c r="H467" s="381" t="s">
        <v>6688</v>
      </c>
      <c r="I467" s="381">
        <v>20250336</v>
      </c>
      <c r="J467" s="383">
        <v>30000000</v>
      </c>
      <c r="K467" s="381">
        <v>0</v>
      </c>
      <c r="L467" s="383">
        <v>30000000</v>
      </c>
      <c r="M467" s="383">
        <v>30000000</v>
      </c>
      <c r="N467" s="381">
        <v>0</v>
      </c>
      <c r="O467" s="383">
        <v>30000000</v>
      </c>
      <c r="P467" s="381" t="s">
        <v>6056</v>
      </c>
    </row>
    <row r="468" spans="1:16" ht="103.2">
      <c r="A468" s="380">
        <v>20250487</v>
      </c>
      <c r="B468" s="382">
        <v>45770</v>
      </c>
      <c r="C468" s="381">
        <v>20250406</v>
      </c>
      <c r="D468" s="381" t="s">
        <v>6158</v>
      </c>
      <c r="E468" s="381" t="s">
        <v>6658</v>
      </c>
      <c r="F468" s="381">
        <v>80031833</v>
      </c>
      <c r="G468" s="381" t="s">
        <v>6205</v>
      </c>
      <c r="H468" s="381" t="s">
        <v>6689</v>
      </c>
      <c r="I468" s="381">
        <v>20250337</v>
      </c>
      <c r="J468" s="383">
        <v>68320000</v>
      </c>
      <c r="K468" s="381">
        <v>0</v>
      </c>
      <c r="L468" s="383">
        <v>68320000</v>
      </c>
      <c r="M468" s="383">
        <v>20496000</v>
      </c>
      <c r="N468" s="383">
        <v>47824000</v>
      </c>
      <c r="O468" s="383">
        <v>20496000</v>
      </c>
      <c r="P468" s="381" t="s">
        <v>6056</v>
      </c>
    </row>
    <row r="469" spans="1:16" ht="72.599999999999994">
      <c r="A469" s="380">
        <v>20250492</v>
      </c>
      <c r="B469" s="382">
        <v>45771</v>
      </c>
      <c r="C469" s="381">
        <v>20250385</v>
      </c>
      <c r="D469" s="381" t="s">
        <v>6158</v>
      </c>
      <c r="E469" s="381" t="s">
        <v>6454</v>
      </c>
      <c r="F469" s="381">
        <v>1018408844</v>
      </c>
      <c r="G469" s="381" t="s">
        <v>6690</v>
      </c>
      <c r="H469" s="381" t="s">
        <v>6691</v>
      </c>
      <c r="I469" s="368">
        <v>20250338</v>
      </c>
      <c r="J469" s="383">
        <v>46053000</v>
      </c>
      <c r="K469" s="381">
        <v>0</v>
      </c>
      <c r="L469" s="383">
        <v>46053000</v>
      </c>
      <c r="M469" s="383">
        <v>33552900</v>
      </c>
      <c r="N469" s="383">
        <v>12500100</v>
      </c>
      <c r="O469" s="383">
        <v>33552900</v>
      </c>
      <c r="P469" s="381" t="s">
        <v>6056</v>
      </c>
    </row>
    <row r="470" spans="1:16" ht="82.8">
      <c r="A470" s="380">
        <v>20251350</v>
      </c>
      <c r="B470" s="382">
        <v>45971</v>
      </c>
      <c r="C470" s="381">
        <v>20250908</v>
      </c>
      <c r="D470" s="381" t="s">
        <v>6158</v>
      </c>
      <c r="E470" s="381" t="s">
        <v>6454</v>
      </c>
      <c r="F470" s="381">
        <v>1018408844</v>
      </c>
      <c r="G470" s="381" t="s">
        <v>6690</v>
      </c>
      <c r="H470" s="381" t="s">
        <v>6692</v>
      </c>
      <c r="I470" s="368">
        <v>20250338</v>
      </c>
      <c r="J470" s="383">
        <v>7236900</v>
      </c>
      <c r="K470" s="381">
        <v>0</v>
      </c>
      <c r="L470" s="383">
        <v>7236900</v>
      </c>
      <c r="M470" s="381">
        <v>0</v>
      </c>
      <c r="N470" s="383">
        <v>7236900</v>
      </c>
      <c r="O470" s="381">
        <v>0</v>
      </c>
      <c r="P470" s="381" t="s">
        <v>6056</v>
      </c>
    </row>
    <row r="471" spans="1:16" ht="93">
      <c r="A471" s="380">
        <v>20250493</v>
      </c>
      <c r="B471" s="382">
        <v>45771</v>
      </c>
      <c r="C471" s="381">
        <v>20250402</v>
      </c>
      <c r="D471" s="381" t="s">
        <v>6158</v>
      </c>
      <c r="E471" s="381" t="s">
        <v>6658</v>
      </c>
      <c r="F471" s="381">
        <v>1010133620</v>
      </c>
      <c r="G471" s="381" t="s">
        <v>6693</v>
      </c>
      <c r="H471" s="381" t="s">
        <v>6694</v>
      </c>
      <c r="I471" s="368">
        <v>20250339</v>
      </c>
      <c r="J471" s="383">
        <v>25000000</v>
      </c>
      <c r="K471" s="383">
        <v>1333667</v>
      </c>
      <c r="L471" s="383">
        <v>23666333</v>
      </c>
      <c r="M471" s="383">
        <v>23666333</v>
      </c>
      <c r="N471" s="381">
        <v>0</v>
      </c>
      <c r="O471" s="383">
        <v>23666333</v>
      </c>
      <c r="P471" s="381" t="s">
        <v>6056</v>
      </c>
    </row>
    <row r="472" spans="1:16" ht="103.2">
      <c r="A472" s="380">
        <v>20251084</v>
      </c>
      <c r="B472" s="382">
        <v>45912</v>
      </c>
      <c r="C472" s="381">
        <v>20250733</v>
      </c>
      <c r="D472" s="381" t="s">
        <v>6158</v>
      </c>
      <c r="E472" s="381" t="s">
        <v>6658</v>
      </c>
      <c r="F472" s="381">
        <v>1010133620</v>
      </c>
      <c r="G472" s="381" t="s">
        <v>6693</v>
      </c>
      <c r="H472" s="381" t="s">
        <v>6695</v>
      </c>
      <c r="I472" s="395">
        <v>20250339</v>
      </c>
      <c r="J472" s="383">
        <v>10833333</v>
      </c>
      <c r="K472" s="383">
        <v>10833333</v>
      </c>
      <c r="L472" s="381">
        <v>0</v>
      </c>
      <c r="M472" s="381">
        <v>0</v>
      </c>
      <c r="N472" s="381">
        <v>0</v>
      </c>
      <c r="O472" s="381">
        <v>0</v>
      </c>
      <c r="P472" s="381" t="s">
        <v>6056</v>
      </c>
    </row>
    <row r="473" spans="1:16" ht="113.4">
      <c r="A473" s="384">
        <v>20251095</v>
      </c>
      <c r="B473" s="386">
        <v>45916</v>
      </c>
      <c r="C473" s="385">
        <v>20250402</v>
      </c>
      <c r="D473" s="385" t="s">
        <v>6158</v>
      </c>
      <c r="E473" s="385" t="s">
        <v>6658</v>
      </c>
      <c r="F473" s="385">
        <v>1007648234</v>
      </c>
      <c r="G473" s="385" t="s">
        <v>6696</v>
      </c>
      <c r="H473" s="385" t="s">
        <v>6697</v>
      </c>
      <c r="I473" s="369">
        <v>20250339</v>
      </c>
      <c r="J473" s="387">
        <v>1333667</v>
      </c>
      <c r="K473" s="387">
        <v>0</v>
      </c>
      <c r="L473" s="397">
        <v>1333667</v>
      </c>
      <c r="M473" s="385">
        <v>334</v>
      </c>
      <c r="N473" s="385">
        <v>1333333</v>
      </c>
      <c r="O473" s="385">
        <v>334</v>
      </c>
      <c r="P473" s="385" t="s">
        <v>6056</v>
      </c>
    </row>
    <row r="474" spans="1:16" ht="123.6">
      <c r="A474" s="384">
        <v>20251096</v>
      </c>
      <c r="B474" s="386">
        <v>45916</v>
      </c>
      <c r="C474" s="385">
        <v>20250733</v>
      </c>
      <c r="D474" s="385" t="s">
        <v>6158</v>
      </c>
      <c r="E474" s="385" t="s">
        <v>6658</v>
      </c>
      <c r="F474" s="385">
        <v>1007648234</v>
      </c>
      <c r="G474" s="385" t="s">
        <v>6696</v>
      </c>
      <c r="H474" s="385" t="s">
        <v>6698</v>
      </c>
      <c r="I474" s="369">
        <v>20250339</v>
      </c>
      <c r="J474" s="387">
        <v>10833333</v>
      </c>
      <c r="K474" s="385">
        <v>0</v>
      </c>
      <c r="L474" s="397">
        <v>10833333</v>
      </c>
      <c r="M474" s="387">
        <v>7500000</v>
      </c>
      <c r="N474" s="387">
        <v>8333333</v>
      </c>
      <c r="O474" s="387">
        <v>2500000</v>
      </c>
      <c r="P474" s="385" t="s">
        <v>6056</v>
      </c>
    </row>
    <row r="475" spans="1:16" ht="93">
      <c r="A475" s="380">
        <v>20250494</v>
      </c>
      <c r="B475" s="382">
        <v>45771</v>
      </c>
      <c r="C475" s="381">
        <v>20250402</v>
      </c>
      <c r="D475" s="381" t="s">
        <v>6158</v>
      </c>
      <c r="E475" s="381" t="s">
        <v>6658</v>
      </c>
      <c r="F475" s="381">
        <v>46682478</v>
      </c>
      <c r="G475" s="381" t="s">
        <v>6699</v>
      </c>
      <c r="H475" s="381" t="s">
        <v>6694</v>
      </c>
      <c r="I475" s="368">
        <v>20250340</v>
      </c>
      <c r="J475" s="383">
        <v>25000000</v>
      </c>
      <c r="K475" s="381">
        <v>0</v>
      </c>
      <c r="L475" s="383">
        <v>25000000</v>
      </c>
      <c r="M475" s="383">
        <v>21166667</v>
      </c>
      <c r="N475" s="383">
        <v>3833333</v>
      </c>
      <c r="O475" s="383">
        <v>21166667</v>
      </c>
      <c r="P475" s="381" t="s">
        <v>6056</v>
      </c>
    </row>
    <row r="476" spans="1:16" ht="103.2">
      <c r="A476" s="384">
        <v>20251129</v>
      </c>
      <c r="B476" s="386">
        <v>45923</v>
      </c>
      <c r="C476" s="385">
        <v>20250735</v>
      </c>
      <c r="D476" s="385" t="s">
        <v>6158</v>
      </c>
      <c r="E476" s="385" t="s">
        <v>6658</v>
      </c>
      <c r="F476" s="385">
        <v>46682478</v>
      </c>
      <c r="G476" s="385" t="s">
        <v>6699</v>
      </c>
      <c r="H476" s="385" t="s">
        <v>6700</v>
      </c>
      <c r="I476" s="369">
        <v>20250340</v>
      </c>
      <c r="J476" s="387">
        <v>10834000</v>
      </c>
      <c r="K476" s="385">
        <v>0</v>
      </c>
      <c r="L476" s="397">
        <v>10834000</v>
      </c>
      <c r="M476" s="387">
        <v>10000000</v>
      </c>
      <c r="N476" s="387">
        <v>5834000</v>
      </c>
      <c r="O476" s="387">
        <v>5000000</v>
      </c>
      <c r="P476" s="385" t="s">
        <v>6056</v>
      </c>
    </row>
    <row r="477" spans="1:16" ht="52.2">
      <c r="A477" s="380">
        <v>20250498</v>
      </c>
      <c r="B477" s="382">
        <v>45772</v>
      </c>
      <c r="C477" s="381">
        <v>20250275</v>
      </c>
      <c r="D477" s="381" t="s">
        <v>6158</v>
      </c>
      <c r="E477" s="381" t="s">
        <v>6491</v>
      </c>
      <c r="F477" s="381">
        <v>37271459</v>
      </c>
      <c r="G477" s="381" t="s">
        <v>6701</v>
      </c>
      <c r="H477" s="381" t="s">
        <v>6702</v>
      </c>
      <c r="I477" s="381">
        <v>20250341</v>
      </c>
      <c r="J477" s="383">
        <v>26330000</v>
      </c>
      <c r="K477" s="381">
        <v>0</v>
      </c>
      <c r="L477" s="383">
        <v>26330000</v>
      </c>
      <c r="M477" s="383">
        <v>26330000</v>
      </c>
      <c r="N477" s="381">
        <v>0</v>
      </c>
      <c r="O477" s="383">
        <v>26330000</v>
      </c>
      <c r="P477" s="381" t="s">
        <v>6056</v>
      </c>
    </row>
    <row r="478" spans="1:16" ht="93">
      <c r="A478" s="380">
        <v>20250495</v>
      </c>
      <c r="B478" s="382">
        <v>45771</v>
      </c>
      <c r="C478" s="381">
        <v>20250402</v>
      </c>
      <c r="D478" s="381" t="s">
        <v>6158</v>
      </c>
      <c r="E478" s="381" t="s">
        <v>6658</v>
      </c>
      <c r="F478" s="381">
        <v>52817770</v>
      </c>
      <c r="G478" s="381" t="s">
        <v>6703</v>
      </c>
      <c r="H478" s="381" t="s">
        <v>6694</v>
      </c>
      <c r="I478" s="368">
        <v>20250342</v>
      </c>
      <c r="J478" s="383">
        <v>25000000</v>
      </c>
      <c r="K478" s="381">
        <v>0</v>
      </c>
      <c r="L478" s="383">
        <v>25000000</v>
      </c>
      <c r="M478" s="383">
        <v>21000000</v>
      </c>
      <c r="N478" s="383">
        <v>4000000</v>
      </c>
      <c r="O478" s="383">
        <v>21000000</v>
      </c>
      <c r="P478" s="381" t="s">
        <v>6056</v>
      </c>
    </row>
    <row r="479" spans="1:16" ht="103.2">
      <c r="A479" s="384">
        <v>20251138</v>
      </c>
      <c r="B479" s="386">
        <v>45924</v>
      </c>
      <c r="C479" s="385">
        <v>20250736</v>
      </c>
      <c r="D479" s="385" t="s">
        <v>6158</v>
      </c>
      <c r="E479" s="385" t="s">
        <v>6658</v>
      </c>
      <c r="F479" s="385">
        <v>52817770</v>
      </c>
      <c r="G479" s="385" t="s">
        <v>6703</v>
      </c>
      <c r="H479" s="385" t="s">
        <v>6704</v>
      </c>
      <c r="I479" s="369">
        <v>20250342</v>
      </c>
      <c r="J479" s="387">
        <v>10667000</v>
      </c>
      <c r="K479" s="385">
        <v>0</v>
      </c>
      <c r="L479" s="397">
        <v>10667000</v>
      </c>
      <c r="M479" s="387">
        <v>5000000</v>
      </c>
      <c r="N479" s="387">
        <v>5667000</v>
      </c>
      <c r="O479" s="387">
        <v>5000000</v>
      </c>
      <c r="P479" s="385" t="s">
        <v>6056</v>
      </c>
    </row>
    <row r="480" spans="1:16" ht="93">
      <c r="A480" s="380">
        <v>20250496</v>
      </c>
      <c r="B480" s="382">
        <v>45771</v>
      </c>
      <c r="C480" s="381">
        <v>20250402</v>
      </c>
      <c r="D480" s="381" t="s">
        <v>6158</v>
      </c>
      <c r="E480" s="381" t="s">
        <v>6658</v>
      </c>
      <c r="F480" s="381">
        <v>79942020</v>
      </c>
      <c r="G480" s="381" t="s">
        <v>6705</v>
      </c>
      <c r="H480" s="381" t="s">
        <v>6694</v>
      </c>
      <c r="I480" s="368">
        <v>20250343</v>
      </c>
      <c r="J480" s="383">
        <v>25000000</v>
      </c>
      <c r="K480" s="381">
        <v>0</v>
      </c>
      <c r="L480" s="383">
        <v>25000000</v>
      </c>
      <c r="M480" s="383">
        <v>21000000</v>
      </c>
      <c r="N480" s="383">
        <v>4000000</v>
      </c>
      <c r="O480" s="383">
        <v>21000000</v>
      </c>
      <c r="P480" s="381" t="s">
        <v>6056</v>
      </c>
    </row>
    <row r="481" spans="1:16" ht="103.2">
      <c r="A481" s="384">
        <v>20251137</v>
      </c>
      <c r="B481" s="386">
        <v>45924</v>
      </c>
      <c r="C481" s="385">
        <v>20250734</v>
      </c>
      <c r="D481" s="385" t="s">
        <v>6158</v>
      </c>
      <c r="E481" s="385" t="s">
        <v>6658</v>
      </c>
      <c r="F481" s="385">
        <v>79942020</v>
      </c>
      <c r="G481" s="385" t="s">
        <v>6705</v>
      </c>
      <c r="H481" s="385" t="s">
        <v>6706</v>
      </c>
      <c r="I481" s="369">
        <v>20250343</v>
      </c>
      <c r="J481" s="387">
        <v>10667000</v>
      </c>
      <c r="K481" s="385">
        <v>0</v>
      </c>
      <c r="L481" s="397">
        <v>10667000</v>
      </c>
      <c r="M481" s="387">
        <v>10000000</v>
      </c>
      <c r="N481" s="387">
        <v>5667000</v>
      </c>
      <c r="O481" s="387">
        <v>5000000</v>
      </c>
      <c r="P481" s="385" t="s">
        <v>6056</v>
      </c>
    </row>
    <row r="482" spans="1:16" ht="42">
      <c r="A482" s="380">
        <v>20250501</v>
      </c>
      <c r="B482" s="382">
        <v>45772</v>
      </c>
      <c r="C482" s="381">
        <v>20250407</v>
      </c>
      <c r="D482" s="381" t="s">
        <v>6058</v>
      </c>
      <c r="E482" s="381" t="s">
        <v>6062</v>
      </c>
      <c r="F482" s="381">
        <v>39781339</v>
      </c>
      <c r="G482" s="381" t="s">
        <v>6140</v>
      </c>
      <c r="H482" s="381" t="s">
        <v>6681</v>
      </c>
      <c r="I482" s="381">
        <v>20250344</v>
      </c>
      <c r="J482" s="383">
        <v>14000000</v>
      </c>
      <c r="K482" s="381">
        <v>0</v>
      </c>
      <c r="L482" s="383">
        <v>14000000</v>
      </c>
      <c r="M482" s="383">
        <v>14000000</v>
      </c>
      <c r="N482" s="381">
        <v>0</v>
      </c>
      <c r="O482" s="383">
        <v>14000000</v>
      </c>
      <c r="P482" s="381" t="s">
        <v>6056</v>
      </c>
    </row>
    <row r="483" spans="1:16" ht="52.2">
      <c r="A483" s="380">
        <v>20250504</v>
      </c>
      <c r="B483" s="382">
        <v>45775</v>
      </c>
      <c r="C483" s="381">
        <v>20250272</v>
      </c>
      <c r="D483" s="381" t="s">
        <v>6158</v>
      </c>
      <c r="E483" s="381" t="s">
        <v>6491</v>
      </c>
      <c r="F483" s="381">
        <v>52897857</v>
      </c>
      <c r="G483" s="381" t="s">
        <v>6707</v>
      </c>
      <c r="H483" s="381" t="s">
        <v>6708</v>
      </c>
      <c r="I483" s="381">
        <v>20250345</v>
      </c>
      <c r="J483" s="383">
        <v>48800000</v>
      </c>
      <c r="K483" s="381">
        <v>0</v>
      </c>
      <c r="L483" s="383">
        <v>48800000</v>
      </c>
      <c r="M483" s="383">
        <v>48800000</v>
      </c>
      <c r="N483" s="381">
        <v>0</v>
      </c>
      <c r="O483" s="383">
        <v>48800000</v>
      </c>
      <c r="P483" s="381" t="s">
        <v>6056</v>
      </c>
    </row>
    <row r="484" spans="1:16" ht="52.2">
      <c r="A484" s="380">
        <v>20250520</v>
      </c>
      <c r="B484" s="382">
        <v>45782</v>
      </c>
      <c r="C484" s="381">
        <v>20250274</v>
      </c>
      <c r="D484" s="381" t="s">
        <v>6158</v>
      </c>
      <c r="E484" s="381" t="s">
        <v>6491</v>
      </c>
      <c r="F484" s="381">
        <v>79951027</v>
      </c>
      <c r="G484" s="381" t="s">
        <v>6709</v>
      </c>
      <c r="H484" s="381" t="s">
        <v>6710</v>
      </c>
      <c r="I484" s="381">
        <v>20250346</v>
      </c>
      <c r="J484" s="383">
        <v>25275000</v>
      </c>
      <c r="K484" s="381">
        <v>0</v>
      </c>
      <c r="L484" s="383">
        <v>25275000</v>
      </c>
      <c r="M484" s="383">
        <v>25275000</v>
      </c>
      <c r="N484" s="381">
        <v>0</v>
      </c>
      <c r="O484" s="383">
        <v>25275000</v>
      </c>
      <c r="P484" s="381" t="s">
        <v>6056</v>
      </c>
    </row>
    <row r="485" spans="1:16" ht="62.4">
      <c r="A485" s="380">
        <v>20250502</v>
      </c>
      <c r="B485" s="382">
        <v>45772</v>
      </c>
      <c r="C485" s="381">
        <v>20250403</v>
      </c>
      <c r="D485" s="381" t="s">
        <v>6158</v>
      </c>
      <c r="E485" s="381" t="s">
        <v>6658</v>
      </c>
      <c r="F485" s="381">
        <v>1023956191</v>
      </c>
      <c r="G485" s="381" t="s">
        <v>2397</v>
      </c>
      <c r="H485" s="381" t="s">
        <v>6711</v>
      </c>
      <c r="I485" s="368">
        <v>20250347</v>
      </c>
      <c r="J485" s="383">
        <v>30000000</v>
      </c>
      <c r="K485" s="381">
        <v>0</v>
      </c>
      <c r="L485" s="383">
        <v>30000000</v>
      </c>
      <c r="M485" s="383">
        <v>25200000</v>
      </c>
      <c r="N485" s="383">
        <v>4800000</v>
      </c>
      <c r="O485" s="383">
        <v>25200000</v>
      </c>
      <c r="P485" s="381" t="s">
        <v>6056</v>
      </c>
    </row>
    <row r="486" spans="1:16" ht="72.599999999999994">
      <c r="A486" s="384">
        <v>20251136</v>
      </c>
      <c r="B486" s="386">
        <v>45924</v>
      </c>
      <c r="C486" s="385">
        <v>20250749</v>
      </c>
      <c r="D486" s="385" t="s">
        <v>6158</v>
      </c>
      <c r="E486" s="385" t="s">
        <v>6658</v>
      </c>
      <c r="F486" s="385">
        <v>1023956191</v>
      </c>
      <c r="G486" s="385" t="s">
        <v>2397</v>
      </c>
      <c r="H486" s="385" t="s">
        <v>6712</v>
      </c>
      <c r="I486" s="369">
        <v>20250347</v>
      </c>
      <c r="J486" s="387">
        <v>15000000</v>
      </c>
      <c r="K486" s="385">
        <v>0</v>
      </c>
      <c r="L486" s="397">
        <v>15000000</v>
      </c>
      <c r="M486" s="387">
        <v>6000000</v>
      </c>
      <c r="N486" s="387">
        <v>9000000</v>
      </c>
      <c r="O486" s="387">
        <v>6000000</v>
      </c>
      <c r="P486" s="385" t="s">
        <v>6056</v>
      </c>
    </row>
    <row r="487" spans="1:16" ht="72.599999999999994">
      <c r="A487" s="380">
        <v>20250503</v>
      </c>
      <c r="B487" s="382">
        <v>45772</v>
      </c>
      <c r="C487" s="381">
        <v>20250392</v>
      </c>
      <c r="D487" s="381" t="s">
        <v>6158</v>
      </c>
      <c r="E487" s="381" t="s">
        <v>6658</v>
      </c>
      <c r="F487" s="381">
        <v>1112769002</v>
      </c>
      <c r="G487" s="381" t="s">
        <v>6713</v>
      </c>
      <c r="H487" s="381" t="s">
        <v>6660</v>
      </c>
      <c r="I487" s="381">
        <v>20250348</v>
      </c>
      <c r="J487" s="383">
        <v>17500000</v>
      </c>
      <c r="K487" s="381">
        <v>0</v>
      </c>
      <c r="L487" s="383">
        <v>17500000</v>
      </c>
      <c r="M487" s="383">
        <v>17500000</v>
      </c>
      <c r="N487" s="381">
        <v>0</v>
      </c>
      <c r="O487" s="383">
        <v>17500000</v>
      </c>
      <c r="P487" s="381" t="s">
        <v>6056</v>
      </c>
    </row>
    <row r="488" spans="1:16" ht="93">
      <c r="A488" s="380">
        <v>20250505</v>
      </c>
      <c r="B488" s="382">
        <v>45775</v>
      </c>
      <c r="C488" s="381">
        <v>20250405</v>
      </c>
      <c r="D488" s="381" t="s">
        <v>6158</v>
      </c>
      <c r="E488" s="381" t="s">
        <v>6658</v>
      </c>
      <c r="F488" s="381">
        <v>80879573</v>
      </c>
      <c r="G488" s="381" t="s">
        <v>6714</v>
      </c>
      <c r="H488" s="381" t="s">
        <v>6715</v>
      </c>
      <c r="I488" s="368">
        <v>20250349</v>
      </c>
      <c r="J488" s="383">
        <v>47500000</v>
      </c>
      <c r="K488" s="381">
        <v>0</v>
      </c>
      <c r="L488" s="383">
        <v>47500000</v>
      </c>
      <c r="M488" s="383">
        <v>38950000</v>
      </c>
      <c r="N488" s="383">
        <v>8550000</v>
      </c>
      <c r="O488" s="383">
        <v>38950000</v>
      </c>
      <c r="P488" s="381" t="s">
        <v>6056</v>
      </c>
    </row>
    <row r="489" spans="1:16" ht="103.2">
      <c r="A489" s="384">
        <v>20251154</v>
      </c>
      <c r="B489" s="386">
        <v>45926</v>
      </c>
      <c r="C489" s="385">
        <v>20250741</v>
      </c>
      <c r="D489" s="385" t="s">
        <v>6158</v>
      </c>
      <c r="E489" s="385" t="s">
        <v>6658</v>
      </c>
      <c r="F489" s="385">
        <v>80879573</v>
      </c>
      <c r="G489" s="385" t="s">
        <v>6714</v>
      </c>
      <c r="H489" s="385" t="s">
        <v>6716</v>
      </c>
      <c r="I489" s="369">
        <v>20250349</v>
      </c>
      <c r="J489" s="387">
        <v>19317000</v>
      </c>
      <c r="K489" s="385">
        <v>0</v>
      </c>
      <c r="L489" s="397">
        <v>19317000</v>
      </c>
      <c r="M489" s="387">
        <v>9500000</v>
      </c>
      <c r="N489" s="387">
        <v>9817000</v>
      </c>
      <c r="O489" s="387">
        <v>9500000</v>
      </c>
      <c r="P489" s="385" t="s">
        <v>6056</v>
      </c>
    </row>
    <row r="490" spans="1:16" ht="93">
      <c r="A490" s="380">
        <v>20250517</v>
      </c>
      <c r="B490" s="382">
        <v>45777</v>
      </c>
      <c r="C490" s="381">
        <v>20250405</v>
      </c>
      <c r="D490" s="381" t="s">
        <v>6158</v>
      </c>
      <c r="E490" s="381" t="s">
        <v>6658</v>
      </c>
      <c r="F490" s="381">
        <v>80421545</v>
      </c>
      <c r="G490" s="381" t="s">
        <v>6717</v>
      </c>
      <c r="H490" s="381" t="s">
        <v>6715</v>
      </c>
      <c r="I490" s="368">
        <v>20250350</v>
      </c>
      <c r="J490" s="383">
        <v>47500000</v>
      </c>
      <c r="K490" s="381">
        <v>0</v>
      </c>
      <c r="L490" s="383">
        <v>47500000</v>
      </c>
      <c r="M490" s="383">
        <v>38316667</v>
      </c>
      <c r="N490" s="383">
        <v>9183333</v>
      </c>
      <c r="O490" s="383">
        <v>38316667</v>
      </c>
      <c r="P490" s="381" t="s">
        <v>6056</v>
      </c>
    </row>
    <row r="491" spans="1:16" ht="103.2">
      <c r="A491" s="384">
        <v>20251159</v>
      </c>
      <c r="B491" s="386">
        <v>45926</v>
      </c>
      <c r="C491" s="385">
        <v>20250742</v>
      </c>
      <c r="D491" s="385" t="s">
        <v>6158</v>
      </c>
      <c r="E491" s="385" t="s">
        <v>6658</v>
      </c>
      <c r="F491" s="385">
        <v>80421545</v>
      </c>
      <c r="G491" s="385" t="s">
        <v>6717</v>
      </c>
      <c r="H491" s="385" t="s">
        <v>6718</v>
      </c>
      <c r="I491" s="369">
        <v>20250350</v>
      </c>
      <c r="J491" s="387">
        <v>18684000</v>
      </c>
      <c r="K491" s="385">
        <v>0</v>
      </c>
      <c r="L491" s="397">
        <v>18684000</v>
      </c>
      <c r="M491" s="387">
        <v>9500000</v>
      </c>
      <c r="N491" s="387">
        <v>9184000</v>
      </c>
      <c r="O491" s="387">
        <v>9500000</v>
      </c>
      <c r="P491" s="385" t="s">
        <v>6056</v>
      </c>
    </row>
    <row r="492" spans="1:16" ht="93">
      <c r="A492" s="380">
        <v>20250507</v>
      </c>
      <c r="B492" s="382">
        <v>45775</v>
      </c>
      <c r="C492" s="381">
        <v>20250405</v>
      </c>
      <c r="D492" s="381" t="s">
        <v>6158</v>
      </c>
      <c r="E492" s="381" t="s">
        <v>6658</v>
      </c>
      <c r="F492" s="381">
        <v>1020723457</v>
      </c>
      <c r="G492" s="381" t="s">
        <v>6719</v>
      </c>
      <c r="H492" s="381" t="s">
        <v>6715</v>
      </c>
      <c r="I492" s="368">
        <v>20250351</v>
      </c>
      <c r="J492" s="383">
        <v>47500000</v>
      </c>
      <c r="K492" s="381">
        <v>0</v>
      </c>
      <c r="L492" s="383">
        <v>47500000</v>
      </c>
      <c r="M492" s="383">
        <v>38950000</v>
      </c>
      <c r="N492" s="383">
        <v>8550000</v>
      </c>
      <c r="O492" s="383">
        <v>38950000</v>
      </c>
      <c r="P492" s="381" t="s">
        <v>6056</v>
      </c>
    </row>
    <row r="493" spans="1:16" ht="103.2">
      <c r="A493" s="384">
        <v>20251153</v>
      </c>
      <c r="B493" s="386">
        <v>45926</v>
      </c>
      <c r="C493" s="385">
        <v>20250744</v>
      </c>
      <c r="D493" s="385" t="s">
        <v>6158</v>
      </c>
      <c r="E493" s="385" t="s">
        <v>6658</v>
      </c>
      <c r="F493" s="385">
        <v>1020723457</v>
      </c>
      <c r="G493" s="385" t="s">
        <v>6719</v>
      </c>
      <c r="H493" s="385" t="s">
        <v>6720</v>
      </c>
      <c r="I493" s="369">
        <v>20250351</v>
      </c>
      <c r="J493" s="387">
        <v>19317000</v>
      </c>
      <c r="K493" s="385">
        <v>0</v>
      </c>
      <c r="L493" s="397">
        <v>19317000</v>
      </c>
      <c r="M493" s="387">
        <v>19000000</v>
      </c>
      <c r="N493" s="387">
        <v>9817000</v>
      </c>
      <c r="O493" s="387">
        <v>9500000</v>
      </c>
      <c r="P493" s="385" t="s">
        <v>6056</v>
      </c>
    </row>
    <row r="494" spans="1:16" ht="93">
      <c r="A494" s="380">
        <v>20250508</v>
      </c>
      <c r="B494" s="382">
        <v>45776</v>
      </c>
      <c r="C494" s="381">
        <v>20250405</v>
      </c>
      <c r="D494" s="381" t="s">
        <v>6158</v>
      </c>
      <c r="E494" s="381" t="s">
        <v>6658</v>
      </c>
      <c r="F494" s="381">
        <v>73578906</v>
      </c>
      <c r="G494" s="381" t="s">
        <v>6721</v>
      </c>
      <c r="H494" s="381" t="s">
        <v>6715</v>
      </c>
      <c r="I494" s="368">
        <v>20250352</v>
      </c>
      <c r="J494" s="383">
        <v>47500000</v>
      </c>
      <c r="K494" s="381">
        <v>0</v>
      </c>
      <c r="L494" s="383">
        <v>47500000</v>
      </c>
      <c r="M494" s="383">
        <v>38633333</v>
      </c>
      <c r="N494" s="383">
        <v>8866667</v>
      </c>
      <c r="O494" s="383">
        <v>38633333</v>
      </c>
      <c r="P494" s="381" t="s">
        <v>6056</v>
      </c>
    </row>
    <row r="495" spans="1:16" ht="103.2">
      <c r="A495" s="384">
        <v>20251152</v>
      </c>
      <c r="B495" s="386">
        <v>45926</v>
      </c>
      <c r="C495" s="385">
        <v>20250743</v>
      </c>
      <c r="D495" s="385" t="s">
        <v>6158</v>
      </c>
      <c r="E495" s="385" t="s">
        <v>6658</v>
      </c>
      <c r="F495" s="385">
        <v>73578906</v>
      </c>
      <c r="G495" s="385" t="s">
        <v>6721</v>
      </c>
      <c r="H495" s="385" t="s">
        <v>6722</v>
      </c>
      <c r="I495" s="369">
        <v>20250352</v>
      </c>
      <c r="J495" s="387">
        <v>19000000</v>
      </c>
      <c r="K495" s="385">
        <v>0</v>
      </c>
      <c r="L495" s="397">
        <v>19000000</v>
      </c>
      <c r="M495" s="387">
        <v>9500000</v>
      </c>
      <c r="N495" s="387">
        <v>9500000</v>
      </c>
      <c r="O495" s="387">
        <v>9500000</v>
      </c>
      <c r="P495" s="385" t="s">
        <v>6056</v>
      </c>
    </row>
    <row r="496" spans="1:16" ht="93">
      <c r="A496" s="380">
        <v>20250526</v>
      </c>
      <c r="B496" s="382">
        <v>45784</v>
      </c>
      <c r="C496" s="381">
        <v>20250412</v>
      </c>
      <c r="D496" s="381" t="s">
        <v>6309</v>
      </c>
      <c r="E496" s="381" t="s">
        <v>6658</v>
      </c>
      <c r="F496" s="381">
        <v>900814540</v>
      </c>
      <c r="G496" s="381" t="s">
        <v>6723</v>
      </c>
      <c r="H496" s="381" t="s">
        <v>6724</v>
      </c>
      <c r="I496" s="381">
        <v>20250353</v>
      </c>
      <c r="J496" s="383">
        <v>1513038000</v>
      </c>
      <c r="K496" s="381">
        <v>0</v>
      </c>
      <c r="L496" s="383">
        <v>1513038000</v>
      </c>
      <c r="M496" s="383">
        <v>1059125900</v>
      </c>
      <c r="N496" s="383">
        <v>453912100</v>
      </c>
      <c r="O496" s="383">
        <v>1059125900</v>
      </c>
      <c r="P496" s="381" t="s">
        <v>6056</v>
      </c>
    </row>
    <row r="497" spans="1:16" ht="93">
      <c r="A497" s="380">
        <v>20250509</v>
      </c>
      <c r="B497" s="382">
        <v>45776</v>
      </c>
      <c r="C497" s="381">
        <v>20250405</v>
      </c>
      <c r="D497" s="381" t="s">
        <v>6158</v>
      </c>
      <c r="E497" s="381" t="s">
        <v>6658</v>
      </c>
      <c r="F497" s="381">
        <v>80829474</v>
      </c>
      <c r="G497" s="381" t="s">
        <v>6203</v>
      </c>
      <c r="H497" s="381" t="s">
        <v>6715</v>
      </c>
      <c r="I497" s="368">
        <v>20250354</v>
      </c>
      <c r="J497" s="383">
        <v>47500000</v>
      </c>
      <c r="K497" s="381">
        <v>0</v>
      </c>
      <c r="L497" s="383">
        <v>47500000</v>
      </c>
      <c r="M497" s="383">
        <v>38316667</v>
      </c>
      <c r="N497" s="383">
        <v>9183333</v>
      </c>
      <c r="O497" s="383">
        <v>38316667</v>
      </c>
      <c r="P497" s="381" t="s">
        <v>6056</v>
      </c>
    </row>
    <row r="498" spans="1:16" ht="103.2">
      <c r="A498" s="384">
        <v>20251160</v>
      </c>
      <c r="B498" s="386">
        <v>45926</v>
      </c>
      <c r="C498" s="385">
        <v>20250748</v>
      </c>
      <c r="D498" s="385" t="s">
        <v>6158</v>
      </c>
      <c r="E498" s="385" t="s">
        <v>6658</v>
      </c>
      <c r="F498" s="385">
        <v>80829474</v>
      </c>
      <c r="G498" s="385" t="s">
        <v>6203</v>
      </c>
      <c r="H498" s="385" t="s">
        <v>6725</v>
      </c>
      <c r="I498" s="369">
        <v>20250354</v>
      </c>
      <c r="J498" s="387">
        <v>18684000</v>
      </c>
      <c r="K498" s="385">
        <v>0</v>
      </c>
      <c r="L498" s="397">
        <v>18684000</v>
      </c>
      <c r="M498" s="387">
        <v>9500000</v>
      </c>
      <c r="N498" s="387">
        <v>9184000</v>
      </c>
      <c r="O498" s="387">
        <v>9500000</v>
      </c>
      <c r="P498" s="385" t="s">
        <v>6056</v>
      </c>
    </row>
    <row r="499" spans="1:16" ht="93">
      <c r="A499" s="380">
        <v>20250511</v>
      </c>
      <c r="B499" s="382">
        <v>45777</v>
      </c>
      <c r="C499" s="381">
        <v>20250405</v>
      </c>
      <c r="D499" s="381" t="s">
        <v>6158</v>
      </c>
      <c r="E499" s="381" t="s">
        <v>6658</v>
      </c>
      <c r="F499" s="381">
        <v>79217335</v>
      </c>
      <c r="G499" s="381" t="s">
        <v>6726</v>
      </c>
      <c r="H499" s="381" t="s">
        <v>6715</v>
      </c>
      <c r="I499" s="368">
        <v>20250355</v>
      </c>
      <c r="J499" s="383">
        <v>47500000</v>
      </c>
      <c r="K499" s="381">
        <v>0</v>
      </c>
      <c r="L499" s="383">
        <v>47500000</v>
      </c>
      <c r="M499" s="383">
        <v>38316667</v>
      </c>
      <c r="N499" s="383">
        <v>9183333</v>
      </c>
      <c r="O499" s="383">
        <v>38316667</v>
      </c>
      <c r="P499" s="381" t="s">
        <v>6056</v>
      </c>
    </row>
    <row r="500" spans="1:16" ht="103.2">
      <c r="A500" s="384">
        <v>20251161</v>
      </c>
      <c r="B500" s="386">
        <v>45926</v>
      </c>
      <c r="C500" s="385">
        <v>20250747</v>
      </c>
      <c r="D500" s="385" t="s">
        <v>6158</v>
      </c>
      <c r="E500" s="385" t="s">
        <v>6658</v>
      </c>
      <c r="F500" s="385">
        <v>79217335</v>
      </c>
      <c r="G500" s="385" t="s">
        <v>6726</v>
      </c>
      <c r="H500" s="385" t="s">
        <v>6727</v>
      </c>
      <c r="I500" s="369">
        <v>20250355</v>
      </c>
      <c r="J500" s="387">
        <v>18684000</v>
      </c>
      <c r="K500" s="385">
        <v>0</v>
      </c>
      <c r="L500" s="397">
        <v>18684000</v>
      </c>
      <c r="M500" s="387">
        <v>9500000</v>
      </c>
      <c r="N500" s="387">
        <v>9184000</v>
      </c>
      <c r="O500" s="387">
        <v>9500000</v>
      </c>
      <c r="P500" s="385" t="s">
        <v>6056</v>
      </c>
    </row>
    <row r="501" spans="1:16" ht="93">
      <c r="A501" s="380">
        <v>20250510</v>
      </c>
      <c r="B501" s="382">
        <v>45776</v>
      </c>
      <c r="C501" s="381">
        <v>20250001</v>
      </c>
      <c r="D501" s="381" t="s">
        <v>6052</v>
      </c>
      <c r="E501" s="381" t="s">
        <v>6053</v>
      </c>
      <c r="F501" s="381">
        <v>830507276</v>
      </c>
      <c r="G501" s="381" t="s">
        <v>6728</v>
      </c>
      <c r="H501" s="381" t="s">
        <v>6055</v>
      </c>
      <c r="I501" s="381">
        <v>20250356</v>
      </c>
      <c r="J501" s="383">
        <v>12180000</v>
      </c>
      <c r="K501" s="381">
        <v>0</v>
      </c>
      <c r="L501" s="383">
        <v>12180000</v>
      </c>
      <c r="M501" s="383">
        <v>12180000</v>
      </c>
      <c r="N501" s="381">
        <v>0</v>
      </c>
      <c r="O501" s="383">
        <v>12180000</v>
      </c>
      <c r="P501" s="381" t="s">
        <v>6056</v>
      </c>
    </row>
    <row r="502" spans="1:16" ht="42">
      <c r="A502" s="380">
        <v>20250513</v>
      </c>
      <c r="B502" s="382">
        <v>45777</v>
      </c>
      <c r="C502" s="381">
        <v>20250420</v>
      </c>
      <c r="D502" s="381" t="s">
        <v>6058</v>
      </c>
      <c r="E502" s="381" t="s">
        <v>6059</v>
      </c>
      <c r="F502" s="381">
        <v>79299820</v>
      </c>
      <c r="G502" s="381" t="s">
        <v>6729</v>
      </c>
      <c r="H502" s="381" t="s">
        <v>6167</v>
      </c>
      <c r="I502" s="381">
        <v>20250357</v>
      </c>
      <c r="J502" s="383">
        <v>24000000</v>
      </c>
      <c r="K502" s="381">
        <v>0</v>
      </c>
      <c r="L502" s="383">
        <v>24000000</v>
      </c>
      <c r="M502" s="383">
        <v>24000000</v>
      </c>
      <c r="N502" s="381">
        <v>0</v>
      </c>
      <c r="O502" s="383">
        <v>24000000</v>
      </c>
      <c r="P502" s="381" t="s">
        <v>6056</v>
      </c>
    </row>
    <row r="503" spans="1:16" ht="72.599999999999994">
      <c r="A503" s="380">
        <v>20250521</v>
      </c>
      <c r="B503" s="382">
        <v>45782</v>
      </c>
      <c r="C503" s="381">
        <v>20250296</v>
      </c>
      <c r="D503" s="381" t="s">
        <v>6158</v>
      </c>
      <c r="E503" s="381" t="s">
        <v>6730</v>
      </c>
      <c r="F503" s="381">
        <v>901940659</v>
      </c>
      <c r="G503" s="381" t="s">
        <v>6731</v>
      </c>
      <c r="H503" s="381" t="s">
        <v>6732</v>
      </c>
      <c r="I503" s="381">
        <v>20250358</v>
      </c>
      <c r="J503" s="383">
        <v>2500000000</v>
      </c>
      <c r="K503" s="381">
        <v>0</v>
      </c>
      <c r="L503" s="383">
        <v>2500000000</v>
      </c>
      <c r="M503" s="383">
        <v>1826691116</v>
      </c>
      <c r="N503" s="383">
        <v>673308884</v>
      </c>
      <c r="O503" s="383">
        <v>1826691116</v>
      </c>
      <c r="P503" s="381" t="s">
        <v>6056</v>
      </c>
    </row>
    <row r="504" spans="1:16" ht="62.4">
      <c r="A504" s="380">
        <v>20250512</v>
      </c>
      <c r="B504" s="382">
        <v>45777</v>
      </c>
      <c r="C504" s="381">
        <v>20250387</v>
      </c>
      <c r="D504" s="381" t="s">
        <v>6177</v>
      </c>
      <c r="E504" s="381" t="s">
        <v>6068</v>
      </c>
      <c r="F504" s="381">
        <v>830010814</v>
      </c>
      <c r="G504" s="381" t="s">
        <v>2252</v>
      </c>
      <c r="H504" s="381" t="s">
        <v>6733</v>
      </c>
      <c r="I504" s="381">
        <v>20250359</v>
      </c>
      <c r="J504" s="383">
        <v>235624000</v>
      </c>
      <c r="K504" s="381">
        <v>0</v>
      </c>
      <c r="L504" s="383">
        <v>235624000</v>
      </c>
      <c r="M504" s="383">
        <v>176718000</v>
      </c>
      <c r="N504" s="383">
        <v>58906000</v>
      </c>
      <c r="O504" s="383">
        <v>176718000</v>
      </c>
      <c r="P504" s="381" t="s">
        <v>6056</v>
      </c>
    </row>
    <row r="505" spans="1:16" ht="93">
      <c r="A505" s="380">
        <v>20250514</v>
      </c>
      <c r="B505" s="382">
        <v>45777</v>
      </c>
      <c r="C505" s="381">
        <v>20250405</v>
      </c>
      <c r="D505" s="381" t="s">
        <v>6158</v>
      </c>
      <c r="E505" s="381" t="s">
        <v>6658</v>
      </c>
      <c r="F505" s="381">
        <v>51785458</v>
      </c>
      <c r="G505" s="381" t="s">
        <v>6734</v>
      </c>
      <c r="H505" s="381" t="s">
        <v>6715</v>
      </c>
      <c r="I505" s="368">
        <v>20250360</v>
      </c>
      <c r="J505" s="383">
        <v>47500000</v>
      </c>
      <c r="K505" s="381">
        <v>0</v>
      </c>
      <c r="L505" s="383">
        <v>47500000</v>
      </c>
      <c r="M505" s="383">
        <v>47183333</v>
      </c>
      <c r="N505" s="383">
        <v>316667</v>
      </c>
      <c r="O505" s="383">
        <v>47183333</v>
      </c>
      <c r="P505" s="381" t="s">
        <v>6056</v>
      </c>
    </row>
    <row r="506" spans="1:16" ht="103.2">
      <c r="A506" s="384">
        <v>20251165</v>
      </c>
      <c r="B506" s="386">
        <v>45929</v>
      </c>
      <c r="C506" s="385">
        <v>20250746</v>
      </c>
      <c r="D506" s="385" t="s">
        <v>6158</v>
      </c>
      <c r="E506" s="385" t="s">
        <v>6658</v>
      </c>
      <c r="F506" s="385">
        <v>51785458</v>
      </c>
      <c r="G506" s="385" t="s">
        <v>6734</v>
      </c>
      <c r="H506" s="385" t="s">
        <v>6735</v>
      </c>
      <c r="I506" s="369">
        <v>20250360</v>
      </c>
      <c r="J506" s="387">
        <v>18050000</v>
      </c>
      <c r="K506" s="385">
        <v>0</v>
      </c>
      <c r="L506" s="397">
        <v>18050000</v>
      </c>
      <c r="M506" s="385">
        <v>0</v>
      </c>
      <c r="N506" s="387">
        <v>18050000</v>
      </c>
      <c r="O506" s="385">
        <v>0</v>
      </c>
      <c r="P506" s="385" t="s">
        <v>6056</v>
      </c>
    </row>
    <row r="507" spans="1:16" ht="42">
      <c r="A507" s="380">
        <v>20250523</v>
      </c>
      <c r="B507" s="382">
        <v>45783</v>
      </c>
      <c r="C507" s="381">
        <v>20250437</v>
      </c>
      <c r="D507" s="381" t="s">
        <v>6058</v>
      </c>
      <c r="E507" s="381" t="s">
        <v>6059</v>
      </c>
      <c r="F507" s="381">
        <v>1052396422</v>
      </c>
      <c r="G507" s="381" t="s">
        <v>6175</v>
      </c>
      <c r="H507" s="381" t="s">
        <v>2961</v>
      </c>
      <c r="I507" s="381">
        <v>20250361</v>
      </c>
      <c r="J507" s="383">
        <v>78667000</v>
      </c>
      <c r="K507" s="383">
        <v>22333667</v>
      </c>
      <c r="L507" s="383">
        <v>56333333</v>
      </c>
      <c r="M507" s="383">
        <v>48333333</v>
      </c>
      <c r="N507" s="383">
        <v>8000000</v>
      </c>
      <c r="O507" s="383">
        <v>48333333</v>
      </c>
      <c r="P507" s="381" t="s">
        <v>6056</v>
      </c>
    </row>
    <row r="508" spans="1:16" ht="72.599999999999994">
      <c r="A508" s="380">
        <v>20250527</v>
      </c>
      <c r="B508" s="382">
        <v>45784</v>
      </c>
      <c r="C508" s="381">
        <v>20250177</v>
      </c>
      <c r="D508" s="381" t="s">
        <v>6158</v>
      </c>
      <c r="E508" s="381" t="s">
        <v>6236</v>
      </c>
      <c r="F508" s="381">
        <v>1001058608</v>
      </c>
      <c r="G508" s="381" t="s">
        <v>6574</v>
      </c>
      <c r="H508" s="381" t="s">
        <v>6736</v>
      </c>
      <c r="I508" s="368">
        <v>20250362</v>
      </c>
      <c r="J508" s="383">
        <v>33660000</v>
      </c>
      <c r="K508" s="381">
        <v>0</v>
      </c>
      <c r="L508" s="383">
        <v>33660000</v>
      </c>
      <c r="M508" s="383">
        <v>26928000</v>
      </c>
      <c r="N508" s="383">
        <v>6732000</v>
      </c>
      <c r="O508" s="383">
        <v>26928000</v>
      </c>
      <c r="P508" s="381" t="s">
        <v>6056</v>
      </c>
    </row>
    <row r="509" spans="1:16" ht="82.8">
      <c r="A509" s="380">
        <v>20251330</v>
      </c>
      <c r="B509" s="382">
        <v>45967</v>
      </c>
      <c r="C509" s="381">
        <v>20250891</v>
      </c>
      <c r="D509" s="381" t="s">
        <v>6158</v>
      </c>
      <c r="E509" s="381" t="s">
        <v>6236</v>
      </c>
      <c r="F509" s="381">
        <v>1001058608</v>
      </c>
      <c r="G509" s="381" t="s">
        <v>6574</v>
      </c>
      <c r="H509" s="381" t="s">
        <v>6737</v>
      </c>
      <c r="I509" s="368">
        <v>20250362</v>
      </c>
      <c r="J509" s="383">
        <v>9350000</v>
      </c>
      <c r="K509" s="381">
        <v>0</v>
      </c>
      <c r="L509" s="383">
        <v>9350000</v>
      </c>
      <c r="M509" s="381">
        <v>0</v>
      </c>
      <c r="N509" s="383">
        <v>9350000</v>
      </c>
      <c r="O509" s="381">
        <v>0</v>
      </c>
      <c r="P509" s="381" t="s">
        <v>6056</v>
      </c>
    </row>
    <row r="510" spans="1:16" ht="82.8">
      <c r="A510" s="380">
        <v>20250528</v>
      </c>
      <c r="B510" s="382">
        <v>45784</v>
      </c>
      <c r="C510" s="381">
        <v>20250426</v>
      </c>
      <c r="D510" s="381" t="s">
        <v>6158</v>
      </c>
      <c r="E510" s="381" t="s">
        <v>6447</v>
      </c>
      <c r="F510" s="381">
        <v>900994434</v>
      </c>
      <c r="G510" s="381" t="s">
        <v>2620</v>
      </c>
      <c r="H510" s="381" t="s">
        <v>6738</v>
      </c>
      <c r="I510" s="381">
        <v>20250363</v>
      </c>
      <c r="J510" s="383">
        <v>139587000</v>
      </c>
      <c r="K510" s="381">
        <v>0</v>
      </c>
      <c r="L510" s="383">
        <v>139587000</v>
      </c>
      <c r="M510" s="383">
        <v>87022730</v>
      </c>
      <c r="N510" s="383">
        <v>52564270</v>
      </c>
      <c r="O510" s="383">
        <v>87022730</v>
      </c>
      <c r="P510" s="381" t="s">
        <v>6056</v>
      </c>
    </row>
    <row r="511" spans="1:16" ht="42">
      <c r="A511" s="380">
        <v>20250530</v>
      </c>
      <c r="B511" s="382">
        <v>45784</v>
      </c>
      <c r="C511" s="381">
        <v>20250443</v>
      </c>
      <c r="D511" s="381" t="s">
        <v>6058</v>
      </c>
      <c r="E511" s="381" t="s">
        <v>6059</v>
      </c>
      <c r="F511" s="381">
        <v>1022375769</v>
      </c>
      <c r="G511" s="381" t="s">
        <v>6187</v>
      </c>
      <c r="H511" s="381" t="s">
        <v>6739</v>
      </c>
      <c r="I511" s="381">
        <v>20250364</v>
      </c>
      <c r="J511" s="383">
        <v>28983400</v>
      </c>
      <c r="K511" s="381">
        <v>0</v>
      </c>
      <c r="L511" s="383">
        <v>28983400</v>
      </c>
      <c r="M511" s="383">
        <v>17832000</v>
      </c>
      <c r="N511" s="383">
        <v>11151400</v>
      </c>
      <c r="O511" s="383">
        <v>17832000</v>
      </c>
      <c r="P511" s="381" t="s">
        <v>6056</v>
      </c>
    </row>
    <row r="512" spans="1:16" ht="62.4">
      <c r="A512" s="380">
        <v>20250532</v>
      </c>
      <c r="B512" s="382">
        <v>45785</v>
      </c>
      <c r="C512" s="381">
        <v>20250404</v>
      </c>
      <c r="D512" s="381" t="s">
        <v>6158</v>
      </c>
      <c r="E512" s="381" t="s">
        <v>6271</v>
      </c>
      <c r="F512" s="381">
        <v>900660502</v>
      </c>
      <c r="G512" s="381" t="s">
        <v>1893</v>
      </c>
      <c r="H512" s="381" t="s">
        <v>6740</v>
      </c>
      <c r="I512" s="381">
        <v>20250365</v>
      </c>
      <c r="J512" s="383">
        <v>696440000</v>
      </c>
      <c r="K512" s="381">
        <v>0</v>
      </c>
      <c r="L512" s="383">
        <v>696440000</v>
      </c>
      <c r="M512" s="383">
        <v>696439510</v>
      </c>
      <c r="N512" s="381">
        <v>490</v>
      </c>
      <c r="O512" s="383">
        <v>696439510</v>
      </c>
      <c r="P512" s="381" t="s">
        <v>6056</v>
      </c>
    </row>
    <row r="513" spans="1:16" ht="72.599999999999994">
      <c r="A513" s="380">
        <v>20250533</v>
      </c>
      <c r="B513" s="382">
        <v>45785</v>
      </c>
      <c r="C513" s="381">
        <v>20250408</v>
      </c>
      <c r="D513" s="381" t="s">
        <v>6158</v>
      </c>
      <c r="E513" s="381" t="s">
        <v>6658</v>
      </c>
      <c r="F513" s="381">
        <v>1022952529</v>
      </c>
      <c r="G513" s="381" t="s">
        <v>6741</v>
      </c>
      <c r="H513" s="381" t="s">
        <v>6742</v>
      </c>
      <c r="I513" s="368">
        <v>20250366</v>
      </c>
      <c r="J513" s="383">
        <v>30000000</v>
      </c>
      <c r="K513" s="381">
        <v>0</v>
      </c>
      <c r="L513" s="383">
        <v>30000000</v>
      </c>
      <c r="M513" s="383">
        <v>28600000</v>
      </c>
      <c r="N513" s="383">
        <v>1400000</v>
      </c>
      <c r="O513" s="383">
        <v>28600000</v>
      </c>
      <c r="P513" s="381" t="s">
        <v>6056</v>
      </c>
    </row>
    <row r="514" spans="1:16" ht="82.8">
      <c r="A514" s="384">
        <v>20251189</v>
      </c>
      <c r="B514" s="386">
        <v>45937</v>
      </c>
      <c r="C514" s="385">
        <v>20250885</v>
      </c>
      <c r="D514" s="385" t="s">
        <v>6158</v>
      </c>
      <c r="E514" s="385" t="s">
        <v>6658</v>
      </c>
      <c r="F514" s="385">
        <v>1022952529</v>
      </c>
      <c r="G514" s="385" t="s">
        <v>6741</v>
      </c>
      <c r="H514" s="385" t="s">
        <v>6743</v>
      </c>
      <c r="I514" s="369">
        <v>20250366</v>
      </c>
      <c r="J514" s="387">
        <v>7000000</v>
      </c>
      <c r="K514" s="385">
        <v>0</v>
      </c>
      <c r="L514" s="397">
        <v>7000000</v>
      </c>
      <c r="M514" s="385">
        <v>0</v>
      </c>
      <c r="N514" s="387">
        <v>7000000</v>
      </c>
      <c r="O514" s="385">
        <v>0</v>
      </c>
      <c r="P514" s="385" t="s">
        <v>6056</v>
      </c>
    </row>
    <row r="515" spans="1:16" ht="52.2">
      <c r="A515" s="380">
        <v>20250534</v>
      </c>
      <c r="B515" s="382">
        <v>45785</v>
      </c>
      <c r="C515" s="381">
        <v>20250410</v>
      </c>
      <c r="D515" s="381" t="s">
        <v>6158</v>
      </c>
      <c r="E515" s="381" t="s">
        <v>6491</v>
      </c>
      <c r="F515" s="381">
        <v>1192759680</v>
      </c>
      <c r="G515" s="381" t="s">
        <v>6744</v>
      </c>
      <c r="H515" s="381" t="s">
        <v>6745</v>
      </c>
      <c r="I515" s="368">
        <v>20250367</v>
      </c>
      <c r="J515" s="383">
        <v>3667000</v>
      </c>
      <c r="K515" s="381">
        <v>0</v>
      </c>
      <c r="L515" s="383">
        <v>3667000</v>
      </c>
      <c r="M515" s="383">
        <v>3667000</v>
      </c>
      <c r="N515" s="381">
        <v>0</v>
      </c>
      <c r="O515" s="383">
        <v>3667000</v>
      </c>
      <c r="P515" s="381" t="s">
        <v>6056</v>
      </c>
    </row>
    <row r="516" spans="1:16" ht="72.599999999999994">
      <c r="A516" s="384">
        <v>20250772</v>
      </c>
      <c r="B516" s="386">
        <v>45835</v>
      </c>
      <c r="C516" s="385">
        <v>20250568</v>
      </c>
      <c r="D516" s="385" t="s">
        <v>6158</v>
      </c>
      <c r="E516" s="385" t="s">
        <v>6491</v>
      </c>
      <c r="F516" s="385">
        <v>1192759680</v>
      </c>
      <c r="G516" s="385" t="s">
        <v>6744</v>
      </c>
      <c r="H516" s="385" t="s">
        <v>6746</v>
      </c>
      <c r="I516" s="369">
        <v>20250367</v>
      </c>
      <c r="J516" s="387">
        <v>1760000</v>
      </c>
      <c r="K516" s="385">
        <v>334</v>
      </c>
      <c r="L516" s="397">
        <v>1759666</v>
      </c>
      <c r="M516" s="387">
        <v>1759666</v>
      </c>
      <c r="N516" s="385">
        <v>0</v>
      </c>
      <c r="O516" s="387">
        <v>1759666</v>
      </c>
      <c r="P516" s="385" t="s">
        <v>6056</v>
      </c>
    </row>
    <row r="517" spans="1:16" ht="62.4">
      <c r="A517" s="380">
        <v>20250537</v>
      </c>
      <c r="B517" s="382">
        <v>45785</v>
      </c>
      <c r="C517" s="381">
        <v>20250321</v>
      </c>
      <c r="D517" s="381" t="s">
        <v>6747</v>
      </c>
      <c r="E517" s="381" t="s">
        <v>6068</v>
      </c>
      <c r="F517" s="381">
        <v>901681580</v>
      </c>
      <c r="G517" s="381" t="s">
        <v>4674</v>
      </c>
      <c r="H517" s="381" t="s">
        <v>6748</v>
      </c>
      <c r="I517" s="368">
        <v>20250368</v>
      </c>
      <c r="J517" s="383">
        <v>29000000</v>
      </c>
      <c r="K517" s="381">
        <v>0</v>
      </c>
      <c r="L517" s="383">
        <v>29000000</v>
      </c>
      <c r="M517" s="383">
        <v>6061103</v>
      </c>
      <c r="N517" s="383">
        <v>22938897</v>
      </c>
      <c r="O517" s="383">
        <v>6061103</v>
      </c>
      <c r="P517" s="381" t="s">
        <v>6056</v>
      </c>
    </row>
    <row r="518" spans="1:16" ht="62.4">
      <c r="A518" s="380">
        <v>20250537</v>
      </c>
      <c r="B518" s="382">
        <v>45785</v>
      </c>
      <c r="C518" s="381">
        <v>20250321</v>
      </c>
      <c r="D518" s="381" t="s">
        <v>6058</v>
      </c>
      <c r="E518" s="381" t="s">
        <v>6068</v>
      </c>
      <c r="F518" s="381">
        <v>901681580</v>
      </c>
      <c r="G518" s="381" t="s">
        <v>4674</v>
      </c>
      <c r="H518" s="381" t="s">
        <v>6748</v>
      </c>
      <c r="I518" s="368">
        <v>20250368</v>
      </c>
      <c r="J518" s="383">
        <v>22462066</v>
      </c>
      <c r="K518" s="381">
        <v>0</v>
      </c>
      <c r="L518" s="383">
        <v>22462066</v>
      </c>
      <c r="M518" s="383">
        <v>16884391</v>
      </c>
      <c r="N518" s="383">
        <v>5577675</v>
      </c>
      <c r="O518" s="383">
        <v>16884391</v>
      </c>
      <c r="P518" s="381" t="s">
        <v>6056</v>
      </c>
    </row>
    <row r="519" spans="1:16" ht="42">
      <c r="A519" s="380">
        <v>20250538</v>
      </c>
      <c r="B519" s="382">
        <v>45786</v>
      </c>
      <c r="C519" s="381">
        <v>20250438</v>
      </c>
      <c r="D519" s="381" t="s">
        <v>6058</v>
      </c>
      <c r="E519" s="381" t="s">
        <v>6062</v>
      </c>
      <c r="F519" s="381">
        <v>79370316</v>
      </c>
      <c r="G519" s="381" t="s">
        <v>6749</v>
      </c>
      <c r="H519" s="381" t="s">
        <v>2814</v>
      </c>
      <c r="I519" s="381">
        <v>20250369</v>
      </c>
      <c r="J519" s="383">
        <v>24000000</v>
      </c>
      <c r="K519" s="381">
        <v>0</v>
      </c>
      <c r="L519" s="383">
        <v>24000000</v>
      </c>
      <c r="M519" s="383">
        <v>21400000</v>
      </c>
      <c r="N519" s="383">
        <v>2600000</v>
      </c>
      <c r="O519" s="383">
        <v>21400000</v>
      </c>
      <c r="P519" s="381" t="s">
        <v>6056</v>
      </c>
    </row>
    <row r="520" spans="1:16" ht="42">
      <c r="A520" s="380">
        <v>20250539</v>
      </c>
      <c r="B520" s="382">
        <v>45786</v>
      </c>
      <c r="C520" s="381">
        <v>20250419</v>
      </c>
      <c r="D520" s="381" t="s">
        <v>6058</v>
      </c>
      <c r="E520" s="381" t="s">
        <v>6062</v>
      </c>
      <c r="F520" s="381">
        <v>1026288830</v>
      </c>
      <c r="G520" s="381" t="s">
        <v>6235</v>
      </c>
      <c r="H520" s="381" t="s">
        <v>6681</v>
      </c>
      <c r="I520" s="368">
        <v>20250370</v>
      </c>
      <c r="J520" s="383">
        <v>13000000</v>
      </c>
      <c r="K520" s="381">
        <v>0</v>
      </c>
      <c r="L520" s="383">
        <v>13000000</v>
      </c>
      <c r="M520" s="383">
        <v>13000000</v>
      </c>
      <c r="N520" s="381">
        <v>0</v>
      </c>
      <c r="O520" s="383">
        <v>13000000</v>
      </c>
      <c r="P520" s="381" t="s">
        <v>6056</v>
      </c>
    </row>
    <row r="521" spans="1:16" ht="62.4">
      <c r="A521" s="384">
        <v>20250819</v>
      </c>
      <c r="B521" s="386">
        <v>45849</v>
      </c>
      <c r="C521" s="385">
        <v>20250589</v>
      </c>
      <c r="D521" s="385" t="s">
        <v>6058</v>
      </c>
      <c r="E521" s="385" t="s">
        <v>6062</v>
      </c>
      <c r="F521" s="385">
        <v>1026288830</v>
      </c>
      <c r="G521" s="385" t="s">
        <v>6235</v>
      </c>
      <c r="H521" s="385" t="s">
        <v>6750</v>
      </c>
      <c r="I521" s="369">
        <v>20250370</v>
      </c>
      <c r="J521" s="387">
        <v>6500000</v>
      </c>
      <c r="K521" s="385">
        <v>0</v>
      </c>
      <c r="L521" s="397">
        <v>6500000</v>
      </c>
      <c r="M521" s="387">
        <v>6500000</v>
      </c>
      <c r="N521" s="385">
        <v>0</v>
      </c>
      <c r="O521" s="387">
        <v>6500000</v>
      </c>
      <c r="P521" s="385" t="s">
        <v>6056</v>
      </c>
    </row>
    <row r="522" spans="1:16" ht="62.4">
      <c r="A522" s="380">
        <v>20250546</v>
      </c>
      <c r="B522" s="382">
        <v>45786</v>
      </c>
      <c r="C522" s="381">
        <v>20250325</v>
      </c>
      <c r="D522" s="381" t="s">
        <v>6158</v>
      </c>
      <c r="E522" s="381" t="s">
        <v>6643</v>
      </c>
      <c r="F522" s="381">
        <v>1070926386</v>
      </c>
      <c r="G522" s="381" t="s">
        <v>6751</v>
      </c>
      <c r="H522" s="381" t="s">
        <v>6752</v>
      </c>
      <c r="I522" s="368">
        <v>20250371</v>
      </c>
      <c r="J522" s="383">
        <v>7734000</v>
      </c>
      <c r="K522" s="381">
        <v>0</v>
      </c>
      <c r="L522" s="383">
        <v>7734000</v>
      </c>
      <c r="M522" s="383">
        <v>7734000</v>
      </c>
      <c r="N522" s="381">
        <v>0</v>
      </c>
      <c r="O522" s="383">
        <v>7734000</v>
      </c>
      <c r="P522" s="381" t="s">
        <v>6056</v>
      </c>
    </row>
    <row r="523" spans="1:16" ht="82.8">
      <c r="A523" s="384">
        <v>20250788</v>
      </c>
      <c r="B523" s="386">
        <v>45841</v>
      </c>
      <c r="C523" s="385">
        <v>20250597</v>
      </c>
      <c r="D523" s="385" t="s">
        <v>6158</v>
      </c>
      <c r="E523" s="385" t="s">
        <v>6643</v>
      </c>
      <c r="F523" s="385">
        <v>1070926386</v>
      </c>
      <c r="G523" s="385" t="s">
        <v>6751</v>
      </c>
      <c r="H523" s="385" t="s">
        <v>6753</v>
      </c>
      <c r="I523" s="369">
        <v>20250371</v>
      </c>
      <c r="J523" s="387">
        <v>3600000</v>
      </c>
      <c r="K523" s="387">
        <v>800667</v>
      </c>
      <c r="L523" s="397">
        <v>2799333</v>
      </c>
      <c r="M523" s="387">
        <v>2799333</v>
      </c>
      <c r="N523" s="385">
        <v>0</v>
      </c>
      <c r="O523" s="387">
        <v>2799333</v>
      </c>
      <c r="P523" s="385" t="s">
        <v>6056</v>
      </c>
    </row>
    <row r="524" spans="1:16" ht="52.2">
      <c r="A524" s="380">
        <v>20250551</v>
      </c>
      <c r="B524" s="382">
        <v>45789</v>
      </c>
      <c r="C524" s="381">
        <v>20250273</v>
      </c>
      <c r="D524" s="381" t="s">
        <v>6158</v>
      </c>
      <c r="E524" s="381" t="s">
        <v>6491</v>
      </c>
      <c r="F524" s="381">
        <v>79956763</v>
      </c>
      <c r="G524" s="381" t="s">
        <v>6754</v>
      </c>
      <c r="H524" s="381" t="s">
        <v>6755</v>
      </c>
      <c r="I524" s="381">
        <v>20250372</v>
      </c>
      <c r="J524" s="383">
        <v>32000000</v>
      </c>
      <c r="K524" s="381">
        <v>0</v>
      </c>
      <c r="L524" s="383">
        <v>32000000</v>
      </c>
      <c r="M524" s="383">
        <v>25600000</v>
      </c>
      <c r="N524" s="383">
        <v>6400000</v>
      </c>
      <c r="O524" s="383">
        <v>25600000</v>
      </c>
      <c r="P524" s="381" t="s">
        <v>6056</v>
      </c>
    </row>
    <row r="525" spans="1:16" ht="82.8">
      <c r="A525" s="380">
        <v>20250543</v>
      </c>
      <c r="B525" s="382">
        <v>45786</v>
      </c>
      <c r="C525" s="381">
        <v>20250450</v>
      </c>
      <c r="D525" s="381" t="s">
        <v>6158</v>
      </c>
      <c r="E525" s="381" t="s">
        <v>6484</v>
      </c>
      <c r="F525" s="381">
        <v>53091819</v>
      </c>
      <c r="G525" s="381" t="s">
        <v>6756</v>
      </c>
      <c r="H525" s="381" t="s">
        <v>6757</v>
      </c>
      <c r="I525" s="381">
        <v>20250373</v>
      </c>
      <c r="J525" s="383">
        <v>4800000</v>
      </c>
      <c r="K525" s="381">
        <v>0</v>
      </c>
      <c r="L525" s="383">
        <v>4800000</v>
      </c>
      <c r="M525" s="383">
        <v>4800000</v>
      </c>
      <c r="N525" s="381">
        <v>0</v>
      </c>
      <c r="O525" s="383">
        <v>4800000</v>
      </c>
      <c r="P525" s="381" t="s">
        <v>6056</v>
      </c>
    </row>
    <row r="526" spans="1:16" ht="93">
      <c r="A526" s="380">
        <v>20250548</v>
      </c>
      <c r="B526" s="382">
        <v>45786</v>
      </c>
      <c r="C526" s="381">
        <v>20250430</v>
      </c>
      <c r="D526" s="381" t="s">
        <v>6052</v>
      </c>
      <c r="E526" s="381" t="s">
        <v>6236</v>
      </c>
      <c r="F526" s="381">
        <v>901844945</v>
      </c>
      <c r="G526" s="381" t="s">
        <v>6758</v>
      </c>
      <c r="H526" s="381" t="s">
        <v>6759</v>
      </c>
      <c r="I526" s="381">
        <v>20250374</v>
      </c>
      <c r="J526" s="383">
        <v>100000000</v>
      </c>
      <c r="K526" s="381">
        <v>0</v>
      </c>
      <c r="L526" s="383">
        <v>100000000</v>
      </c>
      <c r="M526" s="381">
        <v>0</v>
      </c>
      <c r="N526" s="383">
        <v>100000000</v>
      </c>
      <c r="O526" s="381">
        <v>0</v>
      </c>
      <c r="P526" s="381" t="s">
        <v>6056</v>
      </c>
    </row>
    <row r="527" spans="1:16" ht="82.8">
      <c r="A527" s="380">
        <v>20250544</v>
      </c>
      <c r="B527" s="382">
        <v>45786</v>
      </c>
      <c r="C527" s="381">
        <v>20250450</v>
      </c>
      <c r="D527" s="381" t="s">
        <v>6158</v>
      </c>
      <c r="E527" s="381" t="s">
        <v>6484</v>
      </c>
      <c r="F527" s="381">
        <v>52227399</v>
      </c>
      <c r="G527" s="381" t="s">
        <v>6760</v>
      </c>
      <c r="H527" s="381" t="s">
        <v>6757</v>
      </c>
      <c r="I527" s="381">
        <v>20250375</v>
      </c>
      <c r="J527" s="383">
        <v>4800000</v>
      </c>
      <c r="K527" s="381">
        <v>0</v>
      </c>
      <c r="L527" s="383">
        <v>4800000</v>
      </c>
      <c r="M527" s="383">
        <v>4800000</v>
      </c>
      <c r="N527" s="381">
        <v>0</v>
      </c>
      <c r="O527" s="383">
        <v>4800000</v>
      </c>
      <c r="P527" s="381" t="s">
        <v>6056</v>
      </c>
    </row>
    <row r="528" spans="1:16" ht="82.8">
      <c r="A528" s="380">
        <v>20250545</v>
      </c>
      <c r="B528" s="382">
        <v>45786</v>
      </c>
      <c r="C528" s="381">
        <v>20250450</v>
      </c>
      <c r="D528" s="381" t="s">
        <v>6158</v>
      </c>
      <c r="E528" s="381" t="s">
        <v>6484</v>
      </c>
      <c r="F528" s="381">
        <v>1024602551</v>
      </c>
      <c r="G528" s="381" t="s">
        <v>6761</v>
      </c>
      <c r="H528" s="381" t="s">
        <v>6757</v>
      </c>
      <c r="I528" s="381">
        <v>20250376</v>
      </c>
      <c r="J528" s="383">
        <v>4800000</v>
      </c>
      <c r="K528" s="381">
        <v>0</v>
      </c>
      <c r="L528" s="383">
        <v>4800000</v>
      </c>
      <c r="M528" s="383">
        <v>4800000</v>
      </c>
      <c r="N528" s="381">
        <v>0</v>
      </c>
      <c r="O528" s="383">
        <v>4800000</v>
      </c>
      <c r="P528" s="381" t="s">
        <v>6056</v>
      </c>
    </row>
    <row r="529" spans="1:16" ht="93">
      <c r="A529" s="380">
        <v>20250547</v>
      </c>
      <c r="B529" s="382">
        <v>45786</v>
      </c>
      <c r="C529" s="381">
        <v>20250428</v>
      </c>
      <c r="D529" s="381" t="s">
        <v>6309</v>
      </c>
      <c r="E529" s="381" t="s">
        <v>6643</v>
      </c>
      <c r="F529" s="381">
        <v>901192574</v>
      </c>
      <c r="G529" s="381" t="s">
        <v>6762</v>
      </c>
      <c r="H529" s="381" t="s">
        <v>6763</v>
      </c>
      <c r="I529" s="381">
        <v>20250377</v>
      </c>
      <c r="J529" s="383">
        <v>2269633000</v>
      </c>
      <c r="K529" s="383">
        <v>994799</v>
      </c>
      <c r="L529" s="383">
        <v>2268638201</v>
      </c>
      <c r="M529" s="383">
        <v>2268638201</v>
      </c>
      <c r="N529" s="381">
        <v>0</v>
      </c>
      <c r="O529" s="383">
        <v>2268638201</v>
      </c>
      <c r="P529" s="381" t="s">
        <v>6056</v>
      </c>
    </row>
    <row r="530" spans="1:16" ht="72.599999999999994">
      <c r="A530" s="380">
        <v>20250577</v>
      </c>
      <c r="B530" s="382">
        <v>45791</v>
      </c>
      <c r="C530" s="381">
        <v>20250241</v>
      </c>
      <c r="D530" s="381" t="s">
        <v>6158</v>
      </c>
      <c r="E530" s="381" t="s">
        <v>6290</v>
      </c>
      <c r="F530" s="381">
        <v>901933611</v>
      </c>
      <c r="G530" s="381" t="s">
        <v>4721</v>
      </c>
      <c r="H530" s="381" t="s">
        <v>6764</v>
      </c>
      <c r="I530" s="381">
        <v>20250378</v>
      </c>
      <c r="J530" s="383">
        <v>2460774000</v>
      </c>
      <c r="K530" s="381">
        <v>0</v>
      </c>
      <c r="L530" s="383">
        <v>2460774000</v>
      </c>
      <c r="M530" s="383">
        <v>369116100</v>
      </c>
      <c r="N530" s="383">
        <v>2091657900</v>
      </c>
      <c r="O530" s="383">
        <v>369116100</v>
      </c>
      <c r="P530" s="381" t="s">
        <v>6056</v>
      </c>
    </row>
    <row r="531" spans="1:16" ht="103.2">
      <c r="A531" s="380">
        <v>20250552</v>
      </c>
      <c r="B531" s="382">
        <v>45789</v>
      </c>
      <c r="C531" s="381">
        <v>20250429</v>
      </c>
      <c r="D531" s="381" t="s">
        <v>6052</v>
      </c>
      <c r="E531" s="381" t="s">
        <v>6236</v>
      </c>
      <c r="F531" s="381">
        <v>901810225</v>
      </c>
      <c r="G531" s="381" t="s">
        <v>6765</v>
      </c>
      <c r="H531" s="381" t="s">
        <v>6759</v>
      </c>
      <c r="I531" s="381">
        <v>20250379</v>
      </c>
      <c r="J531" s="383">
        <v>100000000</v>
      </c>
      <c r="K531" s="381">
        <v>0</v>
      </c>
      <c r="L531" s="383">
        <v>100000000</v>
      </c>
      <c r="M531" s="383">
        <v>99999685</v>
      </c>
      <c r="N531" s="381">
        <v>315</v>
      </c>
      <c r="O531" s="383">
        <v>99999685</v>
      </c>
      <c r="P531" s="381" t="s">
        <v>6056</v>
      </c>
    </row>
    <row r="532" spans="1:16" ht="82.8">
      <c r="A532" s="380">
        <v>20250553</v>
      </c>
      <c r="B532" s="382">
        <v>45789</v>
      </c>
      <c r="C532" s="381">
        <v>20250450</v>
      </c>
      <c r="D532" s="381" t="s">
        <v>6158</v>
      </c>
      <c r="E532" s="381" t="s">
        <v>6484</v>
      </c>
      <c r="F532" s="381">
        <v>80264196</v>
      </c>
      <c r="G532" s="381" t="s">
        <v>6766</v>
      </c>
      <c r="H532" s="381" t="s">
        <v>6757</v>
      </c>
      <c r="I532" s="381">
        <v>20250380</v>
      </c>
      <c r="J532" s="383">
        <v>4800000</v>
      </c>
      <c r="K532" s="381">
        <v>0</v>
      </c>
      <c r="L532" s="383">
        <v>4800000</v>
      </c>
      <c r="M532" s="383">
        <v>4800000</v>
      </c>
      <c r="N532" s="381">
        <v>0</v>
      </c>
      <c r="O532" s="383">
        <v>4800000</v>
      </c>
      <c r="P532" s="381" t="s">
        <v>6056</v>
      </c>
    </row>
    <row r="533" spans="1:16" ht="62.4">
      <c r="A533" s="380">
        <v>20250563</v>
      </c>
      <c r="B533" s="382">
        <v>45790</v>
      </c>
      <c r="C533" s="381">
        <v>20250315</v>
      </c>
      <c r="D533" s="381" t="s">
        <v>6158</v>
      </c>
      <c r="E533" s="381" t="s">
        <v>6454</v>
      </c>
      <c r="F533" s="381">
        <v>1032480566</v>
      </c>
      <c r="G533" s="381" t="s">
        <v>6767</v>
      </c>
      <c r="H533" s="381" t="s">
        <v>6516</v>
      </c>
      <c r="I533" s="381">
        <v>20250381</v>
      </c>
      <c r="J533" s="383">
        <v>34800000</v>
      </c>
      <c r="K533" s="381">
        <v>0</v>
      </c>
      <c r="L533" s="383">
        <v>34800000</v>
      </c>
      <c r="M533" s="383">
        <v>26100000</v>
      </c>
      <c r="N533" s="383">
        <v>8700000</v>
      </c>
      <c r="O533" s="383">
        <v>26100000</v>
      </c>
      <c r="P533" s="381" t="s">
        <v>6056</v>
      </c>
    </row>
    <row r="534" spans="1:16" ht="62.4">
      <c r="A534" s="380">
        <v>20250554</v>
      </c>
      <c r="B534" s="382">
        <v>45789</v>
      </c>
      <c r="C534" s="381">
        <v>20250422</v>
      </c>
      <c r="D534" s="381" t="s">
        <v>6158</v>
      </c>
      <c r="E534" s="381" t="s">
        <v>6454</v>
      </c>
      <c r="F534" s="381">
        <v>53931143</v>
      </c>
      <c r="G534" s="381" t="s">
        <v>6768</v>
      </c>
      <c r="H534" s="381" t="s">
        <v>6490</v>
      </c>
      <c r="I534" s="381">
        <v>20250382</v>
      </c>
      <c r="J534" s="383">
        <v>35574000</v>
      </c>
      <c r="K534" s="381">
        <v>0</v>
      </c>
      <c r="L534" s="383">
        <v>35574000</v>
      </c>
      <c r="M534" s="383">
        <v>26100000</v>
      </c>
      <c r="N534" s="383">
        <v>9474000</v>
      </c>
      <c r="O534" s="383">
        <v>26100000</v>
      </c>
      <c r="P534" s="381" t="s">
        <v>6056</v>
      </c>
    </row>
    <row r="535" spans="1:16" ht="72.599999999999994">
      <c r="A535" s="380">
        <v>20250555</v>
      </c>
      <c r="B535" s="382">
        <v>45789</v>
      </c>
      <c r="C535" s="381">
        <v>20250423</v>
      </c>
      <c r="D535" s="381" t="s">
        <v>6158</v>
      </c>
      <c r="E535" s="381" t="s">
        <v>6454</v>
      </c>
      <c r="F535" s="381">
        <v>1003774657</v>
      </c>
      <c r="G535" s="381" t="s">
        <v>6769</v>
      </c>
      <c r="H535" s="381" t="s">
        <v>6770</v>
      </c>
      <c r="I535" s="381">
        <v>20250383</v>
      </c>
      <c r="J535" s="383">
        <v>16000000</v>
      </c>
      <c r="K535" s="381">
        <v>0</v>
      </c>
      <c r="L535" s="383">
        <v>16000000</v>
      </c>
      <c r="M535" s="383">
        <v>16000000</v>
      </c>
      <c r="N535" s="381">
        <v>0</v>
      </c>
      <c r="O535" s="383">
        <v>16000000</v>
      </c>
      <c r="P535" s="381" t="s">
        <v>6056</v>
      </c>
    </row>
    <row r="536" spans="1:16" ht="72.599999999999994">
      <c r="A536" s="380">
        <v>20250556</v>
      </c>
      <c r="B536" s="382">
        <v>45789</v>
      </c>
      <c r="C536" s="381">
        <v>20250423</v>
      </c>
      <c r="D536" s="381" t="s">
        <v>6158</v>
      </c>
      <c r="E536" s="381" t="s">
        <v>6454</v>
      </c>
      <c r="F536" s="381">
        <v>1076622200</v>
      </c>
      <c r="G536" s="381" t="s">
        <v>6771</v>
      </c>
      <c r="H536" s="381" t="s">
        <v>6770</v>
      </c>
      <c r="I536" s="381">
        <v>20250384</v>
      </c>
      <c r="J536" s="383">
        <v>16000000</v>
      </c>
      <c r="K536" s="381">
        <v>0</v>
      </c>
      <c r="L536" s="383">
        <v>16000000</v>
      </c>
      <c r="M536" s="383">
        <v>13466667</v>
      </c>
      <c r="N536" s="383">
        <v>2533333</v>
      </c>
      <c r="O536" s="383">
        <v>13466667</v>
      </c>
      <c r="P536" s="381" t="s">
        <v>6056</v>
      </c>
    </row>
    <row r="537" spans="1:16" ht="72.599999999999994">
      <c r="A537" s="380">
        <v>20250557</v>
      </c>
      <c r="B537" s="382">
        <v>45789</v>
      </c>
      <c r="C537" s="381">
        <v>20250423</v>
      </c>
      <c r="D537" s="381" t="s">
        <v>6158</v>
      </c>
      <c r="E537" s="381" t="s">
        <v>6454</v>
      </c>
      <c r="F537" s="381">
        <v>33340773</v>
      </c>
      <c r="G537" s="381" t="s">
        <v>6772</v>
      </c>
      <c r="H537" s="381" t="s">
        <v>6770</v>
      </c>
      <c r="I537" s="381">
        <v>20250385</v>
      </c>
      <c r="J537" s="383">
        <v>16000000</v>
      </c>
      <c r="K537" s="381">
        <v>0</v>
      </c>
      <c r="L537" s="383">
        <v>16000000</v>
      </c>
      <c r="M537" s="383">
        <v>16000000</v>
      </c>
      <c r="N537" s="381">
        <v>0</v>
      </c>
      <c r="O537" s="383">
        <v>16000000</v>
      </c>
      <c r="P537" s="381" t="s">
        <v>6056</v>
      </c>
    </row>
    <row r="538" spans="1:16" ht="72.599999999999994">
      <c r="A538" s="380">
        <v>20250561</v>
      </c>
      <c r="B538" s="382">
        <v>45790</v>
      </c>
      <c r="C538" s="381">
        <v>20250423</v>
      </c>
      <c r="D538" s="381" t="s">
        <v>6158</v>
      </c>
      <c r="E538" s="381" t="s">
        <v>6454</v>
      </c>
      <c r="F538" s="381">
        <v>1069852947</v>
      </c>
      <c r="G538" s="381" t="s">
        <v>6773</v>
      </c>
      <c r="H538" s="381" t="s">
        <v>6770</v>
      </c>
      <c r="I538" s="381">
        <v>20250386</v>
      </c>
      <c r="J538" s="383">
        <v>16000000</v>
      </c>
      <c r="K538" s="381">
        <v>0</v>
      </c>
      <c r="L538" s="383">
        <v>16000000</v>
      </c>
      <c r="M538" s="383">
        <v>16000000</v>
      </c>
      <c r="N538" s="381">
        <v>0</v>
      </c>
      <c r="O538" s="383">
        <v>16000000</v>
      </c>
      <c r="P538" s="381" t="s">
        <v>6056</v>
      </c>
    </row>
    <row r="539" spans="1:16" ht="72.599999999999994">
      <c r="A539" s="380">
        <v>20250570</v>
      </c>
      <c r="B539" s="382">
        <v>45790</v>
      </c>
      <c r="C539" s="381">
        <v>20250423</v>
      </c>
      <c r="D539" s="381" t="s">
        <v>6158</v>
      </c>
      <c r="E539" s="381" t="s">
        <v>6454</v>
      </c>
      <c r="F539" s="381">
        <v>1070751253</v>
      </c>
      <c r="G539" s="381" t="s">
        <v>6774</v>
      </c>
      <c r="H539" s="381" t="s">
        <v>6770</v>
      </c>
      <c r="I539" s="381">
        <v>20250387</v>
      </c>
      <c r="J539" s="383">
        <v>16000000</v>
      </c>
      <c r="K539" s="381">
        <v>0</v>
      </c>
      <c r="L539" s="383">
        <v>16000000</v>
      </c>
      <c r="M539" s="383">
        <v>16000000</v>
      </c>
      <c r="N539" s="381">
        <v>0</v>
      </c>
      <c r="O539" s="383">
        <v>16000000</v>
      </c>
      <c r="P539" s="381" t="s">
        <v>6056</v>
      </c>
    </row>
    <row r="540" spans="1:16" ht="62.4">
      <c r="A540" s="380">
        <v>20250571</v>
      </c>
      <c r="B540" s="382">
        <v>45790</v>
      </c>
      <c r="C540" s="381">
        <v>20250448</v>
      </c>
      <c r="D540" s="381" t="s">
        <v>6158</v>
      </c>
      <c r="E540" s="381" t="s">
        <v>6454</v>
      </c>
      <c r="F540" s="381">
        <v>52817571</v>
      </c>
      <c r="G540" s="381" t="s">
        <v>6775</v>
      </c>
      <c r="H540" s="381" t="s">
        <v>6776</v>
      </c>
      <c r="I540" s="381">
        <v>20250388</v>
      </c>
      <c r="J540" s="383">
        <v>20000000</v>
      </c>
      <c r="K540" s="381">
        <v>0</v>
      </c>
      <c r="L540" s="383">
        <v>20000000</v>
      </c>
      <c r="M540" s="383">
        <v>20000000</v>
      </c>
      <c r="N540" s="381">
        <v>0</v>
      </c>
      <c r="O540" s="383">
        <v>20000000</v>
      </c>
      <c r="P540" s="381" t="s">
        <v>6056</v>
      </c>
    </row>
    <row r="541" spans="1:16" ht="72.599999999999994">
      <c r="A541" s="380">
        <v>20250564</v>
      </c>
      <c r="B541" s="382">
        <v>45790</v>
      </c>
      <c r="C541" s="381">
        <v>20250447</v>
      </c>
      <c r="D541" s="381" t="s">
        <v>6158</v>
      </c>
      <c r="E541" s="381" t="s">
        <v>6491</v>
      </c>
      <c r="F541" s="381">
        <v>1000518694</v>
      </c>
      <c r="G541" s="381" t="s">
        <v>6777</v>
      </c>
      <c r="H541" s="381" t="s">
        <v>6778</v>
      </c>
      <c r="I541" s="368">
        <v>20250389</v>
      </c>
      <c r="J541" s="383">
        <v>10710000</v>
      </c>
      <c r="K541" s="381">
        <v>0</v>
      </c>
      <c r="L541" s="383">
        <v>10710000</v>
      </c>
      <c r="M541" s="383">
        <v>10710000</v>
      </c>
      <c r="N541" s="381">
        <v>0</v>
      </c>
      <c r="O541" s="383">
        <v>10710000</v>
      </c>
      <c r="P541" s="381" t="s">
        <v>6056</v>
      </c>
    </row>
    <row r="542" spans="1:16" ht="72.599999999999994">
      <c r="A542" s="380">
        <v>20250565</v>
      </c>
      <c r="B542" s="382">
        <v>45790</v>
      </c>
      <c r="C542" s="381">
        <v>20250460</v>
      </c>
      <c r="D542" s="381" t="s">
        <v>6058</v>
      </c>
      <c r="E542" s="381" t="s">
        <v>6062</v>
      </c>
      <c r="F542" s="381">
        <v>1000518694</v>
      </c>
      <c r="G542" s="381" t="s">
        <v>6777</v>
      </c>
      <c r="H542" s="381" t="s">
        <v>6779</v>
      </c>
      <c r="I542" s="368">
        <v>20250389</v>
      </c>
      <c r="J542" s="383">
        <v>1290000</v>
      </c>
      <c r="K542" s="381">
        <v>0</v>
      </c>
      <c r="L542" s="383">
        <v>1290000</v>
      </c>
      <c r="M542" s="383">
        <v>1290000</v>
      </c>
      <c r="N542" s="381">
        <v>0</v>
      </c>
      <c r="O542" s="383">
        <v>1290000</v>
      </c>
      <c r="P542" s="381" t="s">
        <v>6056</v>
      </c>
    </row>
    <row r="543" spans="1:16" ht="72.599999999999994">
      <c r="A543" s="380">
        <v>20250573</v>
      </c>
      <c r="B543" s="382">
        <v>45791</v>
      </c>
      <c r="C543" s="381">
        <v>20250423</v>
      </c>
      <c r="D543" s="381" t="s">
        <v>6158</v>
      </c>
      <c r="E543" s="381" t="s">
        <v>6454</v>
      </c>
      <c r="F543" s="381">
        <v>32002689</v>
      </c>
      <c r="G543" s="381" t="s">
        <v>6780</v>
      </c>
      <c r="H543" s="381" t="s">
        <v>6770</v>
      </c>
      <c r="I543" s="381">
        <v>20250390</v>
      </c>
      <c r="J543" s="383">
        <v>16000000</v>
      </c>
      <c r="K543" s="383">
        <v>10933333</v>
      </c>
      <c r="L543" s="383">
        <v>5066667</v>
      </c>
      <c r="M543" s="383">
        <v>5066667</v>
      </c>
      <c r="N543" s="381">
        <v>0</v>
      </c>
      <c r="O543" s="383">
        <v>5066667</v>
      </c>
      <c r="P543" s="381" t="s">
        <v>6056</v>
      </c>
    </row>
    <row r="544" spans="1:16" ht="93">
      <c r="A544" s="380">
        <v>20250566</v>
      </c>
      <c r="B544" s="382">
        <v>45790</v>
      </c>
      <c r="C544" s="381">
        <v>20250465</v>
      </c>
      <c r="D544" s="381" t="s">
        <v>6158</v>
      </c>
      <c r="E544" s="381" t="s">
        <v>6214</v>
      </c>
      <c r="F544" s="381">
        <v>1014261224</v>
      </c>
      <c r="G544" s="381" t="s">
        <v>6781</v>
      </c>
      <c r="H544" s="381" t="s">
        <v>6782</v>
      </c>
      <c r="I544" s="368">
        <v>20250391</v>
      </c>
      <c r="J544" s="383">
        <v>24000000</v>
      </c>
      <c r="K544" s="381">
        <v>0</v>
      </c>
      <c r="L544" s="383">
        <v>24000000</v>
      </c>
      <c r="M544" s="383">
        <v>21200000</v>
      </c>
      <c r="N544" s="383">
        <v>2800000</v>
      </c>
      <c r="O544" s="383">
        <v>21200000</v>
      </c>
      <c r="P544" s="381" t="s">
        <v>6056</v>
      </c>
    </row>
    <row r="545" spans="1:16" ht="93">
      <c r="A545" s="384">
        <v>20251082</v>
      </c>
      <c r="B545" s="386">
        <v>45912</v>
      </c>
      <c r="C545" s="385">
        <v>20250787</v>
      </c>
      <c r="D545" s="385" t="s">
        <v>6158</v>
      </c>
      <c r="E545" s="385" t="s">
        <v>6214</v>
      </c>
      <c r="F545" s="385">
        <v>1014261224</v>
      </c>
      <c r="G545" s="385" t="s">
        <v>6781</v>
      </c>
      <c r="H545" s="385" t="s">
        <v>6783</v>
      </c>
      <c r="I545" s="369">
        <v>20250391</v>
      </c>
      <c r="J545" s="387">
        <v>6200000</v>
      </c>
      <c r="K545" s="385">
        <v>0</v>
      </c>
      <c r="L545" s="397">
        <v>6200000</v>
      </c>
      <c r="M545" s="385">
        <v>0</v>
      </c>
      <c r="N545" s="387">
        <v>6200000</v>
      </c>
      <c r="O545" s="385">
        <v>0</v>
      </c>
      <c r="P545" s="385" t="s">
        <v>6056</v>
      </c>
    </row>
    <row r="546" spans="1:16" ht="62.4">
      <c r="A546" s="380">
        <v>20250567</v>
      </c>
      <c r="B546" s="382">
        <v>45790</v>
      </c>
      <c r="C546" s="381">
        <v>20250461</v>
      </c>
      <c r="D546" s="381" t="s">
        <v>6058</v>
      </c>
      <c r="E546" s="381" t="s">
        <v>6059</v>
      </c>
      <c r="F546" s="381">
        <v>901348924</v>
      </c>
      <c r="G546" s="381" t="s">
        <v>2710</v>
      </c>
      <c r="H546" s="381" t="s">
        <v>2709</v>
      </c>
      <c r="I546" s="381">
        <v>20250392</v>
      </c>
      <c r="J546" s="383">
        <v>36000000</v>
      </c>
      <c r="K546" s="381">
        <v>0</v>
      </c>
      <c r="L546" s="383">
        <v>36000000</v>
      </c>
      <c r="M546" s="383">
        <v>35999999</v>
      </c>
      <c r="N546" s="381">
        <v>1</v>
      </c>
      <c r="O546" s="383">
        <v>35999999</v>
      </c>
      <c r="P546" s="381" t="s">
        <v>6056</v>
      </c>
    </row>
    <row r="547" spans="1:16" ht="62.4">
      <c r="A547" s="380">
        <v>20250578</v>
      </c>
      <c r="B547" s="382">
        <v>45791</v>
      </c>
      <c r="C547" s="381">
        <v>20250415</v>
      </c>
      <c r="D547" s="381" t="s">
        <v>6058</v>
      </c>
      <c r="E547" s="381" t="s">
        <v>6068</v>
      </c>
      <c r="F547" s="381">
        <v>900381761</v>
      </c>
      <c r="G547" s="381" t="s">
        <v>6784</v>
      </c>
      <c r="H547" s="381" t="s">
        <v>6785</v>
      </c>
      <c r="I547" s="381">
        <v>20250393</v>
      </c>
      <c r="J547" s="383">
        <v>31668283</v>
      </c>
      <c r="K547" s="381">
        <v>0</v>
      </c>
      <c r="L547" s="383">
        <v>31668283</v>
      </c>
      <c r="M547" s="383">
        <v>10884148</v>
      </c>
      <c r="N547" s="383">
        <v>20784135</v>
      </c>
      <c r="O547" s="383">
        <v>10884148</v>
      </c>
      <c r="P547" s="381" t="s">
        <v>6056</v>
      </c>
    </row>
    <row r="548" spans="1:16" ht="82.8">
      <c r="A548" s="380">
        <v>20250574</v>
      </c>
      <c r="B548" s="382">
        <v>45791</v>
      </c>
      <c r="C548" s="381">
        <v>20250450</v>
      </c>
      <c r="D548" s="381" t="s">
        <v>6158</v>
      </c>
      <c r="E548" s="381" t="s">
        <v>6484</v>
      </c>
      <c r="F548" s="381">
        <v>1111123053</v>
      </c>
      <c r="G548" s="381" t="s">
        <v>6786</v>
      </c>
      <c r="H548" s="381" t="s">
        <v>6757</v>
      </c>
      <c r="I548" s="381">
        <v>20250394</v>
      </c>
      <c r="J548" s="383">
        <v>4800000</v>
      </c>
      <c r="K548" s="381">
        <v>0</v>
      </c>
      <c r="L548" s="383">
        <v>4800000</v>
      </c>
      <c r="M548" s="383">
        <v>3600000</v>
      </c>
      <c r="N548" s="383">
        <v>1200000</v>
      </c>
      <c r="O548" s="383">
        <v>3600000</v>
      </c>
      <c r="P548" s="381" t="s">
        <v>6056</v>
      </c>
    </row>
    <row r="549" spans="1:16" ht="72.599999999999994">
      <c r="A549" s="380">
        <v>20250576</v>
      </c>
      <c r="B549" s="382">
        <v>45791</v>
      </c>
      <c r="C549" s="381">
        <v>20250439</v>
      </c>
      <c r="D549" s="381" t="s">
        <v>6309</v>
      </c>
      <c r="E549" s="381" t="s">
        <v>6658</v>
      </c>
      <c r="F549" s="381">
        <v>900640295</v>
      </c>
      <c r="G549" s="381" t="s">
        <v>2232</v>
      </c>
      <c r="H549" s="381" t="s">
        <v>6787</v>
      </c>
      <c r="I549" s="368">
        <v>20250395</v>
      </c>
      <c r="J549" s="383">
        <v>701500000</v>
      </c>
      <c r="K549" s="381">
        <v>0</v>
      </c>
      <c r="L549" s="383">
        <v>701500000</v>
      </c>
      <c r="M549" s="383">
        <v>491050000</v>
      </c>
      <c r="N549" s="383">
        <v>210450000</v>
      </c>
      <c r="O549" s="383">
        <v>491050000</v>
      </c>
      <c r="P549" s="381" t="s">
        <v>6056</v>
      </c>
    </row>
    <row r="550" spans="1:16" ht="82.8">
      <c r="A550" s="384">
        <v>20251045</v>
      </c>
      <c r="B550" s="386">
        <v>45903</v>
      </c>
      <c r="C550" s="385">
        <v>20250753</v>
      </c>
      <c r="D550" s="385" t="s">
        <v>6309</v>
      </c>
      <c r="E550" s="385" t="s">
        <v>6658</v>
      </c>
      <c r="F550" s="385">
        <v>900640295</v>
      </c>
      <c r="G550" s="385" t="s">
        <v>2232</v>
      </c>
      <c r="H550" s="385" t="s">
        <v>6788</v>
      </c>
      <c r="I550" s="369">
        <v>20250395</v>
      </c>
      <c r="J550" s="387">
        <v>389723000</v>
      </c>
      <c r="K550" s="385">
        <v>0</v>
      </c>
      <c r="L550" s="397">
        <v>389723000</v>
      </c>
      <c r="M550" s="385">
        <v>0</v>
      </c>
      <c r="N550" s="387">
        <v>389723000</v>
      </c>
      <c r="O550" s="385">
        <v>0</v>
      </c>
      <c r="P550" s="385" t="s">
        <v>6056</v>
      </c>
    </row>
    <row r="551" spans="1:16" ht="93">
      <c r="A551" s="380">
        <v>20250579</v>
      </c>
      <c r="B551" s="382">
        <v>45792</v>
      </c>
      <c r="C551" s="381">
        <v>20250442</v>
      </c>
      <c r="D551" s="381" t="s">
        <v>6309</v>
      </c>
      <c r="E551" s="381" t="s">
        <v>6658</v>
      </c>
      <c r="F551" s="381">
        <v>860524219</v>
      </c>
      <c r="G551" s="381" t="s">
        <v>6789</v>
      </c>
      <c r="H551" s="381" t="s">
        <v>6790</v>
      </c>
      <c r="I551" s="381">
        <v>20250396</v>
      </c>
      <c r="J551" s="383">
        <v>118500000</v>
      </c>
      <c r="K551" s="381">
        <v>0</v>
      </c>
      <c r="L551" s="383">
        <v>118500000</v>
      </c>
      <c r="M551" s="383">
        <v>35550000</v>
      </c>
      <c r="N551" s="383">
        <v>82950000</v>
      </c>
      <c r="O551" s="383">
        <v>35550000</v>
      </c>
      <c r="P551" s="381" t="s">
        <v>6056</v>
      </c>
    </row>
    <row r="552" spans="1:16" ht="82.8">
      <c r="A552" s="380">
        <v>20250575</v>
      </c>
      <c r="B552" s="382">
        <v>45791</v>
      </c>
      <c r="C552" s="381">
        <v>20250450</v>
      </c>
      <c r="D552" s="381" t="s">
        <v>6158</v>
      </c>
      <c r="E552" s="381" t="s">
        <v>6484</v>
      </c>
      <c r="F552" s="381">
        <v>1073712975</v>
      </c>
      <c r="G552" s="381" t="s">
        <v>6791</v>
      </c>
      <c r="H552" s="381" t="s">
        <v>6757</v>
      </c>
      <c r="I552" s="381">
        <v>20250397</v>
      </c>
      <c r="J552" s="383">
        <v>4800000</v>
      </c>
      <c r="K552" s="381">
        <v>0</v>
      </c>
      <c r="L552" s="383">
        <v>4800000</v>
      </c>
      <c r="M552" s="383">
        <v>4800000</v>
      </c>
      <c r="N552" s="381">
        <v>0</v>
      </c>
      <c r="O552" s="383">
        <v>4800000</v>
      </c>
      <c r="P552" s="381" t="s">
        <v>6056</v>
      </c>
    </row>
    <row r="553" spans="1:16" ht="72.599999999999994">
      <c r="A553" s="380">
        <v>20250597</v>
      </c>
      <c r="B553" s="382">
        <v>45797</v>
      </c>
      <c r="C553" s="381">
        <v>20250441</v>
      </c>
      <c r="D553" s="381" t="s">
        <v>6309</v>
      </c>
      <c r="E553" s="381" t="s">
        <v>6658</v>
      </c>
      <c r="F553" s="381">
        <v>830127674</v>
      </c>
      <c r="G553" s="381" t="s">
        <v>2855</v>
      </c>
      <c r="H553" s="381" t="s">
        <v>6792</v>
      </c>
      <c r="I553" s="368">
        <v>20250398</v>
      </c>
      <c r="J553" s="383">
        <v>672500000</v>
      </c>
      <c r="K553" s="381">
        <v>0</v>
      </c>
      <c r="L553" s="383">
        <v>672500000</v>
      </c>
      <c r="M553" s="383">
        <v>470750000</v>
      </c>
      <c r="N553" s="383">
        <v>201750000</v>
      </c>
      <c r="O553" s="383">
        <v>470750000</v>
      </c>
      <c r="P553" s="381" t="s">
        <v>6056</v>
      </c>
    </row>
    <row r="554" spans="1:16" ht="82.8">
      <c r="A554" s="384">
        <v>20251100</v>
      </c>
      <c r="B554" s="386">
        <v>45917</v>
      </c>
      <c r="C554" s="385">
        <v>20250785</v>
      </c>
      <c r="D554" s="385" t="s">
        <v>6309</v>
      </c>
      <c r="E554" s="385" t="s">
        <v>6658</v>
      </c>
      <c r="F554" s="385">
        <v>830127674</v>
      </c>
      <c r="G554" s="385" t="s">
        <v>2855</v>
      </c>
      <c r="H554" s="385" t="s">
        <v>6793</v>
      </c>
      <c r="I554" s="369">
        <v>20250398</v>
      </c>
      <c r="J554" s="387">
        <v>150692000</v>
      </c>
      <c r="K554" s="385">
        <v>0</v>
      </c>
      <c r="L554" s="397">
        <v>150692000</v>
      </c>
      <c r="M554" s="385">
        <v>0</v>
      </c>
      <c r="N554" s="387">
        <v>150692000</v>
      </c>
      <c r="O554" s="385">
        <v>0</v>
      </c>
      <c r="P554" s="385" t="s">
        <v>6056</v>
      </c>
    </row>
    <row r="555" spans="1:16" ht="93">
      <c r="A555" s="380">
        <v>20250599</v>
      </c>
      <c r="B555" s="382">
        <v>45797</v>
      </c>
      <c r="C555" s="381">
        <v>20250440</v>
      </c>
      <c r="D555" s="381" t="s">
        <v>6309</v>
      </c>
      <c r="E555" s="381" t="s">
        <v>6658</v>
      </c>
      <c r="F555" s="381">
        <v>860075558</v>
      </c>
      <c r="G555" s="381" t="s">
        <v>2203</v>
      </c>
      <c r="H555" s="381" t="s">
        <v>6794</v>
      </c>
      <c r="I555" s="381">
        <v>20250399</v>
      </c>
      <c r="J555" s="383">
        <v>1020000000</v>
      </c>
      <c r="K555" s="381">
        <v>0</v>
      </c>
      <c r="L555" s="383">
        <v>1020000000</v>
      </c>
      <c r="M555" s="383">
        <v>714000000</v>
      </c>
      <c r="N555" s="383">
        <v>306000000</v>
      </c>
      <c r="O555" s="383">
        <v>714000000</v>
      </c>
      <c r="P555" s="381" t="s">
        <v>6056</v>
      </c>
    </row>
    <row r="556" spans="1:16" ht="62.4">
      <c r="A556" s="380">
        <v>20250604</v>
      </c>
      <c r="B556" s="382">
        <v>45797</v>
      </c>
      <c r="C556" s="381">
        <v>20250133</v>
      </c>
      <c r="D556" s="381" t="s">
        <v>6158</v>
      </c>
      <c r="E556" s="381" t="s">
        <v>6182</v>
      </c>
      <c r="F556" s="381">
        <v>901942739</v>
      </c>
      <c r="G556" s="381" t="s">
        <v>4827</v>
      </c>
      <c r="H556" s="381" t="s">
        <v>6795</v>
      </c>
      <c r="I556" s="381">
        <v>20250400</v>
      </c>
      <c r="J556" s="383">
        <v>1311000000</v>
      </c>
      <c r="K556" s="381">
        <v>0</v>
      </c>
      <c r="L556" s="383">
        <v>1311000000</v>
      </c>
      <c r="M556" s="383">
        <v>131100000</v>
      </c>
      <c r="N556" s="383">
        <v>1179900000</v>
      </c>
      <c r="O556" s="383">
        <v>131100000</v>
      </c>
      <c r="P556" s="381" t="s">
        <v>6056</v>
      </c>
    </row>
    <row r="557" spans="1:16" ht="82.8">
      <c r="A557" s="380">
        <v>20250593</v>
      </c>
      <c r="B557" s="382">
        <v>45796</v>
      </c>
      <c r="C557" s="381">
        <v>20250194</v>
      </c>
      <c r="D557" s="381" t="s">
        <v>6107</v>
      </c>
      <c r="E557" s="381" t="s">
        <v>6141</v>
      </c>
      <c r="F557" s="381">
        <v>900616793</v>
      </c>
      <c r="G557" s="381" t="s">
        <v>1719</v>
      </c>
      <c r="H557" s="381" t="s">
        <v>6796</v>
      </c>
      <c r="I557" s="381">
        <v>20250401</v>
      </c>
      <c r="J557" s="383">
        <v>3001428000</v>
      </c>
      <c r="K557" s="381">
        <v>0</v>
      </c>
      <c r="L557" s="383">
        <v>3001428000</v>
      </c>
      <c r="M557" s="383">
        <v>600285600</v>
      </c>
      <c r="N557" s="383">
        <v>2401142400</v>
      </c>
      <c r="O557" s="383">
        <v>600285600</v>
      </c>
      <c r="P557" s="381" t="s">
        <v>6056</v>
      </c>
    </row>
    <row r="558" spans="1:16" ht="82.8">
      <c r="A558" s="380">
        <v>20250587</v>
      </c>
      <c r="B558" s="382">
        <v>45793</v>
      </c>
      <c r="C558" s="381">
        <v>20250450</v>
      </c>
      <c r="D558" s="381" t="s">
        <v>6158</v>
      </c>
      <c r="E558" s="381" t="s">
        <v>6484</v>
      </c>
      <c r="F558" s="381">
        <v>1030680830</v>
      </c>
      <c r="G558" s="381" t="s">
        <v>6797</v>
      </c>
      <c r="H558" s="381" t="s">
        <v>6757</v>
      </c>
      <c r="I558" s="381">
        <v>20250402</v>
      </c>
      <c r="J558" s="383">
        <v>4800000</v>
      </c>
      <c r="K558" s="381">
        <v>0</v>
      </c>
      <c r="L558" s="383">
        <v>4800000</v>
      </c>
      <c r="M558" s="383">
        <v>4800000</v>
      </c>
      <c r="N558" s="381">
        <v>0</v>
      </c>
      <c r="O558" s="383">
        <v>4800000</v>
      </c>
      <c r="P558" s="381" t="s">
        <v>6056</v>
      </c>
    </row>
    <row r="559" spans="1:16" ht="93">
      <c r="A559" s="380">
        <v>20250588</v>
      </c>
      <c r="B559" s="382">
        <v>45793</v>
      </c>
      <c r="C559" s="381">
        <v>20250435</v>
      </c>
      <c r="D559" s="381" t="s">
        <v>6052</v>
      </c>
      <c r="E559" s="381" t="s">
        <v>6236</v>
      </c>
      <c r="F559" s="381">
        <v>901721345</v>
      </c>
      <c r="G559" s="381" t="s">
        <v>4843</v>
      </c>
      <c r="H559" s="381" t="s">
        <v>6759</v>
      </c>
      <c r="I559" s="381">
        <v>20250403</v>
      </c>
      <c r="J559" s="383">
        <v>100000000</v>
      </c>
      <c r="K559" s="381">
        <v>0</v>
      </c>
      <c r="L559" s="383">
        <v>100000000</v>
      </c>
      <c r="M559" s="381">
        <v>0</v>
      </c>
      <c r="N559" s="383">
        <v>100000000</v>
      </c>
      <c r="O559" s="381">
        <v>0</v>
      </c>
      <c r="P559" s="381" t="s">
        <v>6056</v>
      </c>
    </row>
    <row r="560" spans="1:16" ht="52.2">
      <c r="A560" s="380">
        <v>20250589</v>
      </c>
      <c r="B560" s="382">
        <v>45793</v>
      </c>
      <c r="C560" s="381">
        <v>20250454</v>
      </c>
      <c r="D560" s="381" t="s">
        <v>6158</v>
      </c>
      <c r="E560" s="381" t="s">
        <v>6271</v>
      </c>
      <c r="F560" s="381">
        <v>1015469509</v>
      </c>
      <c r="G560" s="381" t="s">
        <v>6274</v>
      </c>
      <c r="H560" s="381" t="s">
        <v>6798</v>
      </c>
      <c r="I560" s="381">
        <v>20250404</v>
      </c>
      <c r="J560" s="383">
        <v>8000000</v>
      </c>
      <c r="K560" s="383">
        <v>533337</v>
      </c>
      <c r="L560" s="383">
        <v>7466663</v>
      </c>
      <c r="M560" s="383">
        <v>7466663</v>
      </c>
      <c r="N560" s="381">
        <v>0</v>
      </c>
      <c r="O560" s="383">
        <v>7466663</v>
      </c>
      <c r="P560" s="381" t="s">
        <v>6056</v>
      </c>
    </row>
    <row r="561" spans="1:16" ht="52.2">
      <c r="A561" s="380">
        <v>20250590</v>
      </c>
      <c r="B561" s="382">
        <v>45796</v>
      </c>
      <c r="C561" s="381">
        <v>20250464</v>
      </c>
      <c r="D561" s="381" t="s">
        <v>6058</v>
      </c>
      <c r="E561" s="381" t="s">
        <v>6062</v>
      </c>
      <c r="F561" s="381">
        <v>1071608898</v>
      </c>
      <c r="G561" s="381" t="s">
        <v>6139</v>
      </c>
      <c r="H561" s="381" t="s">
        <v>6799</v>
      </c>
      <c r="I561" s="381">
        <v>20250405</v>
      </c>
      <c r="J561" s="383">
        <v>18578000</v>
      </c>
      <c r="K561" s="381">
        <v>0</v>
      </c>
      <c r="L561" s="383">
        <v>18578000</v>
      </c>
      <c r="M561" s="383">
        <v>18578000</v>
      </c>
      <c r="N561" s="381">
        <v>0</v>
      </c>
      <c r="O561" s="383">
        <v>18578000</v>
      </c>
      <c r="P561" s="381" t="s">
        <v>6056</v>
      </c>
    </row>
    <row r="562" spans="1:16" ht="42">
      <c r="A562" s="380">
        <v>20250591</v>
      </c>
      <c r="B562" s="382">
        <v>45796</v>
      </c>
      <c r="C562" s="381">
        <v>20250464</v>
      </c>
      <c r="D562" s="381" t="s">
        <v>6058</v>
      </c>
      <c r="E562" s="381" t="s">
        <v>6062</v>
      </c>
      <c r="F562" s="381">
        <v>80898102</v>
      </c>
      <c r="G562" s="381" t="s">
        <v>6138</v>
      </c>
      <c r="H562" s="381" t="s">
        <v>6799</v>
      </c>
      <c r="I562" s="381">
        <v>20250406</v>
      </c>
      <c r="J562" s="383">
        <v>16392000</v>
      </c>
      <c r="K562" s="381">
        <v>0</v>
      </c>
      <c r="L562" s="383">
        <v>16392000</v>
      </c>
      <c r="M562" s="383">
        <v>11474400</v>
      </c>
      <c r="N562" s="383">
        <v>4917600</v>
      </c>
      <c r="O562" s="383">
        <v>11474400</v>
      </c>
      <c r="P562" s="381" t="s">
        <v>6056</v>
      </c>
    </row>
    <row r="563" spans="1:16" ht="82.8">
      <c r="A563" s="380">
        <v>20250605</v>
      </c>
      <c r="B563" s="382">
        <v>45798</v>
      </c>
      <c r="C563" s="381">
        <v>20250301</v>
      </c>
      <c r="D563" s="381" t="s">
        <v>6158</v>
      </c>
      <c r="E563" s="381" t="s">
        <v>6290</v>
      </c>
      <c r="F563" s="381">
        <v>901940759</v>
      </c>
      <c r="G563" s="381" t="s">
        <v>4859</v>
      </c>
      <c r="H563" s="381" t="s">
        <v>6800</v>
      </c>
      <c r="I563" s="381">
        <v>20250407</v>
      </c>
      <c r="J563" s="383">
        <v>492154000</v>
      </c>
      <c r="K563" s="381">
        <v>0</v>
      </c>
      <c r="L563" s="383">
        <v>492154000</v>
      </c>
      <c r="M563" s="383">
        <v>73823100</v>
      </c>
      <c r="N563" s="383">
        <v>418330900</v>
      </c>
      <c r="O563" s="383">
        <v>73823100</v>
      </c>
      <c r="P563" s="381" t="s">
        <v>6056</v>
      </c>
    </row>
    <row r="564" spans="1:16" ht="93">
      <c r="A564" s="380">
        <v>20250594</v>
      </c>
      <c r="B564" s="382">
        <v>45796</v>
      </c>
      <c r="C564" s="381">
        <v>20250434</v>
      </c>
      <c r="D564" s="381" t="s">
        <v>6052</v>
      </c>
      <c r="E564" s="381" t="s">
        <v>6236</v>
      </c>
      <c r="F564" s="381">
        <v>901825285</v>
      </c>
      <c r="G564" s="381" t="s">
        <v>6801</v>
      </c>
      <c r="H564" s="381" t="s">
        <v>6759</v>
      </c>
      <c r="I564" s="381">
        <v>20250408</v>
      </c>
      <c r="J564" s="383">
        <v>50000000</v>
      </c>
      <c r="K564" s="381">
        <v>0</v>
      </c>
      <c r="L564" s="383">
        <v>50000000</v>
      </c>
      <c r="M564" s="383">
        <v>49909960</v>
      </c>
      <c r="N564" s="383">
        <v>90040</v>
      </c>
      <c r="O564" s="383">
        <v>49909960</v>
      </c>
      <c r="P564" s="381" t="s">
        <v>6056</v>
      </c>
    </row>
    <row r="565" spans="1:16" ht="82.8">
      <c r="A565" s="380">
        <v>20250595</v>
      </c>
      <c r="B565" s="382">
        <v>45796</v>
      </c>
      <c r="C565" s="381">
        <v>20250450</v>
      </c>
      <c r="D565" s="381" t="s">
        <v>6158</v>
      </c>
      <c r="E565" s="381" t="s">
        <v>6484</v>
      </c>
      <c r="F565" s="381">
        <v>1007398332</v>
      </c>
      <c r="G565" s="381" t="s">
        <v>6802</v>
      </c>
      <c r="H565" s="381" t="s">
        <v>6757</v>
      </c>
      <c r="I565" s="381">
        <v>20250409</v>
      </c>
      <c r="J565" s="383">
        <v>4800000</v>
      </c>
      <c r="K565" s="381">
        <v>0</v>
      </c>
      <c r="L565" s="383">
        <v>4800000</v>
      </c>
      <c r="M565" s="383">
        <v>4800000</v>
      </c>
      <c r="N565" s="381">
        <v>0</v>
      </c>
      <c r="O565" s="383">
        <v>4800000</v>
      </c>
      <c r="P565" s="381" t="s">
        <v>6056</v>
      </c>
    </row>
    <row r="566" spans="1:16" ht="93">
      <c r="A566" s="380">
        <v>20250600</v>
      </c>
      <c r="B566" s="382">
        <v>45797</v>
      </c>
      <c r="C566" s="381">
        <v>20250405</v>
      </c>
      <c r="D566" s="381" t="s">
        <v>6158</v>
      </c>
      <c r="E566" s="381" t="s">
        <v>6658</v>
      </c>
      <c r="F566" s="381">
        <v>1018424207</v>
      </c>
      <c r="G566" s="381" t="s">
        <v>6803</v>
      </c>
      <c r="H566" s="381" t="s">
        <v>6715</v>
      </c>
      <c r="I566" s="381">
        <v>20250410</v>
      </c>
      <c r="J566" s="383">
        <v>47500000</v>
      </c>
      <c r="K566" s="383">
        <v>30083334</v>
      </c>
      <c r="L566" s="383">
        <v>17416666</v>
      </c>
      <c r="M566" s="383">
        <v>17416666</v>
      </c>
      <c r="N566" s="381">
        <v>0</v>
      </c>
      <c r="O566" s="383">
        <v>17416666</v>
      </c>
      <c r="P566" s="381" t="s">
        <v>6056</v>
      </c>
    </row>
    <row r="567" spans="1:16" ht="42">
      <c r="A567" s="380">
        <v>20250601</v>
      </c>
      <c r="B567" s="382">
        <v>45797</v>
      </c>
      <c r="C567" s="381">
        <v>20250474</v>
      </c>
      <c r="D567" s="381" t="s">
        <v>6158</v>
      </c>
      <c r="E567" s="381" t="s">
        <v>6236</v>
      </c>
      <c r="F567" s="381">
        <v>79905580</v>
      </c>
      <c r="G567" s="381" t="s">
        <v>6804</v>
      </c>
      <c r="H567" s="381" t="s">
        <v>6805</v>
      </c>
      <c r="I567" s="368">
        <v>20250411</v>
      </c>
      <c r="J567" s="383">
        <v>14493000</v>
      </c>
      <c r="K567" s="381">
        <v>0</v>
      </c>
      <c r="L567" s="383">
        <v>14493000</v>
      </c>
      <c r="M567" s="383">
        <v>14493000</v>
      </c>
      <c r="N567" s="381">
        <v>0</v>
      </c>
      <c r="O567" s="383">
        <v>14493000</v>
      </c>
      <c r="P567" s="381" t="s">
        <v>6056</v>
      </c>
    </row>
    <row r="568" spans="1:16" ht="42">
      <c r="A568" s="380">
        <v>20250602</v>
      </c>
      <c r="B568" s="382">
        <v>45797</v>
      </c>
      <c r="C568" s="381">
        <v>20250475</v>
      </c>
      <c r="D568" s="381" t="s">
        <v>6158</v>
      </c>
      <c r="E568" s="381" t="s">
        <v>6053</v>
      </c>
      <c r="F568" s="381">
        <v>79905580</v>
      </c>
      <c r="G568" s="381" t="s">
        <v>6804</v>
      </c>
      <c r="H568" s="381" t="s">
        <v>6806</v>
      </c>
      <c r="I568" s="368">
        <v>20250411</v>
      </c>
      <c r="J568" s="383">
        <v>14305000</v>
      </c>
      <c r="K568" s="381">
        <v>0</v>
      </c>
      <c r="L568" s="383">
        <v>14305000</v>
      </c>
      <c r="M568" s="383">
        <v>4394000</v>
      </c>
      <c r="N568" s="383">
        <v>9911000</v>
      </c>
      <c r="O568" s="383">
        <v>4394000</v>
      </c>
      <c r="P568" s="381" t="s">
        <v>6056</v>
      </c>
    </row>
    <row r="569" spans="1:16" ht="62.4">
      <c r="A569" s="374">
        <v>20251262</v>
      </c>
      <c r="B569" s="376">
        <v>45952</v>
      </c>
      <c r="C569" s="375">
        <v>20250930</v>
      </c>
      <c r="D569" s="375" t="s">
        <v>6158</v>
      </c>
      <c r="E569" s="375" t="s">
        <v>6053</v>
      </c>
      <c r="F569" s="375">
        <v>79905580</v>
      </c>
      <c r="G569" s="375" t="s">
        <v>6804</v>
      </c>
      <c r="H569" s="375" t="s">
        <v>6807</v>
      </c>
      <c r="I569" s="369">
        <v>20250411</v>
      </c>
      <c r="J569" s="377">
        <v>3460000</v>
      </c>
      <c r="K569" s="375">
        <v>0</v>
      </c>
      <c r="L569" s="397">
        <v>3460000</v>
      </c>
      <c r="M569" s="375">
        <v>0</v>
      </c>
      <c r="N569" s="377">
        <v>3460000</v>
      </c>
      <c r="O569" s="375">
        <v>0</v>
      </c>
      <c r="P569" s="375" t="s">
        <v>6056</v>
      </c>
    </row>
    <row r="570" spans="1:16" ht="42">
      <c r="A570" s="374">
        <v>20251263</v>
      </c>
      <c r="B570" s="376">
        <v>45952</v>
      </c>
      <c r="C570" s="375">
        <v>20250947</v>
      </c>
      <c r="D570" s="375" t="s">
        <v>6158</v>
      </c>
      <c r="E570" s="375" t="s">
        <v>6236</v>
      </c>
      <c r="F570" s="375">
        <v>79905580</v>
      </c>
      <c r="G570" s="375" t="s">
        <v>6804</v>
      </c>
      <c r="H570" s="375" t="s">
        <v>6808</v>
      </c>
      <c r="I570" s="369">
        <v>20250411</v>
      </c>
      <c r="J570" s="377">
        <v>3460000</v>
      </c>
      <c r="K570" s="375">
        <v>0</v>
      </c>
      <c r="L570" s="397">
        <v>3460000</v>
      </c>
      <c r="M570" s="375">
        <v>0</v>
      </c>
      <c r="N570" s="377">
        <v>3460000</v>
      </c>
      <c r="O570" s="375">
        <v>0</v>
      </c>
      <c r="P570" s="375" t="s">
        <v>6056</v>
      </c>
    </row>
    <row r="571" spans="1:16" ht="93">
      <c r="A571" s="380">
        <v>20250603</v>
      </c>
      <c r="B571" s="382">
        <v>45797</v>
      </c>
      <c r="C571" s="381">
        <v>20250433</v>
      </c>
      <c r="D571" s="381" t="s">
        <v>6052</v>
      </c>
      <c r="E571" s="381" t="s">
        <v>6236</v>
      </c>
      <c r="F571" s="381">
        <v>901696659</v>
      </c>
      <c r="G571" s="381" t="s">
        <v>6809</v>
      </c>
      <c r="H571" s="381" t="s">
        <v>6759</v>
      </c>
      <c r="I571" s="381">
        <v>20250412</v>
      </c>
      <c r="J571" s="383">
        <v>100000000</v>
      </c>
      <c r="K571" s="381">
        <v>0</v>
      </c>
      <c r="L571" s="383">
        <v>100000000</v>
      </c>
      <c r="M571" s="383">
        <v>3145180</v>
      </c>
      <c r="N571" s="383">
        <v>96854820</v>
      </c>
      <c r="O571" s="383">
        <v>3145180</v>
      </c>
      <c r="P571" s="381" t="s">
        <v>6056</v>
      </c>
    </row>
    <row r="572" spans="1:16" ht="93">
      <c r="A572" s="380">
        <v>20250608</v>
      </c>
      <c r="B572" s="382">
        <v>45798</v>
      </c>
      <c r="C572" s="381">
        <v>20250466</v>
      </c>
      <c r="D572" s="381" t="s">
        <v>6158</v>
      </c>
      <c r="E572" s="381" t="s">
        <v>6214</v>
      </c>
      <c r="F572" s="381">
        <v>900910573</v>
      </c>
      <c r="G572" s="381" t="s">
        <v>4888</v>
      </c>
      <c r="H572" s="381" t="s">
        <v>6810</v>
      </c>
      <c r="I572" s="381">
        <v>20250413</v>
      </c>
      <c r="J572" s="383">
        <v>131000000</v>
      </c>
      <c r="K572" s="381">
        <v>0</v>
      </c>
      <c r="L572" s="383">
        <v>131000000</v>
      </c>
      <c r="M572" s="383">
        <v>97052988</v>
      </c>
      <c r="N572" s="383">
        <v>33947012</v>
      </c>
      <c r="O572" s="383">
        <v>97052988</v>
      </c>
      <c r="P572" s="381" t="s">
        <v>6056</v>
      </c>
    </row>
    <row r="573" spans="1:16" ht="62.4">
      <c r="A573" s="380">
        <v>20250610</v>
      </c>
      <c r="B573" s="382">
        <v>45799</v>
      </c>
      <c r="C573" s="381">
        <v>20250422</v>
      </c>
      <c r="D573" s="381" t="s">
        <v>6158</v>
      </c>
      <c r="E573" s="381" t="s">
        <v>6454</v>
      </c>
      <c r="F573" s="381">
        <v>1022332165</v>
      </c>
      <c r="G573" s="381" t="s">
        <v>6811</v>
      </c>
      <c r="H573" s="381" t="s">
        <v>6490</v>
      </c>
      <c r="I573" s="381">
        <v>20250414</v>
      </c>
      <c r="J573" s="383">
        <v>36540000</v>
      </c>
      <c r="K573" s="381">
        <v>0</v>
      </c>
      <c r="L573" s="383">
        <v>36540000</v>
      </c>
      <c r="M573" s="383">
        <v>24746667</v>
      </c>
      <c r="N573" s="383">
        <v>11793333</v>
      </c>
      <c r="O573" s="383">
        <v>24746667</v>
      </c>
      <c r="P573" s="381" t="s">
        <v>6056</v>
      </c>
    </row>
    <row r="574" spans="1:16" ht="62.4">
      <c r="A574" s="380">
        <v>20250611</v>
      </c>
      <c r="B574" s="382">
        <v>45799</v>
      </c>
      <c r="C574" s="381">
        <v>20250422</v>
      </c>
      <c r="D574" s="381" t="s">
        <v>6158</v>
      </c>
      <c r="E574" s="381" t="s">
        <v>6454</v>
      </c>
      <c r="F574" s="381">
        <v>1070606363</v>
      </c>
      <c r="G574" s="381" t="s">
        <v>6812</v>
      </c>
      <c r="H574" s="381" t="s">
        <v>6490</v>
      </c>
      <c r="I574" s="381">
        <v>20250415</v>
      </c>
      <c r="J574" s="383">
        <v>36540000</v>
      </c>
      <c r="K574" s="381">
        <v>0</v>
      </c>
      <c r="L574" s="383">
        <v>36540000</v>
      </c>
      <c r="M574" s="383">
        <v>24746667</v>
      </c>
      <c r="N574" s="383">
        <v>11793333</v>
      </c>
      <c r="O574" s="383">
        <v>24746667</v>
      </c>
      <c r="P574" s="381" t="s">
        <v>6056</v>
      </c>
    </row>
    <row r="575" spans="1:16" ht="62.4">
      <c r="A575" s="380">
        <v>20250612</v>
      </c>
      <c r="B575" s="382">
        <v>45799</v>
      </c>
      <c r="C575" s="381">
        <v>20250422</v>
      </c>
      <c r="D575" s="381" t="s">
        <v>6158</v>
      </c>
      <c r="E575" s="381" t="s">
        <v>6454</v>
      </c>
      <c r="F575" s="381">
        <v>52056322</v>
      </c>
      <c r="G575" s="381" t="s">
        <v>6813</v>
      </c>
      <c r="H575" s="381" t="s">
        <v>6490</v>
      </c>
      <c r="I575" s="381">
        <v>20250416</v>
      </c>
      <c r="J575" s="383">
        <v>36540000</v>
      </c>
      <c r="K575" s="381">
        <v>0</v>
      </c>
      <c r="L575" s="383">
        <v>36540000</v>
      </c>
      <c r="M575" s="383">
        <v>24166667</v>
      </c>
      <c r="N575" s="383">
        <v>12373333</v>
      </c>
      <c r="O575" s="383">
        <v>24166667</v>
      </c>
      <c r="P575" s="381" t="s">
        <v>6056</v>
      </c>
    </row>
    <row r="576" spans="1:16" ht="82.8">
      <c r="A576" s="380">
        <v>20250631</v>
      </c>
      <c r="B576" s="382">
        <v>45804</v>
      </c>
      <c r="C576" s="381">
        <v>20250215</v>
      </c>
      <c r="D576" s="381" t="s">
        <v>6158</v>
      </c>
      <c r="E576" s="381" t="s">
        <v>6159</v>
      </c>
      <c r="F576" s="381">
        <v>901942410</v>
      </c>
      <c r="G576" s="381" t="s">
        <v>6814</v>
      </c>
      <c r="H576" s="381" t="s">
        <v>6815</v>
      </c>
      <c r="I576" s="368">
        <v>20250417</v>
      </c>
      <c r="J576" s="383">
        <v>1935423000</v>
      </c>
      <c r="K576" s="381">
        <v>0</v>
      </c>
      <c r="L576" s="383">
        <v>1935423000</v>
      </c>
      <c r="M576" s="383">
        <v>387084600</v>
      </c>
      <c r="N576" s="383">
        <v>1548338400</v>
      </c>
      <c r="O576" s="383">
        <v>387084600</v>
      </c>
      <c r="P576" s="381" t="s">
        <v>6056</v>
      </c>
    </row>
    <row r="577" spans="1:16" ht="93">
      <c r="A577" s="374">
        <v>20251287</v>
      </c>
      <c r="B577" s="376">
        <v>45955</v>
      </c>
      <c r="C577" s="375">
        <v>20250979</v>
      </c>
      <c r="D577" s="375" t="s">
        <v>6158</v>
      </c>
      <c r="E577" s="375" t="s">
        <v>6159</v>
      </c>
      <c r="F577" s="375">
        <v>901942410</v>
      </c>
      <c r="G577" s="375" t="s">
        <v>6814</v>
      </c>
      <c r="H577" s="375" t="s">
        <v>6816</v>
      </c>
      <c r="I577" s="369">
        <v>20250417</v>
      </c>
      <c r="J577" s="377">
        <v>1233431000</v>
      </c>
      <c r="K577" s="375">
        <v>0</v>
      </c>
      <c r="L577" s="397">
        <v>1233431000</v>
      </c>
      <c r="M577" s="375">
        <v>0</v>
      </c>
      <c r="N577" s="377">
        <v>1233431000</v>
      </c>
      <c r="O577" s="375">
        <v>0</v>
      </c>
      <c r="P577" s="375" t="s">
        <v>6056</v>
      </c>
    </row>
    <row r="578" spans="1:16" ht="62.4">
      <c r="A578" s="380">
        <v>20250632</v>
      </c>
      <c r="B578" s="382">
        <v>45804</v>
      </c>
      <c r="C578" s="381">
        <v>20250150</v>
      </c>
      <c r="D578" s="381" t="s">
        <v>6158</v>
      </c>
      <c r="E578" s="381" t="s">
        <v>6817</v>
      </c>
      <c r="F578" s="381">
        <v>901942005</v>
      </c>
      <c r="G578" s="381" t="s">
        <v>4916</v>
      </c>
      <c r="H578" s="381" t="s">
        <v>6818</v>
      </c>
      <c r="I578" s="381">
        <v>20250418</v>
      </c>
      <c r="J578" s="383">
        <v>726190000</v>
      </c>
      <c r="K578" s="381">
        <v>0</v>
      </c>
      <c r="L578" s="383">
        <v>726190000</v>
      </c>
      <c r="M578" s="381">
        <v>0</v>
      </c>
      <c r="N578" s="383">
        <v>726190000</v>
      </c>
      <c r="O578" s="381">
        <v>0</v>
      </c>
      <c r="P578" s="381" t="s">
        <v>6056</v>
      </c>
    </row>
    <row r="579" spans="1:16" ht="72.599999999999994">
      <c r="A579" s="380">
        <v>20250613</v>
      </c>
      <c r="B579" s="382">
        <v>45799</v>
      </c>
      <c r="C579" s="381">
        <v>20250334</v>
      </c>
      <c r="D579" s="381" t="s">
        <v>6158</v>
      </c>
      <c r="E579" s="381" t="s">
        <v>6313</v>
      </c>
      <c r="F579" s="381">
        <v>901557038</v>
      </c>
      <c r="G579" s="381" t="s">
        <v>2607</v>
      </c>
      <c r="H579" s="381" t="s">
        <v>6819</v>
      </c>
      <c r="I579" s="368">
        <v>20250419</v>
      </c>
      <c r="J579" s="383">
        <v>796275000</v>
      </c>
      <c r="K579" s="381">
        <v>0</v>
      </c>
      <c r="L579" s="383">
        <v>796275000</v>
      </c>
      <c r="M579" s="383">
        <v>599062351</v>
      </c>
      <c r="N579" s="383">
        <v>197212649</v>
      </c>
      <c r="O579" s="383">
        <v>599062351</v>
      </c>
      <c r="P579" s="381" t="s">
        <v>6056</v>
      </c>
    </row>
    <row r="580" spans="1:16" ht="82.8">
      <c r="A580" s="380">
        <v>20251328</v>
      </c>
      <c r="B580" s="382">
        <v>45966</v>
      </c>
      <c r="C580" s="381">
        <v>20250894</v>
      </c>
      <c r="D580" s="381" t="s">
        <v>6158</v>
      </c>
      <c r="E580" s="381" t="s">
        <v>6313</v>
      </c>
      <c r="F580" s="381">
        <v>901557038</v>
      </c>
      <c r="G580" s="381" t="s">
        <v>2607</v>
      </c>
      <c r="H580" s="381" t="s">
        <v>6820</v>
      </c>
      <c r="I580" s="368">
        <v>20250419</v>
      </c>
      <c r="J580" s="383">
        <v>150352000</v>
      </c>
      <c r="K580" s="381">
        <v>0</v>
      </c>
      <c r="L580" s="383">
        <v>150352000</v>
      </c>
      <c r="M580" s="381">
        <v>0</v>
      </c>
      <c r="N580" s="383">
        <v>150352000</v>
      </c>
      <c r="O580" s="381">
        <v>0</v>
      </c>
      <c r="P580" s="381" t="s">
        <v>6056</v>
      </c>
    </row>
    <row r="581" spans="1:16" ht="82.8">
      <c r="A581" s="380">
        <v>20250614</v>
      </c>
      <c r="B581" s="382">
        <v>45799</v>
      </c>
      <c r="C581" s="381">
        <v>20250450</v>
      </c>
      <c r="D581" s="381" t="s">
        <v>6158</v>
      </c>
      <c r="E581" s="381" t="s">
        <v>6484</v>
      </c>
      <c r="F581" s="381">
        <v>1073711868</v>
      </c>
      <c r="G581" s="381" t="s">
        <v>6821</v>
      </c>
      <c r="H581" s="381" t="s">
        <v>6757</v>
      </c>
      <c r="I581" s="381">
        <v>20250420</v>
      </c>
      <c r="J581" s="383">
        <v>4800000</v>
      </c>
      <c r="K581" s="381">
        <v>0</v>
      </c>
      <c r="L581" s="383">
        <v>4800000</v>
      </c>
      <c r="M581" s="383">
        <v>4800000</v>
      </c>
      <c r="N581" s="381">
        <v>0</v>
      </c>
      <c r="O581" s="383">
        <v>4800000</v>
      </c>
      <c r="P581" s="381" t="s">
        <v>6056</v>
      </c>
    </row>
    <row r="582" spans="1:16" ht="82.8">
      <c r="A582" s="380">
        <v>20250615</v>
      </c>
      <c r="B582" s="382">
        <v>45800</v>
      </c>
      <c r="C582" s="381">
        <v>20250450</v>
      </c>
      <c r="D582" s="381" t="s">
        <v>6158</v>
      </c>
      <c r="E582" s="381" t="s">
        <v>6484</v>
      </c>
      <c r="F582" s="381">
        <v>1024549073</v>
      </c>
      <c r="G582" s="381" t="s">
        <v>6822</v>
      </c>
      <c r="H582" s="381" t="s">
        <v>6757</v>
      </c>
      <c r="I582" s="381">
        <v>20250421</v>
      </c>
      <c r="J582" s="383">
        <v>4800000</v>
      </c>
      <c r="K582" s="381">
        <v>0</v>
      </c>
      <c r="L582" s="383">
        <v>4800000</v>
      </c>
      <c r="M582" s="383">
        <v>4800000</v>
      </c>
      <c r="N582" s="381">
        <v>0</v>
      </c>
      <c r="O582" s="383">
        <v>4800000</v>
      </c>
      <c r="P582" s="381" t="s">
        <v>6056</v>
      </c>
    </row>
    <row r="583" spans="1:16" ht="52.2">
      <c r="A583" s="380">
        <v>20250616</v>
      </c>
      <c r="B583" s="382">
        <v>45800</v>
      </c>
      <c r="C583" s="381">
        <v>20250458</v>
      </c>
      <c r="D583" s="381" t="s">
        <v>6058</v>
      </c>
      <c r="E583" s="381" t="s">
        <v>6062</v>
      </c>
      <c r="F583" s="381">
        <v>1098612710</v>
      </c>
      <c r="G583" s="381" t="s">
        <v>6220</v>
      </c>
      <c r="H583" s="381" t="s">
        <v>6221</v>
      </c>
      <c r="I583" s="381">
        <v>20250422</v>
      </c>
      <c r="J583" s="383">
        <v>11700000</v>
      </c>
      <c r="K583" s="381">
        <v>0</v>
      </c>
      <c r="L583" s="383">
        <v>11700000</v>
      </c>
      <c r="M583" s="383">
        <v>11700000</v>
      </c>
      <c r="N583" s="381">
        <v>0</v>
      </c>
      <c r="O583" s="383">
        <v>11700000</v>
      </c>
      <c r="P583" s="381" t="s">
        <v>6056</v>
      </c>
    </row>
    <row r="584" spans="1:16" ht="62.4">
      <c r="A584" s="380">
        <v>20250617</v>
      </c>
      <c r="B584" s="382">
        <v>45800</v>
      </c>
      <c r="C584" s="381">
        <v>20250479</v>
      </c>
      <c r="D584" s="381" t="s">
        <v>6158</v>
      </c>
      <c r="E584" s="381" t="s">
        <v>6053</v>
      </c>
      <c r="F584" s="381">
        <v>80578578</v>
      </c>
      <c r="G584" s="381" t="s">
        <v>6823</v>
      </c>
      <c r="H584" s="381" t="s">
        <v>6824</v>
      </c>
      <c r="I584" s="368">
        <v>20250423</v>
      </c>
      <c r="J584" s="383">
        <v>50000000</v>
      </c>
      <c r="K584" s="381">
        <v>0</v>
      </c>
      <c r="L584" s="383">
        <v>50000000</v>
      </c>
      <c r="M584" s="383">
        <v>32666667</v>
      </c>
      <c r="N584" s="383">
        <v>17333333</v>
      </c>
      <c r="O584" s="383">
        <v>32666667</v>
      </c>
      <c r="P584" s="381" t="s">
        <v>6056</v>
      </c>
    </row>
    <row r="585" spans="1:16" ht="82.8">
      <c r="A585" s="374">
        <v>20251249</v>
      </c>
      <c r="B585" s="376">
        <v>45951</v>
      </c>
      <c r="C585" s="375">
        <v>20250926</v>
      </c>
      <c r="D585" s="375" t="s">
        <v>6158</v>
      </c>
      <c r="E585" s="375" t="s">
        <v>6053</v>
      </c>
      <c r="F585" s="375">
        <v>80578578</v>
      </c>
      <c r="G585" s="375" t="s">
        <v>6823</v>
      </c>
      <c r="H585" s="375" t="s">
        <v>6825</v>
      </c>
      <c r="I585" s="369">
        <v>20250423</v>
      </c>
      <c r="J585" s="377">
        <v>12667000</v>
      </c>
      <c r="K585" s="375">
        <v>0</v>
      </c>
      <c r="L585" s="397">
        <v>12667000</v>
      </c>
      <c r="M585" s="375">
        <v>0</v>
      </c>
      <c r="N585" s="377">
        <v>12667000</v>
      </c>
      <c r="O585" s="375">
        <v>0</v>
      </c>
      <c r="P585" s="375" t="s">
        <v>6056</v>
      </c>
    </row>
    <row r="586" spans="1:16" ht="62.4">
      <c r="A586" s="380">
        <v>20250618</v>
      </c>
      <c r="B586" s="382">
        <v>45800</v>
      </c>
      <c r="C586" s="381">
        <v>20250376</v>
      </c>
      <c r="D586" s="381" t="s">
        <v>6058</v>
      </c>
      <c r="E586" s="381" t="s">
        <v>6068</v>
      </c>
      <c r="F586" s="381">
        <v>900110012</v>
      </c>
      <c r="G586" s="381" t="s">
        <v>6826</v>
      </c>
      <c r="H586" s="381" t="s">
        <v>6827</v>
      </c>
      <c r="I586" s="381">
        <v>20250424</v>
      </c>
      <c r="J586" s="383">
        <v>18000000</v>
      </c>
      <c r="K586" s="381">
        <v>0</v>
      </c>
      <c r="L586" s="383">
        <v>18000000</v>
      </c>
      <c r="M586" s="383">
        <v>15712165</v>
      </c>
      <c r="N586" s="383">
        <v>2287835</v>
      </c>
      <c r="O586" s="383">
        <v>15712165</v>
      </c>
      <c r="P586" s="381" t="s">
        <v>6056</v>
      </c>
    </row>
    <row r="587" spans="1:16" ht="82.8">
      <c r="A587" s="380">
        <v>20250621</v>
      </c>
      <c r="B587" s="382">
        <v>45800</v>
      </c>
      <c r="C587" s="381">
        <v>20250482</v>
      </c>
      <c r="D587" s="381" t="s">
        <v>6052</v>
      </c>
      <c r="E587" s="381" t="s">
        <v>6053</v>
      </c>
      <c r="F587" s="381">
        <v>900691730</v>
      </c>
      <c r="G587" s="381" t="s">
        <v>6828</v>
      </c>
      <c r="H587" s="381" t="s">
        <v>6499</v>
      </c>
      <c r="I587" s="381">
        <v>20250425</v>
      </c>
      <c r="J587" s="383">
        <v>100000000</v>
      </c>
      <c r="K587" s="381">
        <v>0</v>
      </c>
      <c r="L587" s="383">
        <v>100000000</v>
      </c>
      <c r="M587" s="383">
        <v>99999976</v>
      </c>
      <c r="N587" s="381">
        <v>24</v>
      </c>
      <c r="O587" s="383">
        <v>99999976</v>
      </c>
      <c r="P587" s="381" t="s">
        <v>6056</v>
      </c>
    </row>
    <row r="588" spans="1:16" ht="82.8">
      <c r="A588" s="380">
        <v>20250622</v>
      </c>
      <c r="B588" s="382">
        <v>45803</v>
      </c>
      <c r="C588" s="381">
        <v>20250482</v>
      </c>
      <c r="D588" s="381" t="s">
        <v>6052</v>
      </c>
      <c r="E588" s="381" t="s">
        <v>6053</v>
      </c>
      <c r="F588" s="381">
        <v>901825285</v>
      </c>
      <c r="G588" s="381" t="s">
        <v>6801</v>
      </c>
      <c r="H588" s="381" t="s">
        <v>6499</v>
      </c>
      <c r="I588" s="381">
        <v>20250426</v>
      </c>
      <c r="J588" s="383">
        <v>100000000</v>
      </c>
      <c r="K588" s="381">
        <v>0</v>
      </c>
      <c r="L588" s="383">
        <v>100000000</v>
      </c>
      <c r="M588" s="383">
        <v>6862237</v>
      </c>
      <c r="N588" s="383">
        <v>93137763</v>
      </c>
      <c r="O588" s="383">
        <v>6862237</v>
      </c>
      <c r="P588" s="381" t="s">
        <v>6056</v>
      </c>
    </row>
    <row r="589" spans="1:16" ht="62.4">
      <c r="A589" s="380">
        <v>20250629</v>
      </c>
      <c r="B589" s="382">
        <v>45804</v>
      </c>
      <c r="C589" s="381">
        <v>20250422</v>
      </c>
      <c r="D589" s="381" t="s">
        <v>6158</v>
      </c>
      <c r="E589" s="381" t="s">
        <v>6454</v>
      </c>
      <c r="F589" s="381">
        <v>20911038</v>
      </c>
      <c r="G589" s="381" t="s">
        <v>6829</v>
      </c>
      <c r="H589" s="381" t="s">
        <v>6490</v>
      </c>
      <c r="I589" s="381">
        <v>20250427</v>
      </c>
      <c r="J589" s="383">
        <v>40600000</v>
      </c>
      <c r="K589" s="381">
        <v>0</v>
      </c>
      <c r="L589" s="383">
        <v>40600000</v>
      </c>
      <c r="M589" s="383">
        <v>17593333</v>
      </c>
      <c r="N589" s="383">
        <v>23006667</v>
      </c>
      <c r="O589" s="383">
        <v>17593333</v>
      </c>
      <c r="P589" s="381" t="s">
        <v>6056</v>
      </c>
    </row>
    <row r="590" spans="1:16" ht="62.4">
      <c r="A590" s="380">
        <v>20250630</v>
      </c>
      <c r="B590" s="382">
        <v>45804</v>
      </c>
      <c r="C590" s="381">
        <v>20250422</v>
      </c>
      <c r="D590" s="381" t="s">
        <v>6158</v>
      </c>
      <c r="E590" s="381" t="s">
        <v>6454</v>
      </c>
      <c r="F590" s="381">
        <v>1072658114</v>
      </c>
      <c r="G590" s="381" t="s">
        <v>6830</v>
      </c>
      <c r="H590" s="381" t="s">
        <v>6490</v>
      </c>
      <c r="I590" s="381">
        <v>20250428</v>
      </c>
      <c r="J590" s="383">
        <v>40600000</v>
      </c>
      <c r="K590" s="381">
        <v>0</v>
      </c>
      <c r="L590" s="383">
        <v>40600000</v>
      </c>
      <c r="M590" s="383">
        <v>22813333</v>
      </c>
      <c r="N590" s="383">
        <v>17786667</v>
      </c>
      <c r="O590" s="383">
        <v>22813333</v>
      </c>
      <c r="P590" s="381" t="s">
        <v>6056</v>
      </c>
    </row>
    <row r="591" spans="1:16" ht="93">
      <c r="A591" s="380">
        <v>20250625</v>
      </c>
      <c r="B591" s="382">
        <v>45804</v>
      </c>
      <c r="C591" s="381">
        <v>20250431</v>
      </c>
      <c r="D591" s="381" t="s">
        <v>6052</v>
      </c>
      <c r="E591" s="381" t="s">
        <v>6236</v>
      </c>
      <c r="F591" s="381">
        <v>901888419</v>
      </c>
      <c r="G591" s="381" t="s">
        <v>6831</v>
      </c>
      <c r="H591" s="381" t="s">
        <v>6759</v>
      </c>
      <c r="I591" s="381">
        <v>20250429</v>
      </c>
      <c r="J591" s="383">
        <v>100000000</v>
      </c>
      <c r="K591" s="383">
        <v>100000000</v>
      </c>
      <c r="L591" s="381">
        <v>0</v>
      </c>
      <c r="M591" s="381">
        <v>0</v>
      </c>
      <c r="N591" s="381">
        <v>0</v>
      </c>
      <c r="O591" s="381">
        <v>0</v>
      </c>
      <c r="P591" s="381" t="s">
        <v>6056</v>
      </c>
    </row>
    <row r="592" spans="1:16" ht="93">
      <c r="A592" s="380">
        <v>20250626</v>
      </c>
      <c r="B592" s="382">
        <v>45804</v>
      </c>
      <c r="C592" s="381">
        <v>20250434</v>
      </c>
      <c r="D592" s="381" t="s">
        <v>6052</v>
      </c>
      <c r="E592" s="381" t="s">
        <v>6236</v>
      </c>
      <c r="F592" s="381">
        <v>901814637</v>
      </c>
      <c r="G592" s="381" t="s">
        <v>6832</v>
      </c>
      <c r="H592" s="381" t="s">
        <v>6759</v>
      </c>
      <c r="I592" s="381">
        <v>20250430</v>
      </c>
      <c r="J592" s="383">
        <v>50000000</v>
      </c>
      <c r="K592" s="383">
        <v>50000000</v>
      </c>
      <c r="L592" s="381">
        <v>0</v>
      </c>
      <c r="M592" s="381">
        <v>0</v>
      </c>
      <c r="N592" s="381">
        <v>0</v>
      </c>
      <c r="O592" s="381">
        <v>0</v>
      </c>
      <c r="P592" s="381" t="s">
        <v>6056</v>
      </c>
    </row>
    <row r="593" spans="1:16" ht="82.8">
      <c r="A593" s="380">
        <v>20250628</v>
      </c>
      <c r="B593" s="382">
        <v>45804</v>
      </c>
      <c r="C593" s="381">
        <v>20250482</v>
      </c>
      <c r="D593" s="381" t="s">
        <v>6052</v>
      </c>
      <c r="E593" s="381" t="s">
        <v>6053</v>
      </c>
      <c r="F593" s="381">
        <v>901814637</v>
      </c>
      <c r="G593" s="381" t="s">
        <v>6832</v>
      </c>
      <c r="H593" s="381" t="s">
        <v>6499</v>
      </c>
      <c r="I593" s="381">
        <v>20250431</v>
      </c>
      <c r="J593" s="383">
        <v>50000000</v>
      </c>
      <c r="K593" s="381">
        <v>0</v>
      </c>
      <c r="L593" s="383">
        <v>50000000</v>
      </c>
      <c r="M593" s="381">
        <v>0</v>
      </c>
      <c r="N593" s="383">
        <v>50000000</v>
      </c>
      <c r="O593" s="381">
        <v>0</v>
      </c>
      <c r="P593" s="381" t="s">
        <v>6056</v>
      </c>
    </row>
    <row r="594" spans="1:16" ht="93">
      <c r="A594" s="380">
        <v>20250633</v>
      </c>
      <c r="B594" s="382">
        <v>45805</v>
      </c>
      <c r="C594" s="381">
        <v>20250432</v>
      </c>
      <c r="D594" s="381" t="s">
        <v>6052</v>
      </c>
      <c r="E594" s="381" t="s">
        <v>6236</v>
      </c>
      <c r="F594" s="381">
        <v>901766273</v>
      </c>
      <c r="G594" s="381" t="s">
        <v>6833</v>
      </c>
      <c r="H594" s="381" t="s">
        <v>6759</v>
      </c>
      <c r="I594" s="381">
        <v>20250432</v>
      </c>
      <c r="J594" s="383">
        <v>100000000</v>
      </c>
      <c r="K594" s="381">
        <v>0</v>
      </c>
      <c r="L594" s="383">
        <v>100000000</v>
      </c>
      <c r="M594" s="381">
        <v>0</v>
      </c>
      <c r="N594" s="383">
        <v>100000000</v>
      </c>
      <c r="O594" s="381">
        <v>0</v>
      </c>
      <c r="P594" s="381" t="s">
        <v>6056</v>
      </c>
    </row>
    <row r="595" spans="1:16" ht="93">
      <c r="A595" s="380">
        <v>20250634</v>
      </c>
      <c r="B595" s="382">
        <v>45805</v>
      </c>
      <c r="C595" s="381">
        <v>20250471</v>
      </c>
      <c r="D595" s="381" t="s">
        <v>6052</v>
      </c>
      <c r="E595" s="381" t="s">
        <v>6236</v>
      </c>
      <c r="F595" s="381">
        <v>901847655</v>
      </c>
      <c r="G595" s="381" t="s">
        <v>6834</v>
      </c>
      <c r="H595" s="381" t="s">
        <v>6835</v>
      </c>
      <c r="I595" s="381">
        <v>20250433</v>
      </c>
      <c r="J595" s="383">
        <v>100000000</v>
      </c>
      <c r="K595" s="381">
        <v>0</v>
      </c>
      <c r="L595" s="383">
        <v>100000000</v>
      </c>
      <c r="M595" s="381">
        <v>0</v>
      </c>
      <c r="N595" s="383">
        <v>100000000</v>
      </c>
      <c r="O595" s="381">
        <v>0</v>
      </c>
      <c r="P595" s="381" t="s">
        <v>6056</v>
      </c>
    </row>
    <row r="596" spans="1:16" ht="62.4">
      <c r="A596" s="380">
        <v>20250635</v>
      </c>
      <c r="B596" s="382">
        <v>45806</v>
      </c>
      <c r="C596" s="381">
        <v>20250377</v>
      </c>
      <c r="D596" s="381" t="s">
        <v>6177</v>
      </c>
      <c r="E596" s="381" t="s">
        <v>6068</v>
      </c>
      <c r="F596" s="381">
        <v>900268588</v>
      </c>
      <c r="G596" s="381" t="s">
        <v>2367</v>
      </c>
      <c r="H596" s="381" t="s">
        <v>6836</v>
      </c>
      <c r="I596" s="381">
        <v>20250434</v>
      </c>
      <c r="J596" s="383">
        <v>146415000</v>
      </c>
      <c r="K596" s="381">
        <v>0</v>
      </c>
      <c r="L596" s="383">
        <v>146415000</v>
      </c>
      <c r="M596" s="383">
        <v>70639650</v>
      </c>
      <c r="N596" s="383">
        <v>75775351</v>
      </c>
      <c r="O596" s="383">
        <v>70639650</v>
      </c>
      <c r="P596" s="381" t="s">
        <v>6056</v>
      </c>
    </row>
    <row r="597" spans="1:16" ht="82.8">
      <c r="A597" s="380">
        <v>20250636</v>
      </c>
      <c r="B597" s="382">
        <v>45806</v>
      </c>
      <c r="C597" s="381">
        <v>20250489</v>
      </c>
      <c r="D597" s="381" t="s">
        <v>6052</v>
      </c>
      <c r="E597" s="381" t="s">
        <v>6053</v>
      </c>
      <c r="F597" s="381">
        <v>901766273</v>
      </c>
      <c r="G597" s="381" t="s">
        <v>6833</v>
      </c>
      <c r="H597" s="381" t="s">
        <v>6499</v>
      </c>
      <c r="I597" s="381">
        <v>20250435</v>
      </c>
      <c r="J597" s="383">
        <v>100000000</v>
      </c>
      <c r="K597" s="381">
        <v>0</v>
      </c>
      <c r="L597" s="383">
        <v>100000000</v>
      </c>
      <c r="M597" s="383">
        <v>42858615</v>
      </c>
      <c r="N597" s="383">
        <v>66579955</v>
      </c>
      <c r="O597" s="383">
        <v>33420045</v>
      </c>
      <c r="P597" s="381" t="s">
        <v>6056</v>
      </c>
    </row>
    <row r="598" spans="1:16" ht="103.2">
      <c r="A598" s="380">
        <v>20250637</v>
      </c>
      <c r="B598" s="382">
        <v>45806</v>
      </c>
      <c r="C598" s="381">
        <v>20250489</v>
      </c>
      <c r="D598" s="381" t="s">
        <v>6052</v>
      </c>
      <c r="E598" s="381" t="s">
        <v>6053</v>
      </c>
      <c r="F598" s="381">
        <v>901810225</v>
      </c>
      <c r="G598" s="381" t="s">
        <v>6765</v>
      </c>
      <c r="H598" s="381" t="s">
        <v>6499</v>
      </c>
      <c r="I598" s="381">
        <v>20250436</v>
      </c>
      <c r="J598" s="383">
        <v>30000000</v>
      </c>
      <c r="K598" s="381">
        <v>0</v>
      </c>
      <c r="L598" s="383">
        <v>30000000</v>
      </c>
      <c r="M598" s="383">
        <v>5669468</v>
      </c>
      <c r="N598" s="383">
        <v>24330532</v>
      </c>
      <c r="O598" s="383">
        <v>5669468</v>
      </c>
      <c r="P598" s="381" t="s">
        <v>6056</v>
      </c>
    </row>
    <row r="599" spans="1:16" ht="93">
      <c r="A599" s="380">
        <v>20250638</v>
      </c>
      <c r="B599" s="382">
        <v>45806</v>
      </c>
      <c r="C599" s="381">
        <v>20250482</v>
      </c>
      <c r="D599" s="381" t="s">
        <v>6052</v>
      </c>
      <c r="E599" s="381" t="s">
        <v>6053</v>
      </c>
      <c r="F599" s="381">
        <v>901847655</v>
      </c>
      <c r="G599" s="381" t="s">
        <v>6834</v>
      </c>
      <c r="H599" s="381" t="s">
        <v>6499</v>
      </c>
      <c r="I599" s="381">
        <v>20250437</v>
      </c>
      <c r="J599" s="383">
        <v>30000000</v>
      </c>
      <c r="K599" s="381">
        <v>0</v>
      </c>
      <c r="L599" s="383">
        <v>30000000</v>
      </c>
      <c r="M599" s="381">
        <v>0</v>
      </c>
      <c r="N599" s="383">
        <v>30000000</v>
      </c>
      <c r="O599" s="381">
        <v>0</v>
      </c>
      <c r="P599" s="381" t="s">
        <v>6056</v>
      </c>
    </row>
    <row r="600" spans="1:16" ht="93">
      <c r="A600" s="380">
        <v>20250639</v>
      </c>
      <c r="B600" s="382">
        <v>45807</v>
      </c>
      <c r="C600" s="381">
        <v>20250489</v>
      </c>
      <c r="D600" s="381" t="s">
        <v>6052</v>
      </c>
      <c r="E600" s="381" t="s">
        <v>6053</v>
      </c>
      <c r="F600" s="381">
        <v>901922949</v>
      </c>
      <c r="G600" s="381" t="s">
        <v>6837</v>
      </c>
      <c r="H600" s="381" t="s">
        <v>6499</v>
      </c>
      <c r="I600" s="381">
        <v>20250438</v>
      </c>
      <c r="J600" s="383">
        <v>100000000</v>
      </c>
      <c r="K600" s="381">
        <v>0</v>
      </c>
      <c r="L600" s="383">
        <v>100000000</v>
      </c>
      <c r="M600" s="381">
        <v>0</v>
      </c>
      <c r="N600" s="383">
        <v>100000000</v>
      </c>
      <c r="O600" s="381">
        <v>0</v>
      </c>
      <c r="P600" s="381" t="s">
        <v>6056</v>
      </c>
    </row>
    <row r="601" spans="1:16" ht="62.4">
      <c r="A601" s="380">
        <v>20250644</v>
      </c>
      <c r="B601" s="382">
        <v>45807</v>
      </c>
      <c r="C601" s="381">
        <v>20250496</v>
      </c>
      <c r="D601" s="381" t="s">
        <v>6058</v>
      </c>
      <c r="E601" s="381" t="s">
        <v>6068</v>
      </c>
      <c r="F601" s="381">
        <v>1075680549</v>
      </c>
      <c r="G601" s="381" t="s">
        <v>6838</v>
      </c>
      <c r="H601" s="381" t="s">
        <v>2967</v>
      </c>
      <c r="I601" s="381">
        <v>20250439</v>
      </c>
      <c r="J601" s="383">
        <v>8400000</v>
      </c>
      <c r="K601" s="381">
        <v>0</v>
      </c>
      <c r="L601" s="383">
        <v>8400000</v>
      </c>
      <c r="M601" s="383">
        <v>8400000</v>
      </c>
      <c r="N601" s="381">
        <v>0</v>
      </c>
      <c r="O601" s="383">
        <v>8400000</v>
      </c>
      <c r="P601" s="381" t="s">
        <v>6056</v>
      </c>
    </row>
    <row r="602" spans="1:16" ht="42">
      <c r="A602" s="380">
        <v>20250645</v>
      </c>
      <c r="B602" s="382">
        <v>45807</v>
      </c>
      <c r="C602" s="381">
        <v>20250490</v>
      </c>
      <c r="D602" s="381" t="s">
        <v>6058</v>
      </c>
      <c r="E602" s="381" t="s">
        <v>6062</v>
      </c>
      <c r="F602" s="381">
        <v>39781339</v>
      </c>
      <c r="G602" s="381" t="s">
        <v>6140</v>
      </c>
      <c r="H602" s="381" t="s">
        <v>6681</v>
      </c>
      <c r="I602" s="368">
        <v>20250440</v>
      </c>
      <c r="J602" s="383">
        <v>70000000</v>
      </c>
      <c r="K602" s="381">
        <v>0</v>
      </c>
      <c r="L602" s="383">
        <v>70000000</v>
      </c>
      <c r="M602" s="383">
        <v>55066667</v>
      </c>
      <c r="N602" s="383">
        <v>14933333</v>
      </c>
      <c r="O602" s="383">
        <v>55066667</v>
      </c>
      <c r="P602" s="381" t="s">
        <v>6056</v>
      </c>
    </row>
    <row r="603" spans="1:16" ht="52.2">
      <c r="A603" s="374">
        <v>20251310</v>
      </c>
      <c r="B603" s="376">
        <v>45961</v>
      </c>
      <c r="C603" s="375">
        <v>20251008</v>
      </c>
      <c r="D603" s="375" t="s">
        <v>6058</v>
      </c>
      <c r="E603" s="375" t="s">
        <v>6062</v>
      </c>
      <c r="F603" s="375">
        <v>39781339</v>
      </c>
      <c r="G603" s="375" t="s">
        <v>6140</v>
      </c>
      <c r="H603" s="375" t="s">
        <v>6839</v>
      </c>
      <c r="I603" s="369">
        <v>20250440</v>
      </c>
      <c r="J603" s="377">
        <v>27067000</v>
      </c>
      <c r="K603" s="375">
        <v>0</v>
      </c>
      <c r="L603" s="397">
        <v>27067000</v>
      </c>
      <c r="M603" s="375">
        <v>0</v>
      </c>
      <c r="N603" s="377">
        <v>27067000</v>
      </c>
      <c r="O603" s="375">
        <v>0</v>
      </c>
      <c r="P603" s="375" t="s">
        <v>6056</v>
      </c>
    </row>
    <row r="604" spans="1:16" ht="72.599999999999994">
      <c r="A604" s="380">
        <v>20250646</v>
      </c>
      <c r="B604" s="382">
        <v>45807</v>
      </c>
      <c r="C604" s="381">
        <v>20250488</v>
      </c>
      <c r="D604" s="381" t="s">
        <v>6158</v>
      </c>
      <c r="E604" s="381" t="s">
        <v>6730</v>
      </c>
      <c r="F604" s="381">
        <v>830136839</v>
      </c>
      <c r="G604" s="381" t="s">
        <v>6840</v>
      </c>
      <c r="H604" s="381" t="s">
        <v>6841</v>
      </c>
      <c r="I604" s="368">
        <v>20250441</v>
      </c>
      <c r="J604" s="383">
        <v>248430000</v>
      </c>
      <c r="K604" s="381">
        <v>0</v>
      </c>
      <c r="L604" s="383">
        <v>248430000</v>
      </c>
      <c r="M604" s="383">
        <v>189280000</v>
      </c>
      <c r="N604" s="383">
        <v>59150000</v>
      </c>
      <c r="O604" s="383">
        <v>189280000</v>
      </c>
      <c r="P604" s="381" t="s">
        <v>6056</v>
      </c>
    </row>
    <row r="605" spans="1:16" ht="82.8">
      <c r="A605" s="384">
        <v>20251113</v>
      </c>
      <c r="B605" s="386">
        <v>45919</v>
      </c>
      <c r="C605" s="385">
        <v>20250823</v>
      </c>
      <c r="D605" s="385" t="s">
        <v>6158</v>
      </c>
      <c r="E605" s="385" t="s">
        <v>6730</v>
      </c>
      <c r="F605" s="385">
        <v>830136839</v>
      </c>
      <c r="G605" s="385" t="s">
        <v>6840</v>
      </c>
      <c r="H605" s="385" t="s">
        <v>6842</v>
      </c>
      <c r="I605" s="369">
        <v>20250441</v>
      </c>
      <c r="J605" s="387">
        <v>80444000</v>
      </c>
      <c r="K605" s="385">
        <v>0</v>
      </c>
      <c r="L605" s="397">
        <v>80444000</v>
      </c>
      <c r="M605" s="387">
        <v>70980000</v>
      </c>
      <c r="N605" s="387">
        <v>9464000</v>
      </c>
      <c r="O605" s="387">
        <v>70980000</v>
      </c>
      <c r="P605" s="385" t="s">
        <v>6056</v>
      </c>
    </row>
    <row r="606" spans="1:16" ht="82.8">
      <c r="A606" s="380">
        <v>20250649</v>
      </c>
      <c r="B606" s="382">
        <v>45811</v>
      </c>
      <c r="C606" s="381">
        <v>20250494</v>
      </c>
      <c r="D606" s="381" t="s">
        <v>6158</v>
      </c>
      <c r="E606" s="381" t="s">
        <v>6447</v>
      </c>
      <c r="F606" s="381">
        <v>901464348</v>
      </c>
      <c r="G606" s="381" t="s">
        <v>2405</v>
      </c>
      <c r="H606" s="381" t="s">
        <v>6843</v>
      </c>
      <c r="I606" s="381">
        <v>20250442</v>
      </c>
      <c r="J606" s="383">
        <v>420542000</v>
      </c>
      <c r="K606" s="381">
        <v>0</v>
      </c>
      <c r="L606" s="383">
        <v>420542000</v>
      </c>
      <c r="M606" s="383">
        <v>420542000</v>
      </c>
      <c r="N606" s="381">
        <v>0</v>
      </c>
      <c r="O606" s="383">
        <v>420542000</v>
      </c>
      <c r="P606" s="381" t="s">
        <v>6056</v>
      </c>
    </row>
    <row r="607" spans="1:16" ht="72.599999999999994">
      <c r="A607" s="380">
        <v>20250647</v>
      </c>
      <c r="B607" s="382">
        <v>45807</v>
      </c>
      <c r="C607" s="381">
        <v>20250495</v>
      </c>
      <c r="D607" s="381" t="s">
        <v>6158</v>
      </c>
      <c r="E607" s="381" t="s">
        <v>6313</v>
      </c>
      <c r="F607" s="381">
        <v>1000714351</v>
      </c>
      <c r="G607" s="381" t="s">
        <v>6844</v>
      </c>
      <c r="H607" s="381" t="s">
        <v>6422</v>
      </c>
      <c r="I607" s="381">
        <v>20250443</v>
      </c>
      <c r="J607" s="383">
        <v>31800000</v>
      </c>
      <c r="K607" s="381">
        <v>0</v>
      </c>
      <c r="L607" s="383">
        <v>31800000</v>
      </c>
      <c r="M607" s="383">
        <v>17464200</v>
      </c>
      <c r="N607" s="383">
        <v>14335800</v>
      </c>
      <c r="O607" s="383">
        <v>17464200</v>
      </c>
      <c r="P607" s="381" t="s">
        <v>6056</v>
      </c>
    </row>
    <row r="608" spans="1:16" ht="103.2">
      <c r="A608" s="380">
        <v>20250654</v>
      </c>
      <c r="B608" s="382">
        <v>45812</v>
      </c>
      <c r="C608" s="381">
        <v>20250374</v>
      </c>
      <c r="D608" s="381" t="s">
        <v>6158</v>
      </c>
      <c r="E608" s="381" t="s">
        <v>6159</v>
      </c>
      <c r="F608" s="381">
        <v>901506750</v>
      </c>
      <c r="G608" s="381" t="s">
        <v>6845</v>
      </c>
      <c r="H608" s="381" t="s">
        <v>5027</v>
      </c>
      <c r="I608" s="381">
        <v>20250444</v>
      </c>
      <c r="J608" s="383">
        <v>2121816000</v>
      </c>
      <c r="K608" s="381">
        <v>0</v>
      </c>
      <c r="L608" s="383">
        <v>2121816000</v>
      </c>
      <c r="M608" s="383">
        <v>228455821</v>
      </c>
      <c r="N608" s="383">
        <v>1893360179</v>
      </c>
      <c r="O608" s="383">
        <v>228455821</v>
      </c>
      <c r="P608" s="381" t="s">
        <v>6056</v>
      </c>
    </row>
    <row r="609" spans="1:16" ht="62.4">
      <c r="A609" s="380">
        <v>20250650</v>
      </c>
      <c r="B609" s="382">
        <v>45811</v>
      </c>
      <c r="C609" s="381">
        <v>20250503</v>
      </c>
      <c r="D609" s="381" t="s">
        <v>6158</v>
      </c>
      <c r="E609" s="381" t="s">
        <v>6053</v>
      </c>
      <c r="F609" s="381">
        <v>41950545</v>
      </c>
      <c r="G609" s="381" t="s">
        <v>6846</v>
      </c>
      <c r="H609" s="381" t="s">
        <v>6847</v>
      </c>
      <c r="I609" s="381">
        <v>20250445</v>
      </c>
      <c r="J609" s="383">
        <v>26367000</v>
      </c>
      <c r="K609" s="381">
        <v>0</v>
      </c>
      <c r="L609" s="383">
        <v>26367000</v>
      </c>
      <c r="M609" s="383">
        <v>10846000</v>
      </c>
      <c r="N609" s="383">
        <v>15521000</v>
      </c>
      <c r="O609" s="383">
        <v>10846000</v>
      </c>
      <c r="P609" s="381" t="s">
        <v>6056</v>
      </c>
    </row>
    <row r="610" spans="1:16" ht="31.8">
      <c r="A610" s="380">
        <v>20250659</v>
      </c>
      <c r="B610" s="382">
        <v>45812</v>
      </c>
      <c r="C610" s="381">
        <v>20250425</v>
      </c>
      <c r="D610" s="381" t="s">
        <v>6158</v>
      </c>
      <c r="E610" s="381" t="s">
        <v>6848</v>
      </c>
      <c r="F610" s="381">
        <v>901948233</v>
      </c>
      <c r="G610" s="381" t="s">
        <v>5040</v>
      </c>
      <c r="H610" s="381" t="s">
        <v>6849</v>
      </c>
      <c r="I610" s="368">
        <v>20250446</v>
      </c>
      <c r="J610" s="383">
        <v>868697000</v>
      </c>
      <c r="K610" s="381">
        <v>0</v>
      </c>
      <c r="L610" s="383">
        <v>868697000</v>
      </c>
      <c r="M610" s="383">
        <v>465373138</v>
      </c>
      <c r="N610" s="383">
        <v>403323862</v>
      </c>
      <c r="O610" s="383">
        <v>465373138</v>
      </c>
      <c r="P610" s="381" t="s">
        <v>6056</v>
      </c>
    </row>
    <row r="611" spans="1:16" ht="42">
      <c r="A611" s="374">
        <v>20251284</v>
      </c>
      <c r="B611" s="376">
        <v>45954</v>
      </c>
      <c r="C611" s="375">
        <v>20250886</v>
      </c>
      <c r="D611" s="375" t="s">
        <v>6158</v>
      </c>
      <c r="E611" s="375" t="s">
        <v>6848</v>
      </c>
      <c r="F611" s="375">
        <v>901948233</v>
      </c>
      <c r="G611" s="375" t="s">
        <v>5040</v>
      </c>
      <c r="H611" s="375" t="s">
        <v>6850</v>
      </c>
      <c r="I611" s="369">
        <v>20250446</v>
      </c>
      <c r="J611" s="377">
        <v>132094000</v>
      </c>
      <c r="K611" s="375">
        <v>0</v>
      </c>
      <c r="L611" s="397">
        <v>132094000</v>
      </c>
      <c r="M611" s="375">
        <v>0</v>
      </c>
      <c r="N611" s="377">
        <v>132094000</v>
      </c>
      <c r="O611" s="375">
        <v>0</v>
      </c>
      <c r="P611" s="375" t="s">
        <v>6056</v>
      </c>
    </row>
    <row r="612" spans="1:16" ht="82.8">
      <c r="A612" s="380">
        <v>20250653</v>
      </c>
      <c r="B612" s="382">
        <v>45812</v>
      </c>
      <c r="C612" s="381">
        <v>20250489</v>
      </c>
      <c r="D612" s="381" t="s">
        <v>6052</v>
      </c>
      <c r="E612" s="381" t="s">
        <v>6053</v>
      </c>
      <c r="F612" s="381">
        <v>901696659</v>
      </c>
      <c r="G612" s="381" t="s">
        <v>6809</v>
      </c>
      <c r="H612" s="381" t="s">
        <v>6499</v>
      </c>
      <c r="I612" s="381">
        <v>20250447</v>
      </c>
      <c r="J612" s="383">
        <v>30000000</v>
      </c>
      <c r="K612" s="381">
        <v>0</v>
      </c>
      <c r="L612" s="383">
        <v>30000000</v>
      </c>
      <c r="M612" s="383">
        <v>12810722</v>
      </c>
      <c r="N612" s="383">
        <v>17189278</v>
      </c>
      <c r="O612" s="383">
        <v>12810722</v>
      </c>
      <c r="P612" s="381" t="s">
        <v>6056</v>
      </c>
    </row>
    <row r="613" spans="1:16" ht="62.4">
      <c r="A613" s="380">
        <v>20250660</v>
      </c>
      <c r="B613" s="382">
        <v>45813</v>
      </c>
      <c r="C613" s="381">
        <v>20250480</v>
      </c>
      <c r="D613" s="381" t="s">
        <v>6158</v>
      </c>
      <c r="E613" s="381" t="s">
        <v>6182</v>
      </c>
      <c r="F613" s="381">
        <v>80764801</v>
      </c>
      <c r="G613" s="381" t="s">
        <v>2338</v>
      </c>
      <c r="H613" s="381" t="s">
        <v>6851</v>
      </c>
      <c r="I613" s="381">
        <v>20250448</v>
      </c>
      <c r="J613" s="383">
        <v>38500000</v>
      </c>
      <c r="K613" s="381">
        <v>0</v>
      </c>
      <c r="L613" s="383">
        <v>38500000</v>
      </c>
      <c r="M613" s="381">
        <v>0</v>
      </c>
      <c r="N613" s="383">
        <v>38500000</v>
      </c>
      <c r="O613" s="381">
        <v>0</v>
      </c>
      <c r="P613" s="381" t="s">
        <v>6056</v>
      </c>
    </row>
    <row r="614" spans="1:16" ht="62.4">
      <c r="A614" s="380">
        <v>20250655</v>
      </c>
      <c r="B614" s="382">
        <v>45812</v>
      </c>
      <c r="C614" s="381">
        <v>20250484</v>
      </c>
      <c r="D614" s="381" t="s">
        <v>6158</v>
      </c>
      <c r="E614" s="381" t="s">
        <v>6730</v>
      </c>
      <c r="F614" s="381">
        <v>1018481377</v>
      </c>
      <c r="G614" s="381" t="s">
        <v>6852</v>
      </c>
      <c r="H614" s="381" t="s">
        <v>6853</v>
      </c>
      <c r="I614" s="368">
        <v>20250449</v>
      </c>
      <c r="J614" s="383">
        <v>12000000</v>
      </c>
      <c r="K614" s="381">
        <v>0</v>
      </c>
      <c r="L614" s="383">
        <v>12000000</v>
      </c>
      <c r="M614" s="383">
        <v>12000000</v>
      </c>
      <c r="N614" s="381">
        <v>0</v>
      </c>
      <c r="O614" s="383">
        <v>12000000</v>
      </c>
      <c r="P614" s="381" t="s">
        <v>6056</v>
      </c>
    </row>
    <row r="615" spans="1:16" ht="82.8">
      <c r="A615" s="384">
        <v>20250937</v>
      </c>
      <c r="B615" s="386">
        <v>45873</v>
      </c>
      <c r="C615" s="385">
        <v>20250702</v>
      </c>
      <c r="D615" s="385" t="s">
        <v>6158</v>
      </c>
      <c r="E615" s="385" t="s">
        <v>6730</v>
      </c>
      <c r="F615" s="385">
        <v>1018481377</v>
      </c>
      <c r="G615" s="385" t="s">
        <v>6852</v>
      </c>
      <c r="H615" s="385" t="s">
        <v>6854</v>
      </c>
      <c r="I615" s="369">
        <v>20250449</v>
      </c>
      <c r="J615" s="387">
        <v>9200000</v>
      </c>
      <c r="K615" s="385">
        <v>0</v>
      </c>
      <c r="L615" s="397">
        <v>9200000</v>
      </c>
      <c r="M615" s="387">
        <v>9200000</v>
      </c>
      <c r="N615" s="385">
        <v>0</v>
      </c>
      <c r="O615" s="387">
        <v>9200000</v>
      </c>
      <c r="P615" s="385" t="s">
        <v>6056</v>
      </c>
    </row>
    <row r="616" spans="1:16" ht="82.8">
      <c r="A616" s="380">
        <v>20250658</v>
      </c>
      <c r="B616" s="382">
        <v>45812</v>
      </c>
      <c r="C616" s="381">
        <v>20250510</v>
      </c>
      <c r="D616" s="381" t="s">
        <v>6058</v>
      </c>
      <c r="E616" s="381" t="s">
        <v>6059</v>
      </c>
      <c r="F616" s="381">
        <v>901776840</v>
      </c>
      <c r="G616" s="381" t="s">
        <v>2350</v>
      </c>
      <c r="H616" s="381" t="s">
        <v>3370</v>
      </c>
      <c r="I616" s="381">
        <v>20250450</v>
      </c>
      <c r="J616" s="383">
        <v>207000000</v>
      </c>
      <c r="K616" s="381">
        <v>0</v>
      </c>
      <c r="L616" s="383">
        <v>207000000</v>
      </c>
      <c r="M616" s="383">
        <v>116000004</v>
      </c>
      <c r="N616" s="383">
        <v>90999996</v>
      </c>
      <c r="O616" s="383">
        <v>116000004</v>
      </c>
      <c r="P616" s="381" t="s">
        <v>6056</v>
      </c>
    </row>
    <row r="617" spans="1:16" ht="82.8">
      <c r="A617" s="380">
        <v>20250668</v>
      </c>
      <c r="B617" s="382">
        <v>45813</v>
      </c>
      <c r="C617" s="381">
        <v>20250151</v>
      </c>
      <c r="D617" s="381" t="s">
        <v>6158</v>
      </c>
      <c r="E617" s="381" t="s">
        <v>6817</v>
      </c>
      <c r="F617" s="381">
        <v>901947974</v>
      </c>
      <c r="G617" s="381" t="s">
        <v>5060</v>
      </c>
      <c r="H617" s="381" t="s">
        <v>6855</v>
      </c>
      <c r="I617" s="381">
        <v>20250451</v>
      </c>
      <c r="J617" s="383">
        <v>261731000</v>
      </c>
      <c r="K617" s="381">
        <v>0</v>
      </c>
      <c r="L617" s="383">
        <v>261731000</v>
      </c>
      <c r="M617" s="381">
        <v>0</v>
      </c>
      <c r="N617" s="383">
        <v>261731000</v>
      </c>
      <c r="O617" s="381">
        <v>0</v>
      </c>
      <c r="P617" s="381" t="s">
        <v>6056</v>
      </c>
    </row>
    <row r="618" spans="1:16" ht="93">
      <c r="A618" s="380">
        <v>20250663</v>
      </c>
      <c r="B618" s="382">
        <v>45813</v>
      </c>
      <c r="C618" s="381">
        <v>20250476</v>
      </c>
      <c r="D618" s="381" t="s">
        <v>6158</v>
      </c>
      <c r="E618" s="381" t="s">
        <v>6856</v>
      </c>
      <c r="F618" s="381">
        <v>1118564527</v>
      </c>
      <c r="G618" s="381" t="s">
        <v>6131</v>
      </c>
      <c r="H618" s="381" t="s">
        <v>6799</v>
      </c>
      <c r="I618" s="368">
        <v>20250452</v>
      </c>
      <c r="J618" s="383">
        <v>38000000</v>
      </c>
      <c r="K618" s="383">
        <v>2850000</v>
      </c>
      <c r="L618" s="383">
        <v>35150000</v>
      </c>
      <c r="M618" s="383">
        <v>35150000</v>
      </c>
      <c r="N618" s="381">
        <v>0</v>
      </c>
      <c r="O618" s="383">
        <v>35150000</v>
      </c>
      <c r="P618" s="381" t="s">
        <v>6056</v>
      </c>
    </row>
    <row r="619" spans="1:16" ht="42">
      <c r="A619" s="380">
        <v>20250664</v>
      </c>
      <c r="B619" s="382">
        <v>45813</v>
      </c>
      <c r="C619" s="381">
        <v>20250481</v>
      </c>
      <c r="D619" s="381" t="s">
        <v>6058</v>
      </c>
      <c r="E619" s="381" t="s">
        <v>6062</v>
      </c>
      <c r="F619" s="381">
        <v>1118564527</v>
      </c>
      <c r="G619" s="381" t="s">
        <v>6131</v>
      </c>
      <c r="H619" s="381" t="s">
        <v>6681</v>
      </c>
      <c r="I619" s="368">
        <v>20250452</v>
      </c>
      <c r="J619" s="383">
        <v>850000</v>
      </c>
      <c r="K619" s="381">
        <v>0</v>
      </c>
      <c r="L619" s="383">
        <v>850000</v>
      </c>
      <c r="M619" s="383">
        <v>850000</v>
      </c>
      <c r="N619" s="381">
        <v>0</v>
      </c>
      <c r="O619" s="383">
        <v>850000</v>
      </c>
      <c r="P619" s="381" t="s">
        <v>6056</v>
      </c>
    </row>
    <row r="620" spans="1:16" ht="62.4">
      <c r="A620" s="380">
        <v>20250814</v>
      </c>
      <c r="B620" s="382">
        <v>45849</v>
      </c>
      <c r="C620" s="381">
        <v>20250481</v>
      </c>
      <c r="D620" s="381" t="s">
        <v>6058</v>
      </c>
      <c r="E620" s="381" t="s">
        <v>6062</v>
      </c>
      <c r="F620" s="381">
        <v>1118564527</v>
      </c>
      <c r="G620" s="381" t="s">
        <v>6131</v>
      </c>
      <c r="H620" s="381" t="s">
        <v>6857</v>
      </c>
      <c r="I620" s="368">
        <v>20250452</v>
      </c>
      <c r="J620" s="383">
        <v>2850000</v>
      </c>
      <c r="K620" s="381">
        <v>0</v>
      </c>
      <c r="L620" s="383">
        <v>2850000</v>
      </c>
      <c r="M620" s="383">
        <v>2850000</v>
      </c>
      <c r="N620" s="381">
        <v>0</v>
      </c>
      <c r="O620" s="383">
        <v>2850000</v>
      </c>
      <c r="P620" s="381" t="s">
        <v>6056</v>
      </c>
    </row>
    <row r="621" spans="1:16" ht="52.2">
      <c r="A621" s="384">
        <v>20251149</v>
      </c>
      <c r="B621" s="386">
        <v>45925</v>
      </c>
      <c r="C621" s="385">
        <v>20250811</v>
      </c>
      <c r="D621" s="385" t="s">
        <v>6058</v>
      </c>
      <c r="E621" s="385" t="s">
        <v>6062</v>
      </c>
      <c r="F621" s="385">
        <v>1118564527</v>
      </c>
      <c r="G621" s="385" t="s">
        <v>6131</v>
      </c>
      <c r="H621" s="385" t="s">
        <v>6858</v>
      </c>
      <c r="I621" s="369">
        <v>20250452</v>
      </c>
      <c r="J621" s="387">
        <v>1670000</v>
      </c>
      <c r="K621" s="385">
        <v>0</v>
      </c>
      <c r="L621" s="397">
        <v>1670000</v>
      </c>
      <c r="M621" s="387">
        <v>1670000</v>
      </c>
      <c r="N621" s="385">
        <v>0</v>
      </c>
      <c r="O621" s="387">
        <v>1670000</v>
      </c>
      <c r="P621" s="385" t="s">
        <v>6056</v>
      </c>
    </row>
    <row r="622" spans="1:16" ht="93">
      <c r="A622" s="384">
        <v>20251150</v>
      </c>
      <c r="B622" s="386">
        <v>45925</v>
      </c>
      <c r="C622" s="385">
        <v>20250838</v>
      </c>
      <c r="D622" s="385" t="s">
        <v>6158</v>
      </c>
      <c r="E622" s="385" t="s">
        <v>6856</v>
      </c>
      <c r="F622" s="385">
        <v>1118564527</v>
      </c>
      <c r="G622" s="385" t="s">
        <v>6131</v>
      </c>
      <c r="H622" s="385" t="s">
        <v>6859</v>
      </c>
      <c r="I622" s="369">
        <v>20250452</v>
      </c>
      <c r="J622" s="387">
        <v>17420000</v>
      </c>
      <c r="K622" s="385">
        <v>0</v>
      </c>
      <c r="L622" s="397">
        <v>17420000</v>
      </c>
      <c r="M622" s="387">
        <v>10230000</v>
      </c>
      <c r="N622" s="387">
        <v>7190000</v>
      </c>
      <c r="O622" s="387">
        <v>10230000</v>
      </c>
      <c r="P622" s="385" t="s">
        <v>6056</v>
      </c>
    </row>
    <row r="623" spans="1:16" ht="93">
      <c r="A623" s="380">
        <v>20250666</v>
      </c>
      <c r="B623" s="382">
        <v>45813</v>
      </c>
      <c r="C623" s="381">
        <v>20250472</v>
      </c>
      <c r="D623" s="381" t="s">
        <v>6158</v>
      </c>
      <c r="E623" s="381" t="s">
        <v>6860</v>
      </c>
      <c r="F623" s="381">
        <v>901557038</v>
      </c>
      <c r="G623" s="381" t="s">
        <v>2607</v>
      </c>
      <c r="H623" s="381" t="s">
        <v>6861</v>
      </c>
      <c r="I623" s="368">
        <v>20250453</v>
      </c>
      <c r="J623" s="383">
        <v>854100000</v>
      </c>
      <c r="K623" s="381">
        <v>0</v>
      </c>
      <c r="L623" s="383">
        <v>854100000</v>
      </c>
      <c r="M623" s="383">
        <v>853780000</v>
      </c>
      <c r="N623" s="383">
        <v>320000</v>
      </c>
      <c r="O623" s="383">
        <v>853780000</v>
      </c>
      <c r="P623" s="381" t="s">
        <v>6056</v>
      </c>
    </row>
    <row r="624" spans="1:16" ht="113.4">
      <c r="A624" s="384">
        <v>20251185</v>
      </c>
      <c r="B624" s="386">
        <v>45933</v>
      </c>
      <c r="C624" s="385">
        <v>20250828</v>
      </c>
      <c r="D624" s="385" t="s">
        <v>6158</v>
      </c>
      <c r="E624" s="385" t="s">
        <v>6860</v>
      </c>
      <c r="F624" s="385">
        <v>901557038</v>
      </c>
      <c r="G624" s="385" t="s">
        <v>2607</v>
      </c>
      <c r="H624" s="385" t="s">
        <v>6862</v>
      </c>
      <c r="I624" s="369">
        <v>20250453</v>
      </c>
      <c r="J624" s="387">
        <v>262380000</v>
      </c>
      <c r="K624" s="385">
        <v>0</v>
      </c>
      <c r="L624" s="397">
        <v>262380000</v>
      </c>
      <c r="M624" s="387">
        <v>262380000</v>
      </c>
      <c r="N624" s="385">
        <v>0</v>
      </c>
      <c r="O624" s="387">
        <v>262380000</v>
      </c>
      <c r="P624" s="385" t="s">
        <v>6056</v>
      </c>
    </row>
    <row r="625" spans="1:16" ht="123.6">
      <c r="A625" s="380">
        <v>20250667</v>
      </c>
      <c r="B625" s="382">
        <v>45813</v>
      </c>
      <c r="C625" s="381">
        <v>20250515</v>
      </c>
      <c r="D625" s="381" t="s">
        <v>6158</v>
      </c>
      <c r="E625" s="381" t="s">
        <v>6863</v>
      </c>
      <c r="F625" s="381">
        <v>900660502</v>
      </c>
      <c r="G625" s="381" t="s">
        <v>1893</v>
      </c>
      <c r="H625" s="381" t="s">
        <v>6864</v>
      </c>
      <c r="I625" s="368">
        <v>20250454</v>
      </c>
      <c r="J625" s="383">
        <v>6742680000</v>
      </c>
      <c r="K625" s="381">
        <v>0</v>
      </c>
      <c r="L625" s="383">
        <v>6742680000</v>
      </c>
      <c r="M625" s="383">
        <v>3489184630</v>
      </c>
      <c r="N625" s="383">
        <v>3253495370</v>
      </c>
      <c r="O625" s="383">
        <v>3489184630</v>
      </c>
      <c r="P625" s="381" t="s">
        <v>6056</v>
      </c>
    </row>
    <row r="626" spans="1:16" ht="133.80000000000001">
      <c r="A626" s="374">
        <v>20251311</v>
      </c>
      <c r="B626" s="376">
        <v>45961</v>
      </c>
      <c r="C626" s="375">
        <v>20251004</v>
      </c>
      <c r="D626" s="375" t="s">
        <v>6158</v>
      </c>
      <c r="E626" s="375" t="s">
        <v>6863</v>
      </c>
      <c r="F626" s="375">
        <v>900660502</v>
      </c>
      <c r="G626" s="375" t="s">
        <v>1893</v>
      </c>
      <c r="H626" s="375" t="s">
        <v>6865</v>
      </c>
      <c r="I626" s="369">
        <v>20250454</v>
      </c>
      <c r="J626" s="377">
        <v>1673000000</v>
      </c>
      <c r="K626" s="375">
        <v>0</v>
      </c>
      <c r="L626" s="397">
        <v>1673000000</v>
      </c>
      <c r="M626" s="375">
        <v>0</v>
      </c>
      <c r="N626" s="377">
        <v>1673000000</v>
      </c>
      <c r="O626" s="375">
        <v>0</v>
      </c>
      <c r="P626" s="375" t="s">
        <v>6056</v>
      </c>
    </row>
    <row r="627" spans="1:16" ht="62.4">
      <c r="A627" s="380">
        <v>20250670</v>
      </c>
      <c r="B627" s="382">
        <v>45814</v>
      </c>
      <c r="C627" s="381">
        <v>20250516</v>
      </c>
      <c r="D627" s="381" t="s">
        <v>6058</v>
      </c>
      <c r="E627" s="381" t="s">
        <v>6068</v>
      </c>
      <c r="F627" s="381">
        <v>1026566445</v>
      </c>
      <c r="G627" s="381" t="s">
        <v>6866</v>
      </c>
      <c r="H627" s="381" t="s">
        <v>6867</v>
      </c>
      <c r="I627" s="381">
        <v>20250455</v>
      </c>
      <c r="J627" s="383">
        <v>16000000</v>
      </c>
      <c r="K627" s="381">
        <v>0</v>
      </c>
      <c r="L627" s="383">
        <v>16000000</v>
      </c>
      <c r="M627" s="383">
        <v>16000000</v>
      </c>
      <c r="N627" s="381">
        <v>0</v>
      </c>
      <c r="O627" s="383">
        <v>16000000</v>
      </c>
      <c r="P627" s="381" t="s">
        <v>6056</v>
      </c>
    </row>
    <row r="628" spans="1:16" ht="93">
      <c r="A628" s="380">
        <v>20250680</v>
      </c>
      <c r="B628" s="382">
        <v>45817</v>
      </c>
      <c r="C628" s="381">
        <v>20250473</v>
      </c>
      <c r="D628" s="381" t="s">
        <v>6158</v>
      </c>
      <c r="E628" s="381" t="s">
        <v>6860</v>
      </c>
      <c r="F628" s="381">
        <v>901312359</v>
      </c>
      <c r="G628" s="381" t="s">
        <v>6868</v>
      </c>
      <c r="H628" s="381" t="s">
        <v>6869</v>
      </c>
      <c r="I628" s="368">
        <v>20250456</v>
      </c>
      <c r="J628" s="383">
        <v>854100000</v>
      </c>
      <c r="K628" s="381">
        <v>0</v>
      </c>
      <c r="L628" s="383">
        <v>854100000</v>
      </c>
      <c r="M628" s="383">
        <v>817016004</v>
      </c>
      <c r="N628" s="383">
        <v>37083996</v>
      </c>
      <c r="O628" s="383">
        <v>817016004</v>
      </c>
      <c r="P628" s="381" t="s">
        <v>6056</v>
      </c>
    </row>
    <row r="629" spans="1:16" ht="103.2">
      <c r="A629" s="374">
        <v>20251219</v>
      </c>
      <c r="B629" s="376">
        <v>45944</v>
      </c>
      <c r="C629" s="375">
        <v>20250865</v>
      </c>
      <c r="D629" s="375" t="s">
        <v>6158</v>
      </c>
      <c r="E629" s="375" t="s">
        <v>6860</v>
      </c>
      <c r="F629" s="375">
        <v>901312359</v>
      </c>
      <c r="G629" s="375" t="s">
        <v>6868</v>
      </c>
      <c r="H629" s="375" t="s">
        <v>6870</v>
      </c>
      <c r="I629" s="369">
        <v>20250456</v>
      </c>
      <c r="J629" s="377">
        <v>288540000</v>
      </c>
      <c r="K629" s="375">
        <v>0</v>
      </c>
      <c r="L629" s="397">
        <v>288540000</v>
      </c>
      <c r="M629" s="375">
        <v>0</v>
      </c>
      <c r="N629" s="377">
        <v>288540000</v>
      </c>
      <c r="O629" s="375">
        <v>0</v>
      </c>
      <c r="P629" s="375" t="s">
        <v>6056</v>
      </c>
    </row>
    <row r="630" spans="1:16" ht="62.4">
      <c r="A630" s="380">
        <v>20250677</v>
      </c>
      <c r="B630" s="382">
        <v>45817</v>
      </c>
      <c r="C630" s="381">
        <v>20250422</v>
      </c>
      <c r="D630" s="381" t="s">
        <v>6158</v>
      </c>
      <c r="E630" s="381" t="s">
        <v>6454</v>
      </c>
      <c r="F630" s="381">
        <v>35509991</v>
      </c>
      <c r="G630" s="381" t="s">
        <v>6871</v>
      </c>
      <c r="H630" s="381" t="s">
        <v>6490</v>
      </c>
      <c r="I630" s="381">
        <v>20250457</v>
      </c>
      <c r="J630" s="383">
        <v>40600000</v>
      </c>
      <c r="K630" s="381">
        <v>0</v>
      </c>
      <c r="L630" s="383">
        <v>40600000</v>
      </c>
      <c r="M630" s="383">
        <v>21073333</v>
      </c>
      <c r="N630" s="383">
        <v>19526667</v>
      </c>
      <c r="O630" s="383">
        <v>21073333</v>
      </c>
      <c r="P630" s="381" t="s">
        <v>6056</v>
      </c>
    </row>
    <row r="631" spans="1:16" ht="62.4">
      <c r="A631" s="380">
        <v>20250678</v>
      </c>
      <c r="B631" s="382">
        <v>45817</v>
      </c>
      <c r="C631" s="381">
        <v>20250422</v>
      </c>
      <c r="D631" s="381" t="s">
        <v>6158</v>
      </c>
      <c r="E631" s="381" t="s">
        <v>6454</v>
      </c>
      <c r="F631" s="381">
        <v>1077968977</v>
      </c>
      <c r="G631" s="381" t="s">
        <v>6872</v>
      </c>
      <c r="H631" s="381" t="s">
        <v>6490</v>
      </c>
      <c r="I631" s="381">
        <v>20250458</v>
      </c>
      <c r="J631" s="383">
        <v>16000000</v>
      </c>
      <c r="K631" s="381">
        <v>0</v>
      </c>
      <c r="L631" s="383">
        <v>16000000</v>
      </c>
      <c r="M631" s="383">
        <v>14666667</v>
      </c>
      <c r="N631" s="383">
        <v>1333333</v>
      </c>
      <c r="O631" s="383">
        <v>14666667</v>
      </c>
      <c r="P631" s="381" t="s">
        <v>6056</v>
      </c>
    </row>
    <row r="632" spans="1:16" ht="72.599999999999994">
      <c r="A632" s="380">
        <v>20250710</v>
      </c>
      <c r="B632" s="382">
        <v>45824</v>
      </c>
      <c r="C632" s="381">
        <v>20250361</v>
      </c>
      <c r="D632" s="381" t="s">
        <v>6158</v>
      </c>
      <c r="E632" s="381" t="s">
        <v>6873</v>
      </c>
      <c r="F632" s="381">
        <v>901948755</v>
      </c>
      <c r="G632" s="381" t="s">
        <v>5103</v>
      </c>
      <c r="H632" s="381" t="s">
        <v>6874</v>
      </c>
      <c r="I632" s="381">
        <v>20250459</v>
      </c>
      <c r="J632" s="383">
        <v>916920000</v>
      </c>
      <c r="K632" s="381">
        <v>0</v>
      </c>
      <c r="L632" s="383">
        <v>916920000</v>
      </c>
      <c r="M632" s="381">
        <v>0</v>
      </c>
      <c r="N632" s="383">
        <v>916920000</v>
      </c>
      <c r="O632" s="381">
        <v>0</v>
      </c>
      <c r="P632" s="381" t="s">
        <v>6056</v>
      </c>
    </row>
    <row r="633" spans="1:16" ht="62.4">
      <c r="A633" s="380">
        <v>20250682</v>
      </c>
      <c r="B633" s="382">
        <v>45818</v>
      </c>
      <c r="C633" s="381">
        <v>20250357</v>
      </c>
      <c r="D633" s="381" t="s">
        <v>6158</v>
      </c>
      <c r="E633" s="381" t="s">
        <v>6875</v>
      </c>
      <c r="F633" s="381">
        <v>901948725</v>
      </c>
      <c r="G633" s="381" t="s">
        <v>6876</v>
      </c>
      <c r="H633" s="381" t="s">
        <v>6877</v>
      </c>
      <c r="I633" s="381">
        <v>20250460</v>
      </c>
      <c r="J633" s="383">
        <v>448993000</v>
      </c>
      <c r="K633" s="381">
        <v>0</v>
      </c>
      <c r="L633" s="383">
        <v>448993000</v>
      </c>
      <c r="M633" s="383">
        <v>404093700</v>
      </c>
      <c r="N633" s="383">
        <v>44899300</v>
      </c>
      <c r="O633" s="383">
        <v>404093700</v>
      </c>
      <c r="P633" s="381" t="s">
        <v>6056</v>
      </c>
    </row>
    <row r="634" spans="1:16" ht="93">
      <c r="A634" s="380">
        <v>20250683</v>
      </c>
      <c r="B634" s="382">
        <v>45818</v>
      </c>
      <c r="C634" s="381">
        <v>20250436</v>
      </c>
      <c r="D634" s="381" t="s">
        <v>6052</v>
      </c>
      <c r="E634" s="381" t="s">
        <v>6236</v>
      </c>
      <c r="F634" s="381">
        <v>901834736</v>
      </c>
      <c r="G634" s="381" t="s">
        <v>6878</v>
      </c>
      <c r="H634" s="381" t="s">
        <v>6759</v>
      </c>
      <c r="I634" s="381">
        <v>20250461</v>
      </c>
      <c r="J634" s="383">
        <v>100000000</v>
      </c>
      <c r="K634" s="383">
        <v>100000000</v>
      </c>
      <c r="L634" s="381">
        <v>0</v>
      </c>
      <c r="M634" s="381">
        <v>0</v>
      </c>
      <c r="N634" s="381">
        <v>0</v>
      </c>
      <c r="O634" s="381">
        <v>0</v>
      </c>
      <c r="P634" s="381" t="s">
        <v>6056</v>
      </c>
    </row>
    <row r="635" spans="1:16" ht="62.4">
      <c r="A635" s="380">
        <v>20250684</v>
      </c>
      <c r="B635" s="382">
        <v>45818</v>
      </c>
      <c r="C635" s="381">
        <v>20250511</v>
      </c>
      <c r="D635" s="381" t="s">
        <v>6158</v>
      </c>
      <c r="E635" s="381" t="s">
        <v>6159</v>
      </c>
      <c r="F635" s="381">
        <v>7703353</v>
      </c>
      <c r="G635" s="381" t="s">
        <v>6879</v>
      </c>
      <c r="H635" s="381" t="s">
        <v>3154</v>
      </c>
      <c r="I635" s="381">
        <v>20250462</v>
      </c>
      <c r="J635" s="383">
        <v>36005000</v>
      </c>
      <c r="K635" s="381">
        <v>0</v>
      </c>
      <c r="L635" s="383">
        <v>36005000</v>
      </c>
      <c r="M635" s="383">
        <v>31959205</v>
      </c>
      <c r="N635" s="383">
        <v>4045795</v>
      </c>
      <c r="O635" s="383">
        <v>31959205</v>
      </c>
      <c r="P635" s="381" t="s">
        <v>6056</v>
      </c>
    </row>
    <row r="636" spans="1:16" ht="62.4">
      <c r="A636" s="380">
        <v>20250688</v>
      </c>
      <c r="B636" s="382">
        <v>45819</v>
      </c>
      <c r="C636" s="381">
        <v>20250487</v>
      </c>
      <c r="D636" s="381" t="s">
        <v>6158</v>
      </c>
      <c r="E636" s="381" t="s">
        <v>6522</v>
      </c>
      <c r="F636" s="381">
        <v>900993306</v>
      </c>
      <c r="G636" s="381" t="s">
        <v>5127</v>
      </c>
      <c r="H636" s="381" t="s">
        <v>6880</v>
      </c>
      <c r="I636" s="381">
        <v>20250463</v>
      </c>
      <c r="J636" s="383">
        <v>125000000</v>
      </c>
      <c r="K636" s="381">
        <v>0</v>
      </c>
      <c r="L636" s="383">
        <v>125000000</v>
      </c>
      <c r="M636" s="383">
        <v>100000000</v>
      </c>
      <c r="N636" s="383">
        <v>25000000</v>
      </c>
      <c r="O636" s="383">
        <v>100000000</v>
      </c>
      <c r="P636" s="381" t="s">
        <v>6056</v>
      </c>
    </row>
    <row r="637" spans="1:16" ht="72.599999999999994">
      <c r="A637" s="380">
        <v>20250693</v>
      </c>
      <c r="B637" s="382">
        <v>45821</v>
      </c>
      <c r="C637" s="381">
        <v>20250486</v>
      </c>
      <c r="D637" s="381" t="s">
        <v>6158</v>
      </c>
      <c r="E637" s="381" t="s">
        <v>6730</v>
      </c>
      <c r="F637" s="381">
        <v>1018470855</v>
      </c>
      <c r="G637" s="381" t="s">
        <v>6881</v>
      </c>
      <c r="H637" s="381" t="s">
        <v>6882</v>
      </c>
      <c r="I637" s="368">
        <v>20250464</v>
      </c>
      <c r="J637" s="383">
        <v>18000000</v>
      </c>
      <c r="K637" s="381">
        <v>0</v>
      </c>
      <c r="L637" s="383">
        <v>18000000</v>
      </c>
      <c r="M637" s="383">
        <v>18000000</v>
      </c>
      <c r="N637" s="381">
        <v>0</v>
      </c>
      <c r="O637" s="383">
        <v>18000000</v>
      </c>
      <c r="P637" s="381" t="s">
        <v>6056</v>
      </c>
    </row>
    <row r="638" spans="1:16" ht="82.8">
      <c r="A638" s="384">
        <v>20251097</v>
      </c>
      <c r="B638" s="386">
        <v>45916</v>
      </c>
      <c r="C638" s="385">
        <v>20250798</v>
      </c>
      <c r="D638" s="385" t="s">
        <v>6158</v>
      </c>
      <c r="E638" s="385" t="s">
        <v>6730</v>
      </c>
      <c r="F638" s="385">
        <v>1018470855</v>
      </c>
      <c r="G638" s="385" t="s">
        <v>6881</v>
      </c>
      <c r="H638" s="385" t="s">
        <v>6883</v>
      </c>
      <c r="I638" s="369">
        <v>20250464</v>
      </c>
      <c r="J638" s="387">
        <v>1000000</v>
      </c>
      <c r="K638" s="385">
        <v>0</v>
      </c>
      <c r="L638" s="397">
        <v>1000000</v>
      </c>
      <c r="M638" s="387">
        <v>1000000</v>
      </c>
      <c r="N638" s="385">
        <v>0</v>
      </c>
      <c r="O638" s="387">
        <v>1000000</v>
      </c>
      <c r="P638" s="385" t="s">
        <v>6056</v>
      </c>
    </row>
    <row r="639" spans="1:16" ht="82.8">
      <c r="A639" s="384">
        <v>20251110</v>
      </c>
      <c r="B639" s="386">
        <v>45919</v>
      </c>
      <c r="C639" s="385">
        <v>20250821</v>
      </c>
      <c r="D639" s="385" t="s">
        <v>6158</v>
      </c>
      <c r="E639" s="385" t="s">
        <v>6730</v>
      </c>
      <c r="F639" s="385">
        <v>1018470855</v>
      </c>
      <c r="G639" s="385" t="s">
        <v>6881</v>
      </c>
      <c r="H639" s="385" t="s">
        <v>6884</v>
      </c>
      <c r="I639" s="369">
        <v>20250464</v>
      </c>
      <c r="J639" s="387">
        <v>7800000</v>
      </c>
      <c r="K639" s="385">
        <v>0</v>
      </c>
      <c r="L639" s="397">
        <v>7800000</v>
      </c>
      <c r="M639" s="387">
        <v>2000000</v>
      </c>
      <c r="N639" s="387">
        <v>5800000</v>
      </c>
      <c r="O639" s="387">
        <v>2000000</v>
      </c>
      <c r="P639" s="385" t="s">
        <v>6056</v>
      </c>
    </row>
    <row r="640" spans="1:16" ht="62.4">
      <c r="A640" s="380">
        <v>20250692</v>
      </c>
      <c r="B640" s="382">
        <v>45820</v>
      </c>
      <c r="C640" s="381">
        <v>20250493</v>
      </c>
      <c r="D640" s="381" t="s">
        <v>6058</v>
      </c>
      <c r="E640" s="381" t="s">
        <v>6068</v>
      </c>
      <c r="F640" s="381">
        <v>900381761</v>
      </c>
      <c r="G640" s="381" t="s">
        <v>6784</v>
      </c>
      <c r="H640" s="381" t="s">
        <v>6885</v>
      </c>
      <c r="I640" s="381">
        <v>20250465</v>
      </c>
      <c r="J640" s="383">
        <v>3618243</v>
      </c>
      <c r="K640" s="381">
        <v>0</v>
      </c>
      <c r="L640" s="383">
        <v>3618243</v>
      </c>
      <c r="M640" s="383">
        <v>3618243</v>
      </c>
      <c r="N640" s="381">
        <v>0</v>
      </c>
      <c r="O640" s="383">
        <v>3618243</v>
      </c>
      <c r="P640" s="381" t="s">
        <v>6056</v>
      </c>
    </row>
    <row r="641" spans="1:16" ht="62.4">
      <c r="A641" s="380">
        <v>20250695</v>
      </c>
      <c r="B641" s="382">
        <v>45821</v>
      </c>
      <c r="C641" s="381">
        <v>20250483</v>
      </c>
      <c r="D641" s="381" t="s">
        <v>6158</v>
      </c>
      <c r="E641" s="381" t="s">
        <v>6730</v>
      </c>
      <c r="F641" s="381">
        <v>1098614976</v>
      </c>
      <c r="G641" s="381" t="s">
        <v>6886</v>
      </c>
      <c r="H641" s="381" t="s">
        <v>6887</v>
      </c>
      <c r="I641" s="368">
        <v>20250466</v>
      </c>
      <c r="J641" s="383">
        <v>24000000</v>
      </c>
      <c r="K641" s="381">
        <v>0</v>
      </c>
      <c r="L641" s="383">
        <v>24000000</v>
      </c>
      <c r="M641" s="383">
        <v>19200000</v>
      </c>
      <c r="N641" s="383">
        <v>4800000</v>
      </c>
      <c r="O641" s="383">
        <v>19200000</v>
      </c>
      <c r="P641" s="381" t="s">
        <v>6056</v>
      </c>
    </row>
    <row r="642" spans="1:16" ht="82.8">
      <c r="A642" s="384">
        <v>20251098</v>
      </c>
      <c r="B642" s="386">
        <v>45916</v>
      </c>
      <c r="C642" s="385">
        <v>20250799</v>
      </c>
      <c r="D642" s="385" t="s">
        <v>6158</v>
      </c>
      <c r="E642" s="385" t="s">
        <v>6730</v>
      </c>
      <c r="F642" s="385">
        <v>1098614976</v>
      </c>
      <c r="G642" s="385" t="s">
        <v>6886</v>
      </c>
      <c r="H642" s="385" t="s">
        <v>6888</v>
      </c>
      <c r="I642" s="369">
        <v>20250466</v>
      </c>
      <c r="J642" s="387">
        <v>534000</v>
      </c>
      <c r="K642" s="385">
        <v>0</v>
      </c>
      <c r="L642" s="397">
        <v>534000</v>
      </c>
      <c r="M642" s="385">
        <v>0</v>
      </c>
      <c r="N642" s="387">
        <v>534000</v>
      </c>
      <c r="O642" s="385">
        <v>0</v>
      </c>
      <c r="P642" s="385" t="s">
        <v>6056</v>
      </c>
    </row>
    <row r="643" spans="1:16" ht="82.8">
      <c r="A643" s="384">
        <v>20251111</v>
      </c>
      <c r="B643" s="386">
        <v>45919</v>
      </c>
      <c r="C643" s="385">
        <v>20250820</v>
      </c>
      <c r="D643" s="385" t="s">
        <v>6158</v>
      </c>
      <c r="E643" s="385" t="s">
        <v>6730</v>
      </c>
      <c r="F643" s="385">
        <v>1098614976</v>
      </c>
      <c r="G643" s="385" t="s">
        <v>6886</v>
      </c>
      <c r="H643" s="385" t="s">
        <v>6889</v>
      </c>
      <c r="I643" s="369">
        <v>20250466</v>
      </c>
      <c r="J643" s="387">
        <v>10400000</v>
      </c>
      <c r="K643" s="385">
        <v>0</v>
      </c>
      <c r="L643" s="397">
        <v>10400000</v>
      </c>
      <c r="M643" s="385">
        <v>0</v>
      </c>
      <c r="N643" s="387">
        <v>10400000</v>
      </c>
      <c r="O643" s="385">
        <v>0</v>
      </c>
      <c r="P643" s="385" t="s">
        <v>6056</v>
      </c>
    </row>
    <row r="644" spans="1:16" ht="93">
      <c r="A644" s="380">
        <v>20250706</v>
      </c>
      <c r="B644" s="382">
        <v>45824</v>
      </c>
      <c r="C644" s="381">
        <v>20250509</v>
      </c>
      <c r="D644" s="381" t="s">
        <v>6158</v>
      </c>
      <c r="E644" s="381" t="s">
        <v>6214</v>
      </c>
      <c r="F644" s="381">
        <v>1026255000</v>
      </c>
      <c r="G644" s="381" t="s">
        <v>6890</v>
      </c>
      <c r="H644" s="381" t="s">
        <v>6891</v>
      </c>
      <c r="I644" s="381">
        <v>20250467</v>
      </c>
      <c r="J644" s="383">
        <v>18000000</v>
      </c>
      <c r="K644" s="381">
        <v>0</v>
      </c>
      <c r="L644" s="383">
        <v>18000000</v>
      </c>
      <c r="M644" s="383">
        <v>14800000</v>
      </c>
      <c r="N644" s="383">
        <v>3200000</v>
      </c>
      <c r="O644" s="383">
        <v>14800000</v>
      </c>
      <c r="P644" s="381" t="s">
        <v>6056</v>
      </c>
    </row>
    <row r="645" spans="1:16" ht="62.4">
      <c r="A645" s="380">
        <v>20250705</v>
      </c>
      <c r="B645" s="382">
        <v>45821</v>
      </c>
      <c r="C645" s="381">
        <v>20250335</v>
      </c>
      <c r="D645" s="381" t="s">
        <v>6177</v>
      </c>
      <c r="E645" s="381" t="s">
        <v>6068</v>
      </c>
      <c r="F645" s="381">
        <v>901955934</v>
      </c>
      <c r="G645" s="381" t="s">
        <v>6892</v>
      </c>
      <c r="H645" s="381" t="s">
        <v>6893</v>
      </c>
      <c r="I645" s="381">
        <v>20250468</v>
      </c>
      <c r="J645" s="383">
        <v>104499000</v>
      </c>
      <c r="K645" s="381">
        <v>0</v>
      </c>
      <c r="L645" s="383">
        <v>104499000</v>
      </c>
      <c r="M645" s="383">
        <v>17667690</v>
      </c>
      <c r="N645" s="383">
        <v>86831310</v>
      </c>
      <c r="O645" s="383">
        <v>17667690</v>
      </c>
      <c r="P645" s="381" t="s">
        <v>6056</v>
      </c>
    </row>
    <row r="646" spans="1:16" ht="103.2">
      <c r="A646" s="380">
        <v>20250698</v>
      </c>
      <c r="B646" s="382">
        <v>45821</v>
      </c>
      <c r="C646" s="381">
        <v>20250544</v>
      </c>
      <c r="D646" s="381" t="s">
        <v>6052</v>
      </c>
      <c r="E646" s="381" t="s">
        <v>6294</v>
      </c>
      <c r="F646" s="381">
        <v>901904565</v>
      </c>
      <c r="G646" s="381" t="s">
        <v>6894</v>
      </c>
      <c r="H646" s="381" t="s">
        <v>6895</v>
      </c>
      <c r="I646" s="381">
        <v>20250469</v>
      </c>
      <c r="J646" s="383">
        <v>40889000</v>
      </c>
      <c r="K646" s="381">
        <v>0</v>
      </c>
      <c r="L646" s="383">
        <v>40889000</v>
      </c>
      <c r="M646" s="383">
        <v>40888400</v>
      </c>
      <c r="N646" s="381">
        <v>600</v>
      </c>
      <c r="O646" s="383">
        <v>40888400</v>
      </c>
      <c r="P646" s="381" t="s">
        <v>6056</v>
      </c>
    </row>
    <row r="647" spans="1:16" ht="52.2">
      <c r="A647" s="380">
        <v>20250707</v>
      </c>
      <c r="B647" s="382">
        <v>45824</v>
      </c>
      <c r="C647" s="381">
        <v>20250523</v>
      </c>
      <c r="D647" s="381" t="s">
        <v>6158</v>
      </c>
      <c r="E647" s="381" t="s">
        <v>6343</v>
      </c>
      <c r="F647" s="381">
        <v>1070708846</v>
      </c>
      <c r="G647" s="381" t="s">
        <v>2633</v>
      </c>
      <c r="H647" s="381" t="s">
        <v>6896</v>
      </c>
      <c r="I647" s="381">
        <v>20250470</v>
      </c>
      <c r="J647" s="383">
        <v>8500000</v>
      </c>
      <c r="K647" s="383">
        <v>1000000</v>
      </c>
      <c r="L647" s="383">
        <v>7500000</v>
      </c>
      <c r="M647" s="383">
        <v>7500000</v>
      </c>
      <c r="N647" s="381">
        <v>0</v>
      </c>
      <c r="O647" s="383">
        <v>7500000</v>
      </c>
      <c r="P647" s="381" t="s">
        <v>6056</v>
      </c>
    </row>
    <row r="648" spans="1:16" ht="82.8">
      <c r="A648" s="380">
        <v>20250708</v>
      </c>
      <c r="B648" s="382">
        <v>45824</v>
      </c>
      <c r="C648" s="381">
        <v>20250489</v>
      </c>
      <c r="D648" s="381" t="s">
        <v>6052</v>
      </c>
      <c r="E648" s="381" t="s">
        <v>6053</v>
      </c>
      <c r="F648" s="381">
        <v>832011016</v>
      </c>
      <c r="G648" s="381" t="s">
        <v>1156</v>
      </c>
      <c r="H648" s="381" t="s">
        <v>6499</v>
      </c>
      <c r="I648" s="381">
        <v>20250471</v>
      </c>
      <c r="J648" s="383">
        <v>150000000</v>
      </c>
      <c r="K648" s="381">
        <v>0</v>
      </c>
      <c r="L648" s="383">
        <v>150000000</v>
      </c>
      <c r="M648" s="383">
        <v>6978702</v>
      </c>
      <c r="N648" s="383">
        <v>143021298</v>
      </c>
      <c r="O648" s="383">
        <v>6978702</v>
      </c>
      <c r="P648" s="381" t="s">
        <v>6056</v>
      </c>
    </row>
    <row r="649" spans="1:16" ht="93">
      <c r="A649" s="380">
        <v>20250709</v>
      </c>
      <c r="B649" s="382">
        <v>45824</v>
      </c>
      <c r="C649" s="381">
        <v>20250471</v>
      </c>
      <c r="D649" s="381" t="s">
        <v>6052</v>
      </c>
      <c r="E649" s="381" t="s">
        <v>6236</v>
      </c>
      <c r="F649" s="381">
        <v>901806047</v>
      </c>
      <c r="G649" s="381" t="s">
        <v>6595</v>
      </c>
      <c r="H649" s="381" t="s">
        <v>6835</v>
      </c>
      <c r="I649" s="381">
        <v>20250472</v>
      </c>
      <c r="J649" s="383">
        <v>150000000</v>
      </c>
      <c r="K649" s="383">
        <v>600739</v>
      </c>
      <c r="L649" s="383">
        <v>149399261</v>
      </c>
      <c r="M649" s="383">
        <v>149399261</v>
      </c>
      <c r="N649" s="381">
        <v>0</v>
      </c>
      <c r="O649" s="383">
        <v>149399261</v>
      </c>
      <c r="P649" s="381" t="s">
        <v>6056</v>
      </c>
    </row>
    <row r="650" spans="1:16" ht="72.599999999999994">
      <c r="A650" s="380">
        <v>20250716</v>
      </c>
      <c r="B650" s="382">
        <v>45825</v>
      </c>
      <c r="C650" s="381">
        <v>20250366</v>
      </c>
      <c r="D650" s="381" t="s">
        <v>6158</v>
      </c>
      <c r="E650" s="381" t="s">
        <v>6875</v>
      </c>
      <c r="F650" s="381">
        <v>900135636</v>
      </c>
      <c r="G650" s="381" t="s">
        <v>6897</v>
      </c>
      <c r="H650" s="381" t="s">
        <v>6898</v>
      </c>
      <c r="I650" s="381">
        <v>20250473</v>
      </c>
      <c r="J650" s="383">
        <v>125888000</v>
      </c>
      <c r="K650" s="381">
        <v>0</v>
      </c>
      <c r="L650" s="383">
        <v>125888000</v>
      </c>
      <c r="M650" s="383">
        <v>113299200</v>
      </c>
      <c r="N650" s="383">
        <v>12588800</v>
      </c>
      <c r="O650" s="383">
        <v>113299200</v>
      </c>
      <c r="P650" s="381" t="s">
        <v>6056</v>
      </c>
    </row>
    <row r="651" spans="1:16" ht="62.4">
      <c r="A651" s="380">
        <v>20250715</v>
      </c>
      <c r="B651" s="382">
        <v>45825</v>
      </c>
      <c r="C651" s="381">
        <v>20250422</v>
      </c>
      <c r="D651" s="381" t="s">
        <v>6158</v>
      </c>
      <c r="E651" s="381" t="s">
        <v>6454</v>
      </c>
      <c r="F651" s="381">
        <v>1070963704</v>
      </c>
      <c r="G651" s="381" t="s">
        <v>6899</v>
      </c>
      <c r="H651" s="381" t="s">
        <v>6490</v>
      </c>
      <c r="I651" s="381">
        <v>20250474</v>
      </c>
      <c r="J651" s="383">
        <v>36540000</v>
      </c>
      <c r="K651" s="381">
        <v>0</v>
      </c>
      <c r="L651" s="383">
        <v>36540000</v>
      </c>
      <c r="M651" s="383">
        <v>19720000</v>
      </c>
      <c r="N651" s="383">
        <v>16820000</v>
      </c>
      <c r="O651" s="383">
        <v>19720000</v>
      </c>
      <c r="P651" s="381" t="s">
        <v>6056</v>
      </c>
    </row>
    <row r="652" spans="1:16" ht="72.599999999999994">
      <c r="A652" s="380">
        <v>20250714</v>
      </c>
      <c r="B652" s="382">
        <v>45825</v>
      </c>
      <c r="C652" s="381">
        <v>20250423</v>
      </c>
      <c r="D652" s="381" t="s">
        <v>6158</v>
      </c>
      <c r="E652" s="381" t="s">
        <v>6454</v>
      </c>
      <c r="F652" s="381">
        <v>1071062569</v>
      </c>
      <c r="G652" s="381" t="s">
        <v>6900</v>
      </c>
      <c r="H652" s="381" t="s">
        <v>6770</v>
      </c>
      <c r="I652" s="381">
        <v>20250475</v>
      </c>
      <c r="J652" s="383">
        <v>16000000</v>
      </c>
      <c r="K652" s="381">
        <v>0</v>
      </c>
      <c r="L652" s="383">
        <v>16000000</v>
      </c>
      <c r="M652" s="383">
        <v>13600000</v>
      </c>
      <c r="N652" s="383">
        <v>2400000</v>
      </c>
      <c r="O652" s="383">
        <v>13600000</v>
      </c>
      <c r="P652" s="381" t="s">
        <v>6056</v>
      </c>
    </row>
    <row r="653" spans="1:16" ht="93">
      <c r="A653" s="380">
        <v>20250735</v>
      </c>
      <c r="B653" s="382">
        <v>45826</v>
      </c>
      <c r="C653" s="381">
        <v>20250386</v>
      </c>
      <c r="D653" s="381" t="s">
        <v>6158</v>
      </c>
      <c r="E653" s="381" t="s">
        <v>6856</v>
      </c>
      <c r="F653" s="381">
        <v>1016114111</v>
      </c>
      <c r="G653" s="381" t="s">
        <v>6589</v>
      </c>
      <c r="H653" s="381" t="s">
        <v>6901</v>
      </c>
      <c r="I653" s="368">
        <v>20250476</v>
      </c>
      <c r="J653" s="383">
        <v>18200000</v>
      </c>
      <c r="K653" s="381">
        <v>0</v>
      </c>
      <c r="L653" s="383">
        <v>18200000</v>
      </c>
      <c r="M653" s="383">
        <v>17160000</v>
      </c>
      <c r="N653" s="383">
        <v>1040000</v>
      </c>
      <c r="O653" s="383">
        <v>17160000</v>
      </c>
      <c r="P653" s="381" t="s">
        <v>6056</v>
      </c>
    </row>
    <row r="654" spans="1:16" ht="93">
      <c r="A654" s="384">
        <v>20251148</v>
      </c>
      <c r="B654" s="386">
        <v>45925</v>
      </c>
      <c r="C654" s="385">
        <v>20250841</v>
      </c>
      <c r="D654" s="385" t="s">
        <v>6158</v>
      </c>
      <c r="E654" s="385" t="s">
        <v>6856</v>
      </c>
      <c r="F654" s="385">
        <v>1016114111</v>
      </c>
      <c r="G654" s="385" t="s">
        <v>6589</v>
      </c>
      <c r="H654" s="385" t="s">
        <v>6902</v>
      </c>
      <c r="I654" s="369">
        <v>20250476</v>
      </c>
      <c r="J654" s="387">
        <v>9540000</v>
      </c>
      <c r="K654" s="385">
        <v>0</v>
      </c>
      <c r="L654" s="397">
        <v>9540000</v>
      </c>
      <c r="M654" s="387">
        <v>693333</v>
      </c>
      <c r="N654" s="387">
        <v>8846667</v>
      </c>
      <c r="O654" s="387">
        <v>693333</v>
      </c>
      <c r="P654" s="385" t="s">
        <v>6056</v>
      </c>
    </row>
    <row r="655" spans="1:16" ht="113.4">
      <c r="A655" s="380">
        <v>20250713</v>
      </c>
      <c r="B655" s="382">
        <v>45825</v>
      </c>
      <c r="C655" s="381">
        <v>20250489</v>
      </c>
      <c r="D655" s="381" t="s">
        <v>6052</v>
      </c>
      <c r="E655" s="381" t="s">
        <v>6053</v>
      </c>
      <c r="F655" s="381">
        <v>901646879</v>
      </c>
      <c r="G655" s="381" t="s">
        <v>6903</v>
      </c>
      <c r="H655" s="381" t="s">
        <v>6499</v>
      </c>
      <c r="I655" s="381">
        <v>20250477</v>
      </c>
      <c r="J655" s="383">
        <v>200000000</v>
      </c>
      <c r="K655" s="381">
        <v>0</v>
      </c>
      <c r="L655" s="383">
        <v>200000000</v>
      </c>
      <c r="M655" s="383">
        <v>120000000</v>
      </c>
      <c r="N655" s="383">
        <v>80000000</v>
      </c>
      <c r="O655" s="383">
        <v>120000000</v>
      </c>
      <c r="P655" s="381" t="s">
        <v>6056</v>
      </c>
    </row>
    <row r="656" spans="1:16" ht="72.599999999999994">
      <c r="A656" s="380">
        <v>20250719</v>
      </c>
      <c r="B656" s="382">
        <v>45826</v>
      </c>
      <c r="C656" s="381">
        <v>20250530</v>
      </c>
      <c r="D656" s="381" t="s">
        <v>6158</v>
      </c>
      <c r="E656" s="381" t="s">
        <v>6904</v>
      </c>
      <c r="F656" s="381">
        <v>52897066</v>
      </c>
      <c r="G656" s="381" t="s">
        <v>6905</v>
      </c>
      <c r="H656" s="381" t="s">
        <v>6906</v>
      </c>
      <c r="I656" s="381">
        <v>20250478</v>
      </c>
      <c r="J656" s="383">
        <v>6418000</v>
      </c>
      <c r="K656" s="381">
        <v>0</v>
      </c>
      <c r="L656" s="383">
        <v>6418000</v>
      </c>
      <c r="M656" s="383">
        <v>6418000</v>
      </c>
      <c r="N656" s="381">
        <v>0</v>
      </c>
      <c r="O656" s="383">
        <v>6418000</v>
      </c>
      <c r="P656" s="381" t="s">
        <v>6056</v>
      </c>
    </row>
    <row r="657" spans="1:16" ht="72.599999999999994">
      <c r="A657" s="380">
        <v>20250720</v>
      </c>
      <c r="B657" s="382">
        <v>45826</v>
      </c>
      <c r="C657" s="381">
        <v>20250533</v>
      </c>
      <c r="D657" s="381" t="s">
        <v>6158</v>
      </c>
      <c r="E657" s="381" t="s">
        <v>6904</v>
      </c>
      <c r="F657" s="381">
        <v>52176806</v>
      </c>
      <c r="G657" s="381" t="s">
        <v>6907</v>
      </c>
      <c r="H657" s="381" t="s">
        <v>6908</v>
      </c>
      <c r="I657" s="381">
        <v>20250479</v>
      </c>
      <c r="J657" s="383">
        <v>5906000</v>
      </c>
      <c r="K657" s="381">
        <v>0</v>
      </c>
      <c r="L657" s="383">
        <v>5906000</v>
      </c>
      <c r="M657" s="383">
        <v>5906000</v>
      </c>
      <c r="N657" s="381">
        <v>0</v>
      </c>
      <c r="O657" s="383">
        <v>5906000</v>
      </c>
      <c r="P657" s="381" t="s">
        <v>6056</v>
      </c>
    </row>
    <row r="658" spans="1:16" ht="72.599999999999994">
      <c r="A658" s="380">
        <v>20250721</v>
      </c>
      <c r="B658" s="382">
        <v>45826</v>
      </c>
      <c r="C658" s="381">
        <v>20250529</v>
      </c>
      <c r="D658" s="381" t="s">
        <v>6158</v>
      </c>
      <c r="E658" s="381" t="s">
        <v>6904</v>
      </c>
      <c r="F658" s="381">
        <v>1071630448</v>
      </c>
      <c r="G658" s="381" t="s">
        <v>6909</v>
      </c>
      <c r="H658" s="381" t="s">
        <v>6910</v>
      </c>
      <c r="I658" s="381">
        <v>20250480</v>
      </c>
      <c r="J658" s="383">
        <v>6418000</v>
      </c>
      <c r="K658" s="381">
        <v>0</v>
      </c>
      <c r="L658" s="383">
        <v>6418000</v>
      </c>
      <c r="M658" s="381">
        <v>0</v>
      </c>
      <c r="N658" s="383">
        <v>6418000</v>
      </c>
      <c r="O658" s="381">
        <v>0</v>
      </c>
      <c r="P658" s="381" t="s">
        <v>6056</v>
      </c>
    </row>
    <row r="659" spans="1:16" ht="72.599999999999994">
      <c r="A659" s="380">
        <v>20250722</v>
      </c>
      <c r="B659" s="382">
        <v>45826</v>
      </c>
      <c r="C659" s="381">
        <v>20250528</v>
      </c>
      <c r="D659" s="381" t="s">
        <v>6158</v>
      </c>
      <c r="E659" s="381" t="s">
        <v>6904</v>
      </c>
      <c r="F659" s="381">
        <v>1057590718</v>
      </c>
      <c r="G659" s="381" t="s">
        <v>6911</v>
      </c>
      <c r="H659" s="381" t="s">
        <v>6912</v>
      </c>
      <c r="I659" s="381">
        <v>20250481</v>
      </c>
      <c r="J659" s="383">
        <v>6418000</v>
      </c>
      <c r="K659" s="381">
        <v>0</v>
      </c>
      <c r="L659" s="383">
        <v>6418000</v>
      </c>
      <c r="M659" s="383">
        <v>6418000</v>
      </c>
      <c r="N659" s="381">
        <v>0</v>
      </c>
      <c r="O659" s="383">
        <v>6418000</v>
      </c>
      <c r="P659" s="381" t="s">
        <v>6056</v>
      </c>
    </row>
    <row r="660" spans="1:16" ht="72.599999999999994">
      <c r="A660" s="380">
        <v>20250723</v>
      </c>
      <c r="B660" s="382">
        <v>45826</v>
      </c>
      <c r="C660" s="381">
        <v>20250532</v>
      </c>
      <c r="D660" s="381" t="s">
        <v>6158</v>
      </c>
      <c r="E660" s="381" t="s">
        <v>6904</v>
      </c>
      <c r="F660" s="381">
        <v>1072720417</v>
      </c>
      <c r="G660" s="381" t="s">
        <v>6913</v>
      </c>
      <c r="H660" s="381" t="s">
        <v>6914</v>
      </c>
      <c r="I660" s="381">
        <v>20250482</v>
      </c>
      <c r="J660" s="383">
        <v>6418000</v>
      </c>
      <c r="K660" s="381">
        <v>0</v>
      </c>
      <c r="L660" s="383">
        <v>6418000</v>
      </c>
      <c r="M660" s="381">
        <v>0</v>
      </c>
      <c r="N660" s="383">
        <v>6418000</v>
      </c>
      <c r="O660" s="381">
        <v>0</v>
      </c>
      <c r="P660" s="381" t="s">
        <v>6056</v>
      </c>
    </row>
    <row r="661" spans="1:16" ht="72.599999999999994">
      <c r="A661" s="380">
        <v>20250724</v>
      </c>
      <c r="B661" s="382">
        <v>45826</v>
      </c>
      <c r="C661" s="381">
        <v>20250531</v>
      </c>
      <c r="D661" s="381" t="s">
        <v>6158</v>
      </c>
      <c r="E661" s="381" t="s">
        <v>6904</v>
      </c>
      <c r="F661" s="381">
        <v>11220355</v>
      </c>
      <c r="G661" s="381" t="s">
        <v>6915</v>
      </c>
      <c r="H661" s="381" t="s">
        <v>6916</v>
      </c>
      <c r="I661" s="381">
        <v>20250483</v>
      </c>
      <c r="J661" s="383">
        <v>6418000</v>
      </c>
      <c r="K661" s="381">
        <v>0</v>
      </c>
      <c r="L661" s="383">
        <v>6418000</v>
      </c>
      <c r="M661" s="381">
        <v>0</v>
      </c>
      <c r="N661" s="383">
        <v>6418000</v>
      </c>
      <c r="O661" s="381">
        <v>0</v>
      </c>
      <c r="P661" s="381" t="s">
        <v>6056</v>
      </c>
    </row>
    <row r="662" spans="1:16" ht="82.8">
      <c r="A662" s="380">
        <v>20250718</v>
      </c>
      <c r="B662" s="382">
        <v>45825</v>
      </c>
      <c r="C662" s="381">
        <v>20250489</v>
      </c>
      <c r="D662" s="381" t="s">
        <v>6052</v>
      </c>
      <c r="E662" s="381" t="s">
        <v>6053</v>
      </c>
      <c r="F662" s="381">
        <v>901926100</v>
      </c>
      <c r="G662" s="381" t="s">
        <v>6917</v>
      </c>
      <c r="H662" s="381" t="s">
        <v>6499</v>
      </c>
      <c r="I662" s="381">
        <v>20250484</v>
      </c>
      <c r="J662" s="383">
        <v>100000000</v>
      </c>
      <c r="K662" s="381">
        <v>0</v>
      </c>
      <c r="L662" s="383">
        <v>100000000</v>
      </c>
      <c r="M662" s="383">
        <v>44850000</v>
      </c>
      <c r="N662" s="383">
        <v>55150000</v>
      </c>
      <c r="O662" s="383">
        <v>44850000</v>
      </c>
      <c r="P662" s="381" t="s">
        <v>6056</v>
      </c>
    </row>
    <row r="663" spans="1:16" ht="62.4">
      <c r="A663" s="380">
        <v>20250733</v>
      </c>
      <c r="B663" s="382">
        <v>45826</v>
      </c>
      <c r="C663" s="381">
        <v>20250519</v>
      </c>
      <c r="D663" s="381" t="s">
        <v>6158</v>
      </c>
      <c r="E663" s="381" t="s">
        <v>6918</v>
      </c>
      <c r="F663" s="381">
        <v>80063670</v>
      </c>
      <c r="G663" s="381" t="s">
        <v>6249</v>
      </c>
      <c r="H663" s="381" t="s">
        <v>6919</v>
      </c>
      <c r="I663" s="368">
        <v>20250485</v>
      </c>
      <c r="J663" s="383">
        <v>45100000</v>
      </c>
      <c r="K663" s="381">
        <v>0</v>
      </c>
      <c r="L663" s="383">
        <v>45100000</v>
      </c>
      <c r="M663" s="383">
        <v>37400000</v>
      </c>
      <c r="N663" s="383">
        <v>7700000</v>
      </c>
      <c r="O663" s="383">
        <v>37400000</v>
      </c>
      <c r="P663" s="381" t="s">
        <v>6056</v>
      </c>
    </row>
    <row r="664" spans="1:16" ht="72.599999999999994">
      <c r="A664" s="384">
        <v>20251214</v>
      </c>
      <c r="B664" s="386">
        <v>45944</v>
      </c>
      <c r="C664" s="385">
        <v>20250892</v>
      </c>
      <c r="D664" s="385" t="s">
        <v>6158</v>
      </c>
      <c r="E664" s="385" t="s">
        <v>6918</v>
      </c>
      <c r="F664" s="385">
        <v>80063670</v>
      </c>
      <c r="G664" s="385" t="s">
        <v>6249</v>
      </c>
      <c r="H664" s="385" t="s">
        <v>6920</v>
      </c>
      <c r="I664" s="369">
        <v>20250485</v>
      </c>
      <c r="J664" s="387">
        <v>13567000</v>
      </c>
      <c r="K664" s="385">
        <v>0</v>
      </c>
      <c r="L664" s="397">
        <v>13567000</v>
      </c>
      <c r="M664" s="385">
        <v>0</v>
      </c>
      <c r="N664" s="387">
        <v>13567000</v>
      </c>
      <c r="O664" s="385">
        <v>0</v>
      </c>
      <c r="P664" s="385" t="s">
        <v>6056</v>
      </c>
    </row>
    <row r="665" spans="1:16" ht="42">
      <c r="A665" s="380">
        <v>20250725</v>
      </c>
      <c r="B665" s="382">
        <v>45826</v>
      </c>
      <c r="C665" s="381">
        <v>20250541</v>
      </c>
      <c r="D665" s="381" t="s">
        <v>6058</v>
      </c>
      <c r="E665" s="381" t="s">
        <v>6062</v>
      </c>
      <c r="F665" s="381">
        <v>79657249</v>
      </c>
      <c r="G665" s="381" t="s">
        <v>6921</v>
      </c>
      <c r="H665" s="381" t="s">
        <v>6064</v>
      </c>
      <c r="I665" s="381">
        <v>20250486</v>
      </c>
      <c r="J665" s="383">
        <v>21000000</v>
      </c>
      <c r="K665" s="381">
        <v>0</v>
      </c>
      <c r="L665" s="383">
        <v>21000000</v>
      </c>
      <c r="M665" s="383">
        <v>16800000</v>
      </c>
      <c r="N665" s="383">
        <v>4200000</v>
      </c>
      <c r="O665" s="383">
        <v>16800000</v>
      </c>
      <c r="P665" s="381" t="s">
        <v>6056</v>
      </c>
    </row>
    <row r="666" spans="1:16" ht="93">
      <c r="A666" s="380">
        <v>20250726</v>
      </c>
      <c r="B666" s="382">
        <v>45826</v>
      </c>
      <c r="C666" s="381">
        <v>20250551</v>
      </c>
      <c r="D666" s="381" t="s">
        <v>6158</v>
      </c>
      <c r="E666" s="381" t="s">
        <v>6214</v>
      </c>
      <c r="F666" s="381">
        <v>1019129654</v>
      </c>
      <c r="G666" s="381" t="s">
        <v>6922</v>
      </c>
      <c r="H666" s="381" t="s">
        <v>6923</v>
      </c>
      <c r="I666" s="381">
        <v>20250487</v>
      </c>
      <c r="J666" s="383">
        <v>10000000</v>
      </c>
      <c r="K666" s="381">
        <v>0</v>
      </c>
      <c r="L666" s="383">
        <v>10000000</v>
      </c>
      <c r="M666" s="383">
        <v>10000000</v>
      </c>
      <c r="N666" s="381">
        <v>0</v>
      </c>
      <c r="O666" s="383">
        <v>10000000</v>
      </c>
      <c r="P666" s="381" t="s">
        <v>6056</v>
      </c>
    </row>
    <row r="667" spans="1:16" ht="82.8">
      <c r="A667" s="380">
        <v>20250746</v>
      </c>
      <c r="B667" s="382">
        <v>45832</v>
      </c>
      <c r="C667" s="381">
        <v>20250356</v>
      </c>
      <c r="D667" s="381" t="s">
        <v>6158</v>
      </c>
      <c r="E667" s="381" t="s">
        <v>6159</v>
      </c>
      <c r="F667" s="381">
        <v>901949475</v>
      </c>
      <c r="G667" s="381" t="s">
        <v>5256</v>
      </c>
      <c r="H667" s="381" t="s">
        <v>5255</v>
      </c>
      <c r="I667" s="381">
        <v>20250488</v>
      </c>
      <c r="J667" s="383">
        <v>1427138000</v>
      </c>
      <c r="K667" s="381">
        <v>0</v>
      </c>
      <c r="L667" s="383">
        <v>1427138000</v>
      </c>
      <c r="M667" s="381">
        <v>0</v>
      </c>
      <c r="N667" s="383">
        <v>1427138000</v>
      </c>
      <c r="O667" s="381">
        <v>0</v>
      </c>
      <c r="P667" s="381" t="s">
        <v>6056</v>
      </c>
    </row>
    <row r="668" spans="1:16" ht="72.599999999999994">
      <c r="A668" s="380">
        <v>20250749</v>
      </c>
      <c r="B668" s="382">
        <v>45833</v>
      </c>
      <c r="C668" s="381">
        <v>20250327</v>
      </c>
      <c r="D668" s="381" t="s">
        <v>6158</v>
      </c>
      <c r="E668" s="381" t="s">
        <v>6199</v>
      </c>
      <c r="F668" s="381">
        <v>901472564</v>
      </c>
      <c r="G668" s="381" t="s">
        <v>6924</v>
      </c>
      <c r="H668" s="381" t="s">
        <v>6925</v>
      </c>
      <c r="I668" s="381">
        <v>20250489</v>
      </c>
      <c r="J668" s="383">
        <v>440000000</v>
      </c>
      <c r="K668" s="381">
        <v>0</v>
      </c>
      <c r="L668" s="383">
        <v>440000000</v>
      </c>
      <c r="M668" s="383">
        <v>132000000</v>
      </c>
      <c r="N668" s="383">
        <v>308000000</v>
      </c>
      <c r="O668" s="383">
        <v>132000000</v>
      </c>
      <c r="P668" s="381" t="s">
        <v>6056</v>
      </c>
    </row>
    <row r="669" spans="1:16" ht="42">
      <c r="A669" s="380">
        <v>20250737</v>
      </c>
      <c r="B669" s="382">
        <v>45827</v>
      </c>
      <c r="C669" s="381">
        <v>20250548</v>
      </c>
      <c r="D669" s="381" t="s">
        <v>6058</v>
      </c>
      <c r="E669" s="381" t="s">
        <v>6062</v>
      </c>
      <c r="F669" s="381">
        <v>9397951</v>
      </c>
      <c r="G669" s="381" t="s">
        <v>2281</v>
      </c>
      <c r="H669" s="381" t="s">
        <v>6926</v>
      </c>
      <c r="I669" s="368">
        <v>20250490</v>
      </c>
      <c r="J669" s="383">
        <v>24000000</v>
      </c>
      <c r="K669" s="381">
        <v>0</v>
      </c>
      <c r="L669" s="383">
        <v>24000000</v>
      </c>
      <c r="M669" s="383">
        <v>19200000</v>
      </c>
      <c r="N669" s="383">
        <v>4800000</v>
      </c>
      <c r="O669" s="383">
        <v>19200000</v>
      </c>
      <c r="P669" s="381" t="s">
        <v>6056</v>
      </c>
    </row>
    <row r="670" spans="1:16" ht="52.2">
      <c r="A670" s="384">
        <v>20251101</v>
      </c>
      <c r="B670" s="386">
        <v>45918</v>
      </c>
      <c r="C670" s="385">
        <v>20250782</v>
      </c>
      <c r="D670" s="385" t="s">
        <v>6058</v>
      </c>
      <c r="E670" s="385" t="s">
        <v>6062</v>
      </c>
      <c r="F670" s="385">
        <v>9397951</v>
      </c>
      <c r="G670" s="385" t="s">
        <v>2281</v>
      </c>
      <c r="H670" s="385" t="s">
        <v>6927</v>
      </c>
      <c r="I670" s="369">
        <v>20250490</v>
      </c>
      <c r="J670" s="387">
        <v>12000000</v>
      </c>
      <c r="K670" s="385">
        <v>0</v>
      </c>
      <c r="L670" s="397">
        <v>12000000</v>
      </c>
      <c r="M670" s="387">
        <v>8000000</v>
      </c>
      <c r="N670" s="387">
        <v>4000000</v>
      </c>
      <c r="O670" s="387">
        <v>8000000</v>
      </c>
      <c r="P670" s="385" t="s">
        <v>6056</v>
      </c>
    </row>
    <row r="671" spans="1:16" ht="52.2">
      <c r="A671" s="380">
        <v>20250752</v>
      </c>
      <c r="B671" s="382">
        <v>45834</v>
      </c>
      <c r="C671" s="381">
        <v>20250549</v>
      </c>
      <c r="D671" s="381" t="s">
        <v>6058</v>
      </c>
      <c r="E671" s="381" t="s">
        <v>6062</v>
      </c>
      <c r="F671" s="381">
        <v>52385008</v>
      </c>
      <c r="G671" s="381" t="s">
        <v>6928</v>
      </c>
      <c r="H671" s="381" t="s">
        <v>6926</v>
      </c>
      <c r="I671" s="381">
        <v>20250491</v>
      </c>
      <c r="J671" s="383">
        <v>35000000</v>
      </c>
      <c r="K671" s="381">
        <v>0</v>
      </c>
      <c r="L671" s="383">
        <v>35000000</v>
      </c>
      <c r="M671" s="383">
        <v>17266667</v>
      </c>
      <c r="N671" s="383">
        <v>17733333</v>
      </c>
      <c r="O671" s="383">
        <v>17266667</v>
      </c>
      <c r="P671" s="381" t="s">
        <v>6056</v>
      </c>
    </row>
    <row r="672" spans="1:16" ht="72.599999999999994">
      <c r="A672" s="380">
        <v>20250738</v>
      </c>
      <c r="B672" s="382">
        <v>45828</v>
      </c>
      <c r="C672" s="381">
        <v>20250423</v>
      </c>
      <c r="D672" s="381" t="s">
        <v>6158</v>
      </c>
      <c r="E672" s="381" t="s">
        <v>6454</v>
      </c>
      <c r="F672" s="381">
        <v>1072894196</v>
      </c>
      <c r="G672" s="381" t="s">
        <v>6929</v>
      </c>
      <c r="H672" s="381" t="s">
        <v>6770</v>
      </c>
      <c r="I672" s="381">
        <v>20250492</v>
      </c>
      <c r="J672" s="383">
        <v>16000000</v>
      </c>
      <c r="K672" s="381">
        <v>0</v>
      </c>
      <c r="L672" s="383">
        <v>16000000</v>
      </c>
      <c r="M672" s="383">
        <v>12533333</v>
      </c>
      <c r="N672" s="383">
        <v>3466667</v>
      </c>
      <c r="O672" s="383">
        <v>12533333</v>
      </c>
      <c r="P672" s="381" t="s">
        <v>6056</v>
      </c>
    </row>
    <row r="673" spans="1:16" ht="72.599999999999994">
      <c r="A673" s="380">
        <v>20250769</v>
      </c>
      <c r="B673" s="382">
        <v>45835</v>
      </c>
      <c r="C673" s="381">
        <v>20250423</v>
      </c>
      <c r="D673" s="381" t="s">
        <v>6158</v>
      </c>
      <c r="E673" s="381" t="s">
        <v>6454</v>
      </c>
      <c r="F673" s="381">
        <v>1024599967</v>
      </c>
      <c r="G673" s="381" t="s">
        <v>6930</v>
      </c>
      <c r="H673" s="381" t="s">
        <v>6770</v>
      </c>
      <c r="I673" s="381">
        <v>20250493</v>
      </c>
      <c r="J673" s="383">
        <v>16000000</v>
      </c>
      <c r="K673" s="381">
        <v>0</v>
      </c>
      <c r="L673" s="383">
        <v>16000000</v>
      </c>
      <c r="M673" s="383">
        <v>7866667</v>
      </c>
      <c r="N673" s="383">
        <v>8133333</v>
      </c>
      <c r="O673" s="383">
        <v>7866667</v>
      </c>
      <c r="P673" s="381" t="s">
        <v>6056</v>
      </c>
    </row>
    <row r="674" spans="1:16" ht="113.4">
      <c r="A674" s="380">
        <v>20250743</v>
      </c>
      <c r="B674" s="382">
        <v>45832</v>
      </c>
      <c r="C674" s="381">
        <v>20250471</v>
      </c>
      <c r="D674" s="381" t="s">
        <v>6052</v>
      </c>
      <c r="E674" s="381" t="s">
        <v>6236</v>
      </c>
      <c r="F674" s="381">
        <v>901646879</v>
      </c>
      <c r="G674" s="381" t="s">
        <v>6903</v>
      </c>
      <c r="H674" s="381" t="s">
        <v>6835</v>
      </c>
      <c r="I674" s="381">
        <v>20250494</v>
      </c>
      <c r="J674" s="383">
        <v>50000000</v>
      </c>
      <c r="K674" s="383">
        <v>50000000</v>
      </c>
      <c r="L674" s="381">
        <v>0</v>
      </c>
      <c r="M674" s="381">
        <v>0</v>
      </c>
      <c r="N674" s="381">
        <v>0</v>
      </c>
      <c r="O674" s="381">
        <v>0</v>
      </c>
      <c r="P674" s="381" t="s">
        <v>6056</v>
      </c>
    </row>
    <row r="675" spans="1:16" ht="42">
      <c r="A675" s="380">
        <v>20250750</v>
      </c>
      <c r="B675" s="382">
        <v>45833</v>
      </c>
      <c r="C675" s="381">
        <v>20250554</v>
      </c>
      <c r="D675" s="381" t="s">
        <v>6058</v>
      </c>
      <c r="E675" s="381" t="s">
        <v>6062</v>
      </c>
      <c r="F675" s="381">
        <v>79720494</v>
      </c>
      <c r="G675" s="381" t="s">
        <v>6256</v>
      </c>
      <c r="H675" s="381" t="s">
        <v>6926</v>
      </c>
      <c r="I675" s="368">
        <v>20250495</v>
      </c>
      <c r="J675" s="383">
        <v>22500000</v>
      </c>
      <c r="K675" s="381">
        <v>0</v>
      </c>
      <c r="L675" s="383">
        <v>22500000</v>
      </c>
      <c r="M675" s="383">
        <v>15000000</v>
      </c>
      <c r="N675" s="383">
        <v>7500000</v>
      </c>
      <c r="O675" s="383">
        <v>15000000</v>
      </c>
      <c r="P675" s="381" t="s">
        <v>6056</v>
      </c>
    </row>
    <row r="676" spans="1:16" ht="52.2">
      <c r="A676" s="384">
        <v>20251167</v>
      </c>
      <c r="B676" s="386">
        <v>45930</v>
      </c>
      <c r="C676" s="385">
        <v>20250842</v>
      </c>
      <c r="D676" s="385" t="s">
        <v>6058</v>
      </c>
      <c r="E676" s="385" t="s">
        <v>6062</v>
      </c>
      <c r="F676" s="385">
        <v>79720494</v>
      </c>
      <c r="G676" s="385" t="s">
        <v>6256</v>
      </c>
      <c r="H676" s="385" t="s">
        <v>6931</v>
      </c>
      <c r="I676" s="369">
        <v>20250495</v>
      </c>
      <c r="J676" s="387">
        <v>7500000</v>
      </c>
      <c r="K676" s="385">
        <v>0</v>
      </c>
      <c r="L676" s="397">
        <v>7500000</v>
      </c>
      <c r="M676" s="385">
        <v>0</v>
      </c>
      <c r="N676" s="387">
        <v>7500000</v>
      </c>
      <c r="O676" s="385">
        <v>0</v>
      </c>
      <c r="P676" s="385" t="s">
        <v>6056</v>
      </c>
    </row>
    <row r="677" spans="1:16" ht="52.2">
      <c r="A677" s="380">
        <v>20250751</v>
      </c>
      <c r="B677" s="382">
        <v>45833</v>
      </c>
      <c r="C677" s="381">
        <v>20250556</v>
      </c>
      <c r="D677" s="381" t="s">
        <v>6058</v>
      </c>
      <c r="E677" s="381" t="s">
        <v>6062</v>
      </c>
      <c r="F677" s="381">
        <v>1016011174</v>
      </c>
      <c r="G677" s="381" t="s">
        <v>2650</v>
      </c>
      <c r="H677" s="381" t="s">
        <v>3336</v>
      </c>
      <c r="I677" s="368">
        <v>20250496</v>
      </c>
      <c r="J677" s="383">
        <v>12400000</v>
      </c>
      <c r="K677" s="381">
        <v>0</v>
      </c>
      <c r="L677" s="383">
        <v>12400000</v>
      </c>
      <c r="M677" s="383">
        <v>9920000</v>
      </c>
      <c r="N677" s="383">
        <v>2480000</v>
      </c>
      <c r="O677" s="383">
        <v>9920000</v>
      </c>
      <c r="P677" s="381" t="s">
        <v>6056</v>
      </c>
    </row>
    <row r="678" spans="1:16" ht="62.4">
      <c r="A678" s="374">
        <v>20251286</v>
      </c>
      <c r="B678" s="376">
        <v>45954</v>
      </c>
      <c r="C678" s="375">
        <v>20250974</v>
      </c>
      <c r="D678" s="375" t="s">
        <v>6058</v>
      </c>
      <c r="E678" s="375" t="s">
        <v>6062</v>
      </c>
      <c r="F678" s="375">
        <v>1016011174</v>
      </c>
      <c r="G678" s="375" t="s">
        <v>2650</v>
      </c>
      <c r="H678" s="375" t="s">
        <v>6932</v>
      </c>
      <c r="I678" s="369">
        <v>20250496</v>
      </c>
      <c r="J678" s="377">
        <v>6200000</v>
      </c>
      <c r="K678" s="375">
        <v>0</v>
      </c>
      <c r="L678" s="397">
        <v>6200000</v>
      </c>
      <c r="M678" s="377">
        <v>3100000</v>
      </c>
      <c r="N678" s="377">
        <v>6200000</v>
      </c>
      <c r="O678" s="375">
        <v>0</v>
      </c>
      <c r="P678" s="375" t="s">
        <v>6056</v>
      </c>
    </row>
    <row r="679" spans="1:16" ht="62.4">
      <c r="A679" s="380">
        <v>20250763</v>
      </c>
      <c r="B679" s="382">
        <v>45835</v>
      </c>
      <c r="C679" s="381">
        <v>20250550</v>
      </c>
      <c r="D679" s="381" t="s">
        <v>6158</v>
      </c>
      <c r="E679" s="381" t="s">
        <v>6454</v>
      </c>
      <c r="F679" s="381">
        <v>20911301</v>
      </c>
      <c r="G679" s="381" t="s">
        <v>6933</v>
      </c>
      <c r="H679" s="381" t="s">
        <v>6490</v>
      </c>
      <c r="I679" s="381">
        <v>20250497</v>
      </c>
      <c r="J679" s="383">
        <v>30500000</v>
      </c>
      <c r="K679" s="383">
        <v>23733333</v>
      </c>
      <c r="L679" s="383">
        <v>6766667</v>
      </c>
      <c r="M679" s="383">
        <v>5413333</v>
      </c>
      <c r="N679" s="383">
        <v>1353334</v>
      </c>
      <c r="O679" s="383">
        <v>5413333</v>
      </c>
      <c r="P679" s="381" t="s">
        <v>6056</v>
      </c>
    </row>
    <row r="680" spans="1:16" ht="42">
      <c r="A680" s="380">
        <v>20250753</v>
      </c>
      <c r="B680" s="382">
        <v>45834</v>
      </c>
      <c r="C680" s="381">
        <v>20250546</v>
      </c>
      <c r="D680" s="381" t="s">
        <v>6058</v>
      </c>
      <c r="E680" s="381" t="s">
        <v>6062</v>
      </c>
      <c r="F680" s="381">
        <v>52451916</v>
      </c>
      <c r="G680" s="381" t="s">
        <v>6224</v>
      </c>
      <c r="H680" s="381" t="s">
        <v>6934</v>
      </c>
      <c r="I680" s="368">
        <v>20250498</v>
      </c>
      <c r="J680" s="383">
        <v>14000000</v>
      </c>
      <c r="K680" s="381">
        <v>0</v>
      </c>
      <c r="L680" s="383">
        <v>14000000</v>
      </c>
      <c r="M680" s="383">
        <v>14000000</v>
      </c>
      <c r="N680" s="381">
        <v>0</v>
      </c>
      <c r="O680" s="383">
        <v>14000000</v>
      </c>
      <c r="P680" s="381" t="s">
        <v>6056</v>
      </c>
    </row>
    <row r="681" spans="1:16" ht="42">
      <c r="A681" s="380">
        <v>20250754</v>
      </c>
      <c r="B681" s="382">
        <v>45834</v>
      </c>
      <c r="C681" s="381">
        <v>20250578</v>
      </c>
      <c r="D681" s="381" t="s">
        <v>6058</v>
      </c>
      <c r="E681" s="381" t="s">
        <v>6062</v>
      </c>
      <c r="F681" s="381">
        <v>52451916</v>
      </c>
      <c r="G681" s="381" t="s">
        <v>6224</v>
      </c>
      <c r="H681" s="381" t="s">
        <v>6934</v>
      </c>
      <c r="I681" s="368">
        <v>20250498</v>
      </c>
      <c r="J681" s="383">
        <v>3000000</v>
      </c>
      <c r="K681" s="381">
        <v>0</v>
      </c>
      <c r="L681" s="383">
        <v>3000000</v>
      </c>
      <c r="M681" s="383">
        <v>3000000</v>
      </c>
      <c r="N681" s="381">
        <v>0</v>
      </c>
      <c r="O681" s="383">
        <v>3000000</v>
      </c>
      <c r="P681" s="381" t="s">
        <v>6056</v>
      </c>
    </row>
    <row r="682" spans="1:16" ht="72.599999999999994">
      <c r="A682" s="380">
        <v>20250755</v>
      </c>
      <c r="B682" s="382">
        <v>45834</v>
      </c>
      <c r="C682" s="381">
        <v>20250547</v>
      </c>
      <c r="D682" s="381" t="s">
        <v>6158</v>
      </c>
      <c r="E682" s="381" t="s">
        <v>6904</v>
      </c>
      <c r="F682" s="381">
        <v>52451916</v>
      </c>
      <c r="G682" s="381" t="s">
        <v>6224</v>
      </c>
      <c r="H682" s="381" t="s">
        <v>6934</v>
      </c>
      <c r="I682" s="368">
        <v>20250498</v>
      </c>
      <c r="J682" s="383">
        <v>7000000</v>
      </c>
      <c r="K682" s="381">
        <v>0</v>
      </c>
      <c r="L682" s="383">
        <v>7000000</v>
      </c>
      <c r="M682" s="381">
        <v>0</v>
      </c>
      <c r="N682" s="383">
        <v>7000000</v>
      </c>
      <c r="O682" s="381">
        <v>0</v>
      </c>
      <c r="P682" s="381" t="s">
        <v>6056</v>
      </c>
    </row>
    <row r="683" spans="1:16" ht="62.4">
      <c r="A683" s="380">
        <v>20250776</v>
      </c>
      <c r="B683" s="382">
        <v>45839</v>
      </c>
      <c r="C683" s="381">
        <v>20250550</v>
      </c>
      <c r="D683" s="381" t="s">
        <v>6158</v>
      </c>
      <c r="E683" s="381" t="s">
        <v>6454</v>
      </c>
      <c r="F683" s="381">
        <v>1030631623</v>
      </c>
      <c r="G683" s="381" t="s">
        <v>6935</v>
      </c>
      <c r="H683" s="381" t="s">
        <v>6490</v>
      </c>
      <c r="I683" s="381">
        <v>20250499</v>
      </c>
      <c r="J683" s="383">
        <v>30500000</v>
      </c>
      <c r="K683" s="381">
        <v>0</v>
      </c>
      <c r="L683" s="383">
        <v>30500000</v>
      </c>
      <c r="M683" s="383">
        <v>17013333</v>
      </c>
      <c r="N683" s="383">
        <v>13486667</v>
      </c>
      <c r="O683" s="383">
        <v>17013333</v>
      </c>
      <c r="P683" s="381" t="s">
        <v>6056</v>
      </c>
    </row>
    <row r="684" spans="1:16" ht="62.4">
      <c r="A684" s="380">
        <v>20250767</v>
      </c>
      <c r="B684" s="382">
        <v>45835</v>
      </c>
      <c r="C684" s="381">
        <v>20250571</v>
      </c>
      <c r="D684" s="381" t="s">
        <v>6058</v>
      </c>
      <c r="E684" s="381" t="s">
        <v>6068</v>
      </c>
      <c r="F684" s="381">
        <v>1076201956</v>
      </c>
      <c r="G684" s="381" t="s">
        <v>6288</v>
      </c>
      <c r="H684" s="381" t="s">
        <v>3499</v>
      </c>
      <c r="I684" s="381">
        <v>20250500</v>
      </c>
      <c r="J684" s="383">
        <v>16458000</v>
      </c>
      <c r="K684" s="381">
        <v>0</v>
      </c>
      <c r="L684" s="383">
        <v>16458000</v>
      </c>
      <c r="M684" s="383">
        <v>8229000</v>
      </c>
      <c r="N684" s="383">
        <v>8229000</v>
      </c>
      <c r="O684" s="383">
        <v>8229000</v>
      </c>
      <c r="P684" s="381" t="s">
        <v>6056</v>
      </c>
    </row>
    <row r="685" spans="1:16" ht="72.599999999999994">
      <c r="A685" s="380">
        <v>20250777</v>
      </c>
      <c r="B685" s="382">
        <v>45839</v>
      </c>
      <c r="C685" s="381">
        <v>20250561</v>
      </c>
      <c r="D685" s="381" t="s">
        <v>6158</v>
      </c>
      <c r="E685" s="381" t="s">
        <v>6053</v>
      </c>
      <c r="F685" s="381">
        <v>1032362678</v>
      </c>
      <c r="G685" s="381" t="s">
        <v>6557</v>
      </c>
      <c r="H685" s="381" t="s">
        <v>6936</v>
      </c>
      <c r="I685" s="368">
        <v>20250501</v>
      </c>
      <c r="J685" s="383">
        <v>21131000</v>
      </c>
      <c r="K685" s="381">
        <v>0</v>
      </c>
      <c r="L685" s="383">
        <v>21131000</v>
      </c>
      <c r="M685" s="383">
        <v>16830000</v>
      </c>
      <c r="N685" s="383">
        <v>4301000</v>
      </c>
      <c r="O685" s="383">
        <v>16830000</v>
      </c>
      <c r="P685" s="381" t="s">
        <v>6056</v>
      </c>
    </row>
    <row r="686" spans="1:16" ht="93">
      <c r="A686" s="374">
        <v>20251250</v>
      </c>
      <c r="B686" s="376">
        <v>45951</v>
      </c>
      <c r="C686" s="375">
        <v>20250924</v>
      </c>
      <c r="D686" s="375" t="s">
        <v>6158</v>
      </c>
      <c r="E686" s="375" t="s">
        <v>6053</v>
      </c>
      <c r="F686" s="375">
        <v>1032362678</v>
      </c>
      <c r="G686" s="375" t="s">
        <v>6557</v>
      </c>
      <c r="H686" s="375" t="s">
        <v>6937</v>
      </c>
      <c r="I686" s="369">
        <v>20250501</v>
      </c>
      <c r="J686" s="377">
        <v>6919000</v>
      </c>
      <c r="K686" s="375">
        <v>0</v>
      </c>
      <c r="L686" s="397">
        <v>6919000</v>
      </c>
      <c r="M686" s="375">
        <v>0</v>
      </c>
      <c r="N686" s="377">
        <v>6919000</v>
      </c>
      <c r="O686" s="375">
        <v>0</v>
      </c>
      <c r="P686" s="375" t="s">
        <v>6056</v>
      </c>
    </row>
    <row r="687" spans="1:16" ht="62.4">
      <c r="A687" s="380">
        <v>20250784</v>
      </c>
      <c r="B687" s="382">
        <v>45841</v>
      </c>
      <c r="C687" s="381">
        <v>20250550</v>
      </c>
      <c r="D687" s="381" t="s">
        <v>6158</v>
      </c>
      <c r="E687" s="381" t="s">
        <v>6454</v>
      </c>
      <c r="F687" s="381">
        <v>52766351</v>
      </c>
      <c r="G687" s="381" t="s">
        <v>6938</v>
      </c>
      <c r="H687" s="381" t="s">
        <v>6490</v>
      </c>
      <c r="I687" s="381">
        <v>20250502</v>
      </c>
      <c r="J687" s="383">
        <v>30500000</v>
      </c>
      <c r="K687" s="383">
        <v>18126666</v>
      </c>
      <c r="L687" s="383">
        <v>12373334</v>
      </c>
      <c r="M687" s="383">
        <v>4446667</v>
      </c>
      <c r="N687" s="383">
        <v>7926667</v>
      </c>
      <c r="O687" s="383">
        <v>4446667</v>
      </c>
      <c r="P687" s="381" t="s">
        <v>6056</v>
      </c>
    </row>
    <row r="688" spans="1:16" ht="82.8">
      <c r="A688" s="380">
        <v>20250779</v>
      </c>
      <c r="B688" s="382">
        <v>45840</v>
      </c>
      <c r="C688" s="381">
        <v>20250573</v>
      </c>
      <c r="D688" s="381" t="s">
        <v>6052</v>
      </c>
      <c r="E688" s="381" t="s">
        <v>6053</v>
      </c>
      <c r="F688" s="381">
        <v>830090449</v>
      </c>
      <c r="G688" s="381" t="s">
        <v>6939</v>
      </c>
      <c r="H688" s="381" t="s">
        <v>6502</v>
      </c>
      <c r="I688" s="381">
        <v>20250503</v>
      </c>
      <c r="J688" s="383">
        <v>100000000</v>
      </c>
      <c r="K688" s="381">
        <v>0</v>
      </c>
      <c r="L688" s="383">
        <v>100000000</v>
      </c>
      <c r="M688" s="383">
        <v>34147500</v>
      </c>
      <c r="N688" s="383">
        <v>65852500</v>
      </c>
      <c r="O688" s="383">
        <v>34147500</v>
      </c>
      <c r="P688" s="381" t="s">
        <v>6056</v>
      </c>
    </row>
    <row r="689" spans="1:16" ht="62.4">
      <c r="A689" s="380">
        <v>20250783</v>
      </c>
      <c r="B689" s="382">
        <v>45841</v>
      </c>
      <c r="C689" s="381">
        <v>20250550</v>
      </c>
      <c r="D689" s="381" t="s">
        <v>6158</v>
      </c>
      <c r="E689" s="381" t="s">
        <v>6454</v>
      </c>
      <c r="F689" s="381">
        <v>20843649</v>
      </c>
      <c r="G689" s="381" t="s">
        <v>6940</v>
      </c>
      <c r="H689" s="381" t="s">
        <v>6490</v>
      </c>
      <c r="I689" s="381">
        <v>20250504</v>
      </c>
      <c r="J689" s="383">
        <v>30500000</v>
      </c>
      <c r="K689" s="381">
        <v>0</v>
      </c>
      <c r="L689" s="383">
        <v>30500000</v>
      </c>
      <c r="M689" s="383">
        <v>16240000</v>
      </c>
      <c r="N689" s="383">
        <v>14260000</v>
      </c>
      <c r="O689" s="383">
        <v>16240000</v>
      </c>
      <c r="P689" s="381" t="s">
        <v>6056</v>
      </c>
    </row>
    <row r="690" spans="1:16" ht="93">
      <c r="A690" s="380">
        <v>20250780</v>
      </c>
      <c r="B690" s="382">
        <v>45840</v>
      </c>
      <c r="C690" s="381">
        <v>20250471</v>
      </c>
      <c r="D690" s="381" t="s">
        <v>6052</v>
      </c>
      <c r="E690" s="381" t="s">
        <v>6236</v>
      </c>
      <c r="F690" s="381">
        <v>901926100</v>
      </c>
      <c r="G690" s="381" t="s">
        <v>6917</v>
      </c>
      <c r="H690" s="381" t="s">
        <v>6835</v>
      </c>
      <c r="I690" s="381">
        <v>20250505</v>
      </c>
      <c r="J690" s="383">
        <v>100000000</v>
      </c>
      <c r="K690" s="381">
        <v>0</v>
      </c>
      <c r="L690" s="383">
        <v>100000000</v>
      </c>
      <c r="M690" s="383">
        <v>88400000</v>
      </c>
      <c r="N690" s="383">
        <v>11600000</v>
      </c>
      <c r="O690" s="383">
        <v>88400000</v>
      </c>
      <c r="P690" s="381" t="s">
        <v>6056</v>
      </c>
    </row>
    <row r="691" spans="1:16" ht="42">
      <c r="A691" s="380">
        <v>20250795</v>
      </c>
      <c r="B691" s="382">
        <v>45845</v>
      </c>
      <c r="C691" s="381">
        <v>20250518</v>
      </c>
      <c r="D691" s="381" t="s">
        <v>6158</v>
      </c>
      <c r="E691" s="381" t="s">
        <v>6918</v>
      </c>
      <c r="F691" s="381">
        <v>52804497</v>
      </c>
      <c r="G691" s="381" t="s">
        <v>6254</v>
      </c>
      <c r="H691" s="381" t="s">
        <v>3545</v>
      </c>
      <c r="I691" s="368">
        <v>20250506</v>
      </c>
      <c r="J691" s="383">
        <v>31500000</v>
      </c>
      <c r="K691" s="381">
        <v>0</v>
      </c>
      <c r="L691" s="383">
        <v>31500000</v>
      </c>
      <c r="M691" s="381">
        <v>0</v>
      </c>
      <c r="N691" s="383">
        <v>31500000</v>
      </c>
      <c r="O691" s="381">
        <v>0</v>
      </c>
      <c r="P691" s="381" t="s">
        <v>6056</v>
      </c>
    </row>
    <row r="692" spans="1:16" ht="42">
      <c r="A692" s="380">
        <v>20250796</v>
      </c>
      <c r="B692" s="382">
        <v>45845</v>
      </c>
      <c r="C692" s="381">
        <v>20250525</v>
      </c>
      <c r="D692" s="381" t="s">
        <v>6058</v>
      </c>
      <c r="E692" s="381" t="s">
        <v>6062</v>
      </c>
      <c r="F692" s="381">
        <v>52804497</v>
      </c>
      <c r="G692" s="381" t="s">
        <v>6254</v>
      </c>
      <c r="H692" s="381" t="s">
        <v>3545</v>
      </c>
      <c r="I692" s="368">
        <v>20250506</v>
      </c>
      <c r="J692" s="383">
        <v>8400000</v>
      </c>
      <c r="K692" s="381">
        <v>0</v>
      </c>
      <c r="L692" s="383">
        <v>8400000</v>
      </c>
      <c r="M692" s="381">
        <v>0</v>
      </c>
      <c r="N692" s="383">
        <v>8400000</v>
      </c>
      <c r="O692" s="381">
        <v>0</v>
      </c>
      <c r="P692" s="381" t="s">
        <v>6056</v>
      </c>
    </row>
    <row r="693" spans="1:16" ht="72.599999999999994">
      <c r="A693" s="380">
        <v>20250785</v>
      </c>
      <c r="B693" s="382">
        <v>45841</v>
      </c>
      <c r="C693" s="381">
        <v>20250561</v>
      </c>
      <c r="D693" s="381" t="s">
        <v>6158</v>
      </c>
      <c r="E693" s="381" t="s">
        <v>6053</v>
      </c>
      <c r="F693" s="381">
        <v>1073504473</v>
      </c>
      <c r="G693" s="381" t="s">
        <v>6592</v>
      </c>
      <c r="H693" s="381" t="s">
        <v>6936</v>
      </c>
      <c r="I693" s="368">
        <v>20250507</v>
      </c>
      <c r="J693" s="383">
        <v>20757000</v>
      </c>
      <c r="K693" s="381">
        <v>0</v>
      </c>
      <c r="L693" s="383">
        <v>20757000</v>
      </c>
      <c r="M693" s="383">
        <v>16456000</v>
      </c>
      <c r="N693" s="383">
        <v>4301000</v>
      </c>
      <c r="O693" s="383">
        <v>16456000</v>
      </c>
      <c r="P693" s="381" t="s">
        <v>6056</v>
      </c>
    </row>
    <row r="694" spans="1:16" ht="93">
      <c r="A694" s="374">
        <v>20251252</v>
      </c>
      <c r="B694" s="376">
        <v>45951</v>
      </c>
      <c r="C694" s="375">
        <v>20250928</v>
      </c>
      <c r="D694" s="375" t="s">
        <v>6158</v>
      </c>
      <c r="E694" s="375" t="s">
        <v>6053</v>
      </c>
      <c r="F694" s="375">
        <v>1073504473</v>
      </c>
      <c r="G694" s="375" t="s">
        <v>6592</v>
      </c>
      <c r="H694" s="375" t="s">
        <v>6941</v>
      </c>
      <c r="I694" s="369">
        <v>20250507</v>
      </c>
      <c r="J694" s="377">
        <v>6919000</v>
      </c>
      <c r="K694" s="375">
        <v>0</v>
      </c>
      <c r="L694" s="397">
        <v>6919000</v>
      </c>
      <c r="M694" s="375">
        <v>0</v>
      </c>
      <c r="N694" s="377">
        <v>6919000</v>
      </c>
      <c r="O694" s="375">
        <v>0</v>
      </c>
      <c r="P694" s="375" t="s">
        <v>6056</v>
      </c>
    </row>
    <row r="695" spans="1:16" ht="72.599999999999994">
      <c r="A695" s="380">
        <v>20250790</v>
      </c>
      <c r="B695" s="382">
        <v>45842</v>
      </c>
      <c r="C695" s="381">
        <v>20250587</v>
      </c>
      <c r="D695" s="381" t="s">
        <v>6158</v>
      </c>
      <c r="E695" s="381" t="s">
        <v>6313</v>
      </c>
      <c r="F695" s="381">
        <v>53890147</v>
      </c>
      <c r="G695" s="381" t="s">
        <v>6942</v>
      </c>
      <c r="H695" s="381" t="s">
        <v>6422</v>
      </c>
      <c r="I695" s="381">
        <v>20250508</v>
      </c>
      <c r="J695" s="383">
        <v>26400000</v>
      </c>
      <c r="K695" s="381">
        <v>0</v>
      </c>
      <c r="L695" s="383">
        <v>26400000</v>
      </c>
      <c r="M695" s="383">
        <v>12600000</v>
      </c>
      <c r="N695" s="383">
        <v>13800000</v>
      </c>
      <c r="O695" s="383">
        <v>12600000</v>
      </c>
      <c r="P695" s="381" t="s">
        <v>6056</v>
      </c>
    </row>
    <row r="696" spans="1:16" ht="52.2">
      <c r="A696" s="380">
        <v>20250786</v>
      </c>
      <c r="B696" s="382">
        <v>45841</v>
      </c>
      <c r="C696" s="381">
        <v>20250581</v>
      </c>
      <c r="D696" s="381" t="s">
        <v>6158</v>
      </c>
      <c r="E696" s="381" t="s">
        <v>6943</v>
      </c>
      <c r="F696" s="381">
        <v>80210236</v>
      </c>
      <c r="G696" s="381" t="s">
        <v>6944</v>
      </c>
      <c r="H696" s="381" t="s">
        <v>6945</v>
      </c>
      <c r="I696" s="381">
        <v>20250509</v>
      </c>
      <c r="J696" s="383">
        <v>24500000</v>
      </c>
      <c r="K696" s="381">
        <v>0</v>
      </c>
      <c r="L696" s="383">
        <v>24500000</v>
      </c>
      <c r="M696" s="383">
        <v>20533333</v>
      </c>
      <c r="N696" s="383">
        <v>3966667</v>
      </c>
      <c r="O696" s="383">
        <v>20533333</v>
      </c>
      <c r="P696" s="381" t="s">
        <v>6056</v>
      </c>
    </row>
    <row r="697" spans="1:16" ht="113.4">
      <c r="A697" s="380">
        <v>20250789</v>
      </c>
      <c r="B697" s="382">
        <v>45841</v>
      </c>
      <c r="C697" s="381">
        <v>20250574</v>
      </c>
      <c r="D697" s="381" t="s">
        <v>6052</v>
      </c>
      <c r="E697" s="381" t="s">
        <v>6946</v>
      </c>
      <c r="F697" s="381">
        <v>901242591</v>
      </c>
      <c r="G697" s="381" t="s">
        <v>5357</v>
      </c>
      <c r="H697" s="381" t="s">
        <v>6947</v>
      </c>
      <c r="I697" s="381">
        <v>20250510</v>
      </c>
      <c r="J697" s="383">
        <v>354282000</v>
      </c>
      <c r="K697" s="381">
        <v>0</v>
      </c>
      <c r="L697" s="383">
        <v>354282000</v>
      </c>
      <c r="M697" s="383">
        <v>239138200</v>
      </c>
      <c r="N697" s="383">
        <v>115143800</v>
      </c>
      <c r="O697" s="383">
        <v>239138200</v>
      </c>
      <c r="P697" s="381" t="s">
        <v>6056</v>
      </c>
    </row>
    <row r="698" spans="1:16" ht="62.4">
      <c r="A698" s="380">
        <v>20250791</v>
      </c>
      <c r="B698" s="382">
        <v>45842</v>
      </c>
      <c r="C698" s="381">
        <v>20250569</v>
      </c>
      <c r="D698" s="381" t="s">
        <v>6058</v>
      </c>
      <c r="E698" s="381" t="s">
        <v>6068</v>
      </c>
      <c r="F698" s="381">
        <v>1033768210</v>
      </c>
      <c r="G698" s="381" t="s">
        <v>6126</v>
      </c>
      <c r="H698" s="381" t="s">
        <v>5362</v>
      </c>
      <c r="I698" s="381">
        <v>20250511</v>
      </c>
      <c r="J698" s="383">
        <v>22620000</v>
      </c>
      <c r="K698" s="381">
        <v>0</v>
      </c>
      <c r="L698" s="383">
        <v>22620000</v>
      </c>
      <c r="M698" s="383">
        <v>10920000</v>
      </c>
      <c r="N698" s="383">
        <v>11700000</v>
      </c>
      <c r="O698" s="383">
        <v>10920000</v>
      </c>
      <c r="P698" s="381" t="s">
        <v>6056</v>
      </c>
    </row>
    <row r="699" spans="1:16" ht="82.8">
      <c r="A699" s="380">
        <v>20250792</v>
      </c>
      <c r="B699" s="382">
        <v>45842</v>
      </c>
      <c r="C699" s="381">
        <v>20250570</v>
      </c>
      <c r="D699" s="381" t="s">
        <v>6058</v>
      </c>
      <c r="E699" s="381" t="s">
        <v>6068</v>
      </c>
      <c r="F699" s="381">
        <v>1070609616</v>
      </c>
      <c r="G699" s="381" t="s">
        <v>6096</v>
      </c>
      <c r="H699" s="381" t="s">
        <v>3017</v>
      </c>
      <c r="I699" s="381">
        <v>20250512</v>
      </c>
      <c r="J699" s="383">
        <v>36714000</v>
      </c>
      <c r="K699" s="381">
        <v>0</v>
      </c>
      <c r="L699" s="383">
        <v>36714000</v>
      </c>
      <c r="M699" s="383">
        <v>24054000</v>
      </c>
      <c r="N699" s="383">
        <v>18990000</v>
      </c>
      <c r="O699" s="383">
        <v>17724000</v>
      </c>
      <c r="P699" s="381" t="s">
        <v>6056</v>
      </c>
    </row>
    <row r="700" spans="1:16" ht="93">
      <c r="A700" s="380">
        <v>20250793</v>
      </c>
      <c r="B700" s="382">
        <v>45842</v>
      </c>
      <c r="C700" s="381">
        <v>20250471</v>
      </c>
      <c r="D700" s="381" t="s">
        <v>6052</v>
      </c>
      <c r="E700" s="381" t="s">
        <v>6236</v>
      </c>
      <c r="F700" s="381">
        <v>901089645</v>
      </c>
      <c r="G700" s="381" t="s">
        <v>6948</v>
      </c>
      <c r="H700" s="381" t="s">
        <v>6835</v>
      </c>
      <c r="I700" s="381">
        <v>20250513</v>
      </c>
      <c r="J700" s="383">
        <v>100000000</v>
      </c>
      <c r="K700" s="381">
        <v>0</v>
      </c>
      <c r="L700" s="383">
        <v>100000000</v>
      </c>
      <c r="M700" s="383">
        <v>12346400</v>
      </c>
      <c r="N700" s="383">
        <v>87653600</v>
      </c>
      <c r="O700" s="383">
        <v>12346400</v>
      </c>
      <c r="P700" s="381" t="s">
        <v>6056</v>
      </c>
    </row>
    <row r="701" spans="1:16" ht="62.4">
      <c r="A701" s="380">
        <v>20250798</v>
      </c>
      <c r="B701" s="382">
        <v>45845</v>
      </c>
      <c r="C701" s="381">
        <v>20250560</v>
      </c>
      <c r="D701" s="381" t="s">
        <v>6158</v>
      </c>
      <c r="E701" s="381" t="s">
        <v>6053</v>
      </c>
      <c r="F701" s="381">
        <v>1019043348</v>
      </c>
      <c r="G701" s="381" t="s">
        <v>6610</v>
      </c>
      <c r="H701" s="381" t="s">
        <v>6949</v>
      </c>
      <c r="I701" s="368">
        <v>20250514</v>
      </c>
      <c r="J701" s="383">
        <v>12733000</v>
      </c>
      <c r="K701" s="381">
        <v>0</v>
      </c>
      <c r="L701" s="383">
        <v>12733000</v>
      </c>
      <c r="M701" s="383">
        <v>9996000</v>
      </c>
      <c r="N701" s="383">
        <v>2737000</v>
      </c>
      <c r="O701" s="383">
        <v>9996000</v>
      </c>
      <c r="P701" s="381" t="s">
        <v>6056</v>
      </c>
    </row>
    <row r="702" spans="1:16" ht="82.8">
      <c r="A702" s="374">
        <v>20251247</v>
      </c>
      <c r="B702" s="376">
        <v>45951</v>
      </c>
      <c r="C702" s="375">
        <v>20250927</v>
      </c>
      <c r="D702" s="375" t="s">
        <v>6158</v>
      </c>
      <c r="E702" s="375" t="s">
        <v>6053</v>
      </c>
      <c r="F702" s="375">
        <v>1019043348</v>
      </c>
      <c r="G702" s="375" t="s">
        <v>6610</v>
      </c>
      <c r="H702" s="375" t="s">
        <v>6950</v>
      </c>
      <c r="I702" s="369">
        <v>20250514</v>
      </c>
      <c r="J702" s="377">
        <v>4403000</v>
      </c>
      <c r="K702" s="375">
        <v>0</v>
      </c>
      <c r="L702" s="397">
        <v>4403000</v>
      </c>
      <c r="M702" s="375">
        <v>0</v>
      </c>
      <c r="N702" s="377">
        <v>4403000</v>
      </c>
      <c r="O702" s="375">
        <v>0</v>
      </c>
      <c r="P702" s="375" t="s">
        <v>6056</v>
      </c>
    </row>
    <row r="703" spans="1:16" ht="62.4">
      <c r="A703" s="380">
        <v>20250799</v>
      </c>
      <c r="B703" s="382">
        <v>45845</v>
      </c>
      <c r="C703" s="381">
        <v>20250560</v>
      </c>
      <c r="D703" s="381" t="s">
        <v>6158</v>
      </c>
      <c r="E703" s="381" t="s">
        <v>6053</v>
      </c>
      <c r="F703" s="381">
        <v>1073606618</v>
      </c>
      <c r="G703" s="381" t="s">
        <v>6606</v>
      </c>
      <c r="H703" s="381" t="s">
        <v>6949</v>
      </c>
      <c r="I703" s="368">
        <v>20250515</v>
      </c>
      <c r="J703" s="383">
        <v>12733000</v>
      </c>
      <c r="K703" s="381">
        <v>0</v>
      </c>
      <c r="L703" s="383">
        <v>12733000</v>
      </c>
      <c r="M703" s="383">
        <v>9996000</v>
      </c>
      <c r="N703" s="383">
        <v>2737000</v>
      </c>
      <c r="O703" s="383">
        <v>9996000</v>
      </c>
      <c r="P703" s="381" t="s">
        <v>6056</v>
      </c>
    </row>
    <row r="704" spans="1:16" ht="82.8">
      <c r="A704" s="374">
        <v>20251248</v>
      </c>
      <c r="B704" s="376">
        <v>45951</v>
      </c>
      <c r="C704" s="375">
        <v>20250923</v>
      </c>
      <c r="D704" s="375" t="s">
        <v>6158</v>
      </c>
      <c r="E704" s="375" t="s">
        <v>6053</v>
      </c>
      <c r="F704" s="375">
        <v>1073606618</v>
      </c>
      <c r="G704" s="375" t="s">
        <v>6606</v>
      </c>
      <c r="H704" s="375" t="s">
        <v>6951</v>
      </c>
      <c r="I704" s="369">
        <v>20250515</v>
      </c>
      <c r="J704" s="377">
        <v>4403000</v>
      </c>
      <c r="K704" s="375">
        <v>0</v>
      </c>
      <c r="L704" s="397">
        <v>4403000</v>
      </c>
      <c r="M704" s="375">
        <v>0</v>
      </c>
      <c r="N704" s="377">
        <v>4403000</v>
      </c>
      <c r="O704" s="375">
        <v>0</v>
      </c>
      <c r="P704" s="375" t="s">
        <v>6056</v>
      </c>
    </row>
    <row r="705" spans="1:16" ht="42">
      <c r="A705" s="380">
        <v>20250800</v>
      </c>
      <c r="B705" s="382">
        <v>45846</v>
      </c>
      <c r="C705" s="381">
        <v>20250599</v>
      </c>
      <c r="D705" s="381" t="s">
        <v>6058</v>
      </c>
      <c r="E705" s="381" t="s">
        <v>6059</v>
      </c>
      <c r="F705" s="381">
        <v>79299820</v>
      </c>
      <c r="G705" s="381" t="s">
        <v>6729</v>
      </c>
      <c r="H705" s="381" t="s">
        <v>6167</v>
      </c>
      <c r="I705" s="381">
        <v>20250516</v>
      </c>
      <c r="J705" s="383">
        <v>69200000</v>
      </c>
      <c r="K705" s="381">
        <v>0</v>
      </c>
      <c r="L705" s="383">
        <v>69200000</v>
      </c>
      <c r="M705" s="383">
        <v>45200000</v>
      </c>
      <c r="N705" s="383">
        <v>24000000</v>
      </c>
      <c r="O705" s="383">
        <v>45200000</v>
      </c>
      <c r="P705" s="381" t="s">
        <v>6056</v>
      </c>
    </row>
    <row r="706" spans="1:16" ht="82.8">
      <c r="A706" s="380">
        <v>20250801</v>
      </c>
      <c r="B706" s="382">
        <v>45846</v>
      </c>
      <c r="C706" s="381">
        <v>20250555</v>
      </c>
      <c r="D706" s="381" t="s">
        <v>6107</v>
      </c>
      <c r="E706" s="381" t="s">
        <v>6952</v>
      </c>
      <c r="F706" s="381">
        <v>901677837</v>
      </c>
      <c r="G706" s="381" t="s">
        <v>6953</v>
      </c>
      <c r="H706" s="381" t="s">
        <v>6954</v>
      </c>
      <c r="I706" s="381">
        <v>20250517</v>
      </c>
      <c r="J706" s="383">
        <v>236363000</v>
      </c>
      <c r="K706" s="381">
        <v>0</v>
      </c>
      <c r="L706" s="383">
        <v>236363000</v>
      </c>
      <c r="M706" s="383">
        <v>212726700</v>
      </c>
      <c r="N706" s="383">
        <v>23636300</v>
      </c>
      <c r="O706" s="383">
        <v>212726700</v>
      </c>
      <c r="P706" s="381" t="s">
        <v>6056</v>
      </c>
    </row>
    <row r="707" spans="1:16" ht="62.4">
      <c r="A707" s="380">
        <v>20250803</v>
      </c>
      <c r="B707" s="382">
        <v>45847</v>
      </c>
      <c r="C707" s="381">
        <v>20250604</v>
      </c>
      <c r="D707" s="381" t="s">
        <v>6158</v>
      </c>
      <c r="E707" s="381" t="s">
        <v>6454</v>
      </c>
      <c r="F707" s="381">
        <v>900660502</v>
      </c>
      <c r="G707" s="381" t="s">
        <v>1893</v>
      </c>
      <c r="H707" s="381" t="s">
        <v>6955</v>
      </c>
      <c r="I707" s="381">
        <v>20250518</v>
      </c>
      <c r="J707" s="383">
        <v>200000000</v>
      </c>
      <c r="K707" s="381">
        <v>0</v>
      </c>
      <c r="L707" s="383">
        <v>200000000</v>
      </c>
      <c r="M707" s="383">
        <v>200000000</v>
      </c>
      <c r="N707" s="381">
        <v>0</v>
      </c>
      <c r="O707" s="383">
        <v>200000000</v>
      </c>
      <c r="P707" s="381" t="s">
        <v>6056</v>
      </c>
    </row>
    <row r="708" spans="1:16" ht="42">
      <c r="A708" s="380">
        <v>20250804</v>
      </c>
      <c r="B708" s="382">
        <v>45847</v>
      </c>
      <c r="C708" s="381">
        <v>20250520</v>
      </c>
      <c r="D708" s="381" t="s">
        <v>6158</v>
      </c>
      <c r="E708" s="381" t="s">
        <v>6918</v>
      </c>
      <c r="F708" s="381">
        <v>53055509</v>
      </c>
      <c r="G708" s="381" t="s">
        <v>6251</v>
      </c>
      <c r="H708" s="381" t="s">
        <v>6956</v>
      </c>
      <c r="I708" s="368">
        <v>20250519</v>
      </c>
      <c r="J708" s="383">
        <v>28858000</v>
      </c>
      <c r="K708" s="381">
        <v>0</v>
      </c>
      <c r="L708" s="383">
        <v>28858000</v>
      </c>
      <c r="M708" s="381">
        <v>0</v>
      </c>
      <c r="N708" s="383">
        <v>28858000</v>
      </c>
      <c r="O708" s="381">
        <v>0</v>
      </c>
      <c r="P708" s="381" t="s">
        <v>6056</v>
      </c>
    </row>
    <row r="709" spans="1:16" ht="42">
      <c r="A709" s="380">
        <v>20250805</v>
      </c>
      <c r="B709" s="382">
        <v>45847</v>
      </c>
      <c r="C709" s="381">
        <v>20250526</v>
      </c>
      <c r="D709" s="381" t="s">
        <v>6058</v>
      </c>
      <c r="E709" s="381" t="s">
        <v>6062</v>
      </c>
      <c r="F709" s="381">
        <v>53055509</v>
      </c>
      <c r="G709" s="381" t="s">
        <v>6251</v>
      </c>
      <c r="H709" s="381" t="s">
        <v>6956</v>
      </c>
      <c r="I709" s="368">
        <v>20250519</v>
      </c>
      <c r="J709" s="383">
        <v>3848000</v>
      </c>
      <c r="K709" s="381">
        <v>0</v>
      </c>
      <c r="L709" s="383">
        <v>3848000</v>
      </c>
      <c r="M709" s="381">
        <v>0</v>
      </c>
      <c r="N709" s="383">
        <v>3848000</v>
      </c>
      <c r="O709" s="381">
        <v>0</v>
      </c>
      <c r="P709" s="381" t="s">
        <v>6056</v>
      </c>
    </row>
    <row r="710" spans="1:16" ht="82.8">
      <c r="A710" s="380">
        <v>20250808</v>
      </c>
      <c r="B710" s="382">
        <v>45847</v>
      </c>
      <c r="C710" s="381">
        <v>20250195</v>
      </c>
      <c r="D710" s="381" t="s">
        <v>6107</v>
      </c>
      <c r="E710" s="381" t="s">
        <v>6141</v>
      </c>
      <c r="F710" s="381">
        <v>901959583</v>
      </c>
      <c r="G710" s="381" t="s">
        <v>5403</v>
      </c>
      <c r="H710" s="381" t="s">
        <v>6957</v>
      </c>
      <c r="I710" s="381">
        <v>20250520</v>
      </c>
      <c r="J710" s="383">
        <v>220143000</v>
      </c>
      <c r="K710" s="381">
        <v>0</v>
      </c>
      <c r="L710" s="383">
        <v>220143000</v>
      </c>
      <c r="M710" s="383">
        <v>44028600</v>
      </c>
      <c r="N710" s="383">
        <v>176114400</v>
      </c>
      <c r="O710" s="383">
        <v>44028600</v>
      </c>
      <c r="P710" s="381" t="s">
        <v>6056</v>
      </c>
    </row>
    <row r="711" spans="1:16" ht="72.599999999999994">
      <c r="A711" s="380">
        <v>20250811</v>
      </c>
      <c r="B711" s="382">
        <v>45847</v>
      </c>
      <c r="C711" s="381">
        <v>20250563</v>
      </c>
      <c r="D711" s="381" t="s">
        <v>6107</v>
      </c>
      <c r="E711" s="381" t="s">
        <v>6108</v>
      </c>
      <c r="F711" s="381">
        <v>901178759</v>
      </c>
      <c r="G711" s="381" t="s">
        <v>6958</v>
      </c>
      <c r="H711" s="381" t="s">
        <v>6959</v>
      </c>
      <c r="I711" s="381">
        <v>20250521</v>
      </c>
      <c r="J711" s="383">
        <v>289600000</v>
      </c>
      <c r="K711" s="381">
        <v>0</v>
      </c>
      <c r="L711" s="383">
        <v>289600000</v>
      </c>
      <c r="M711" s="381">
        <v>0</v>
      </c>
      <c r="N711" s="383">
        <v>289600000</v>
      </c>
      <c r="O711" s="381">
        <v>0</v>
      </c>
      <c r="P711" s="381" t="s">
        <v>6056</v>
      </c>
    </row>
    <row r="712" spans="1:16" ht="62.4">
      <c r="A712" s="380">
        <v>20250813</v>
      </c>
      <c r="B712" s="382">
        <v>45848</v>
      </c>
      <c r="C712" s="381">
        <v>20250562</v>
      </c>
      <c r="D712" s="381" t="s">
        <v>6158</v>
      </c>
      <c r="E712" s="381" t="s">
        <v>6180</v>
      </c>
      <c r="F712" s="381">
        <v>24336016</v>
      </c>
      <c r="G712" s="381" t="s">
        <v>6260</v>
      </c>
      <c r="H712" s="381" t="s">
        <v>6960</v>
      </c>
      <c r="I712" s="381">
        <v>20250522</v>
      </c>
      <c r="J712" s="383">
        <v>24000000</v>
      </c>
      <c r="K712" s="381">
        <v>0</v>
      </c>
      <c r="L712" s="383">
        <v>24000000</v>
      </c>
      <c r="M712" s="381">
        <v>0</v>
      </c>
      <c r="N712" s="383">
        <v>24000000</v>
      </c>
      <c r="O712" s="381">
        <v>0</v>
      </c>
      <c r="P712" s="381" t="s">
        <v>6056</v>
      </c>
    </row>
    <row r="713" spans="1:16" ht="52.2">
      <c r="A713" s="380">
        <v>20250809</v>
      </c>
      <c r="B713" s="382">
        <v>45847</v>
      </c>
      <c r="C713" s="381">
        <v>20250545</v>
      </c>
      <c r="D713" s="381" t="s">
        <v>6058</v>
      </c>
      <c r="E713" s="381" t="s">
        <v>6062</v>
      </c>
      <c r="F713" s="381">
        <v>1010175673</v>
      </c>
      <c r="G713" s="381" t="s">
        <v>6207</v>
      </c>
      <c r="H713" s="381" t="s">
        <v>2750</v>
      </c>
      <c r="I713" s="381">
        <v>20250523</v>
      </c>
      <c r="J713" s="383">
        <v>3228000</v>
      </c>
      <c r="K713" s="381">
        <v>0</v>
      </c>
      <c r="L713" s="383">
        <v>3228000</v>
      </c>
      <c r="M713" s="383">
        <v>3228000</v>
      </c>
      <c r="N713" s="381">
        <v>0</v>
      </c>
      <c r="O713" s="383">
        <v>3228000</v>
      </c>
      <c r="P713" s="381" t="s">
        <v>6056</v>
      </c>
    </row>
    <row r="714" spans="1:16" ht="72.599999999999994">
      <c r="A714" s="380">
        <v>20250810</v>
      </c>
      <c r="B714" s="382">
        <v>45847</v>
      </c>
      <c r="C714" s="381">
        <v>20250485</v>
      </c>
      <c r="D714" s="381" t="s">
        <v>6158</v>
      </c>
      <c r="E714" s="381" t="s">
        <v>6730</v>
      </c>
      <c r="F714" s="381">
        <v>91525539</v>
      </c>
      <c r="G714" s="381" t="s">
        <v>6961</v>
      </c>
      <c r="H714" s="381" t="s">
        <v>6962</v>
      </c>
      <c r="I714" s="368">
        <v>20250524</v>
      </c>
      <c r="J714" s="383">
        <v>14400000</v>
      </c>
      <c r="K714" s="381">
        <v>0</v>
      </c>
      <c r="L714" s="383">
        <v>14400000</v>
      </c>
      <c r="M714" s="383">
        <v>10200000</v>
      </c>
      <c r="N714" s="383">
        <v>4200000</v>
      </c>
      <c r="O714" s="383">
        <v>10200000</v>
      </c>
      <c r="P714" s="381" t="s">
        <v>6056</v>
      </c>
    </row>
    <row r="715" spans="1:16" ht="82.8">
      <c r="A715" s="384">
        <v>20251112</v>
      </c>
      <c r="B715" s="386">
        <v>45919</v>
      </c>
      <c r="C715" s="385">
        <v>20250822</v>
      </c>
      <c r="D715" s="385" t="s">
        <v>6158</v>
      </c>
      <c r="E715" s="385" t="s">
        <v>6730</v>
      </c>
      <c r="F715" s="385">
        <v>91525539</v>
      </c>
      <c r="G715" s="385" t="s">
        <v>6961</v>
      </c>
      <c r="H715" s="385" t="s">
        <v>6963</v>
      </c>
      <c r="I715" s="369">
        <v>20250524</v>
      </c>
      <c r="J715" s="387">
        <v>7600000</v>
      </c>
      <c r="K715" s="385">
        <v>0</v>
      </c>
      <c r="L715" s="397">
        <v>7600000</v>
      </c>
      <c r="M715" s="387">
        <v>6000000</v>
      </c>
      <c r="N715" s="387">
        <v>1600000</v>
      </c>
      <c r="O715" s="387">
        <v>6000000</v>
      </c>
      <c r="P715" s="385" t="s">
        <v>6056</v>
      </c>
    </row>
    <row r="716" spans="1:16" ht="82.8">
      <c r="A716" s="380">
        <v>20250812</v>
      </c>
      <c r="B716" s="382">
        <v>45848</v>
      </c>
      <c r="C716" s="381">
        <v>20250573</v>
      </c>
      <c r="D716" s="381" t="s">
        <v>6052</v>
      </c>
      <c r="E716" s="381" t="s">
        <v>6053</v>
      </c>
      <c r="F716" s="381">
        <v>901858790</v>
      </c>
      <c r="G716" s="381" t="s">
        <v>6964</v>
      </c>
      <c r="H716" s="381" t="s">
        <v>6502</v>
      </c>
      <c r="I716" s="381">
        <v>20250525</v>
      </c>
      <c r="J716" s="383">
        <v>50000000</v>
      </c>
      <c r="K716" s="381">
        <v>0</v>
      </c>
      <c r="L716" s="383">
        <v>50000000</v>
      </c>
      <c r="M716" s="383">
        <v>2434689</v>
      </c>
      <c r="N716" s="383">
        <v>47565311</v>
      </c>
      <c r="O716" s="383">
        <v>2434689</v>
      </c>
      <c r="P716" s="381" t="s">
        <v>6056</v>
      </c>
    </row>
    <row r="717" spans="1:16" ht="72.599999999999994">
      <c r="A717" s="380">
        <v>20250826</v>
      </c>
      <c r="B717" s="382">
        <v>45852</v>
      </c>
      <c r="C717" s="381">
        <v>20250588</v>
      </c>
      <c r="D717" s="381" t="s">
        <v>6158</v>
      </c>
      <c r="E717" s="381" t="s">
        <v>6943</v>
      </c>
      <c r="F717" s="381">
        <v>860030811</v>
      </c>
      <c r="G717" s="381" t="s">
        <v>6965</v>
      </c>
      <c r="H717" s="381" t="s">
        <v>6966</v>
      </c>
      <c r="I717" s="381">
        <v>20250526</v>
      </c>
      <c r="J717" s="383">
        <v>608491000</v>
      </c>
      <c r="K717" s="381">
        <v>0</v>
      </c>
      <c r="L717" s="383">
        <v>608491000</v>
      </c>
      <c r="M717" s="381">
        <v>0</v>
      </c>
      <c r="N717" s="383">
        <v>608491000</v>
      </c>
      <c r="O717" s="381">
        <v>0</v>
      </c>
      <c r="P717" s="381" t="s">
        <v>6056</v>
      </c>
    </row>
    <row r="718" spans="1:16" ht="72.599999999999994">
      <c r="A718" s="380">
        <v>20250815</v>
      </c>
      <c r="B718" s="382">
        <v>45849</v>
      </c>
      <c r="C718" s="381">
        <v>20250620</v>
      </c>
      <c r="D718" s="381" t="s">
        <v>6058</v>
      </c>
      <c r="E718" s="381" t="s">
        <v>6068</v>
      </c>
      <c r="F718" s="381">
        <v>52084916</v>
      </c>
      <c r="G718" s="381" t="s">
        <v>6418</v>
      </c>
      <c r="H718" s="381" t="s">
        <v>3782</v>
      </c>
      <c r="I718" s="381">
        <v>20250527</v>
      </c>
      <c r="J718" s="383">
        <v>26431000</v>
      </c>
      <c r="K718" s="383">
        <v>21481267</v>
      </c>
      <c r="L718" s="383">
        <v>4949733</v>
      </c>
      <c r="M718" s="383">
        <v>2690533</v>
      </c>
      <c r="N718" s="383">
        <v>2259200</v>
      </c>
      <c r="O718" s="383">
        <v>2690533</v>
      </c>
      <c r="P718" s="381" t="s">
        <v>6056</v>
      </c>
    </row>
    <row r="719" spans="1:16" ht="62.4">
      <c r="A719" s="380">
        <v>20250820</v>
      </c>
      <c r="B719" s="382">
        <v>45849</v>
      </c>
      <c r="C719" s="381">
        <v>20250550</v>
      </c>
      <c r="D719" s="381" t="s">
        <v>6158</v>
      </c>
      <c r="E719" s="381" t="s">
        <v>6454</v>
      </c>
      <c r="F719" s="381">
        <v>55313043</v>
      </c>
      <c r="G719" s="381" t="s">
        <v>6967</v>
      </c>
      <c r="H719" s="381" t="s">
        <v>6490</v>
      </c>
      <c r="I719" s="381">
        <v>20250528</v>
      </c>
      <c r="J719" s="383">
        <v>27100000</v>
      </c>
      <c r="K719" s="381">
        <v>0</v>
      </c>
      <c r="L719" s="383">
        <v>27100000</v>
      </c>
      <c r="M719" s="383">
        <v>14306667</v>
      </c>
      <c r="N719" s="383">
        <v>12793333</v>
      </c>
      <c r="O719" s="383">
        <v>14306667</v>
      </c>
      <c r="P719" s="381" t="s">
        <v>6056</v>
      </c>
    </row>
    <row r="720" spans="1:16" ht="42">
      <c r="A720" s="380">
        <v>20250817</v>
      </c>
      <c r="B720" s="382">
        <v>45849</v>
      </c>
      <c r="C720" s="381">
        <v>20250542</v>
      </c>
      <c r="D720" s="381" t="s">
        <v>6058</v>
      </c>
      <c r="E720" s="381" t="s">
        <v>6062</v>
      </c>
      <c r="F720" s="381">
        <v>1000592749</v>
      </c>
      <c r="G720" s="381" t="s">
        <v>6280</v>
      </c>
      <c r="H720" s="381" t="s">
        <v>2814</v>
      </c>
      <c r="I720" s="368">
        <v>20250529</v>
      </c>
      <c r="J720" s="383">
        <v>12000000</v>
      </c>
      <c r="K720" s="381">
        <v>0</v>
      </c>
      <c r="L720" s="383">
        <v>12000000</v>
      </c>
      <c r="M720" s="383">
        <v>10266667</v>
      </c>
      <c r="N720" s="383">
        <v>1733333</v>
      </c>
      <c r="O720" s="383">
        <v>10266667</v>
      </c>
      <c r="P720" s="381" t="s">
        <v>6056</v>
      </c>
    </row>
    <row r="721" spans="1:16" ht="42">
      <c r="A721" s="384">
        <v>20251205</v>
      </c>
      <c r="B721" s="386">
        <v>45940</v>
      </c>
      <c r="C721" s="385">
        <v>20250893</v>
      </c>
      <c r="D721" s="385" t="s">
        <v>6058</v>
      </c>
      <c r="E721" s="385" t="s">
        <v>6062</v>
      </c>
      <c r="F721" s="385">
        <v>1000592749</v>
      </c>
      <c r="G721" s="385" t="s">
        <v>6280</v>
      </c>
      <c r="H721" s="385" t="s">
        <v>6968</v>
      </c>
      <c r="I721" s="369">
        <v>20250529</v>
      </c>
      <c r="J721" s="387">
        <v>6000000</v>
      </c>
      <c r="K721" s="385">
        <v>0</v>
      </c>
      <c r="L721" s="397">
        <v>6000000</v>
      </c>
      <c r="M721" s="385">
        <v>0</v>
      </c>
      <c r="N721" s="387">
        <v>6000000</v>
      </c>
      <c r="O721" s="385">
        <v>0</v>
      </c>
      <c r="P721" s="385" t="s">
        <v>6056</v>
      </c>
    </row>
    <row r="722" spans="1:16" ht="62.4">
      <c r="A722" s="380">
        <v>20250818</v>
      </c>
      <c r="B722" s="382">
        <v>45849</v>
      </c>
      <c r="C722" s="381">
        <v>20250585</v>
      </c>
      <c r="D722" s="381" t="s">
        <v>6107</v>
      </c>
      <c r="E722" s="381" t="s">
        <v>6108</v>
      </c>
      <c r="F722" s="381">
        <v>901742245</v>
      </c>
      <c r="G722" s="381" t="s">
        <v>6969</v>
      </c>
      <c r="H722" s="381" t="s">
        <v>6970</v>
      </c>
      <c r="I722" s="381">
        <v>20250530</v>
      </c>
      <c r="J722" s="383">
        <v>406554000</v>
      </c>
      <c r="K722" s="381">
        <v>0</v>
      </c>
      <c r="L722" s="383">
        <v>406554000</v>
      </c>
      <c r="M722" s="381">
        <v>0</v>
      </c>
      <c r="N722" s="383">
        <v>406554000</v>
      </c>
      <c r="O722" s="381">
        <v>0</v>
      </c>
      <c r="P722" s="381" t="s">
        <v>6056</v>
      </c>
    </row>
    <row r="723" spans="1:16" ht="72.599999999999994">
      <c r="A723" s="380">
        <v>20250906</v>
      </c>
      <c r="B723" s="382">
        <v>45863</v>
      </c>
      <c r="C723" s="381">
        <v>20250558</v>
      </c>
      <c r="D723" s="381" t="s">
        <v>6158</v>
      </c>
      <c r="E723" s="381" t="s">
        <v>6971</v>
      </c>
      <c r="F723" s="381">
        <v>860046645</v>
      </c>
      <c r="G723" s="381" t="s">
        <v>5453</v>
      </c>
      <c r="H723" s="381" t="s">
        <v>5452</v>
      </c>
      <c r="I723" s="381">
        <v>20250531</v>
      </c>
      <c r="J723" s="383">
        <v>2170000000</v>
      </c>
      <c r="K723" s="381">
        <v>0</v>
      </c>
      <c r="L723" s="383">
        <v>2170000000</v>
      </c>
      <c r="M723" s="381">
        <v>0</v>
      </c>
      <c r="N723" s="383">
        <v>2170000000</v>
      </c>
      <c r="O723" s="381">
        <v>0</v>
      </c>
      <c r="P723" s="381" t="s">
        <v>6056</v>
      </c>
    </row>
    <row r="724" spans="1:16" ht="62.4">
      <c r="A724" s="380">
        <v>20250823</v>
      </c>
      <c r="B724" s="382">
        <v>45852</v>
      </c>
      <c r="C724" s="381">
        <v>20250593</v>
      </c>
      <c r="D724" s="381" t="s">
        <v>6158</v>
      </c>
      <c r="E724" s="381" t="s">
        <v>6053</v>
      </c>
      <c r="F724" s="381">
        <v>1032471716</v>
      </c>
      <c r="G724" s="381" t="s">
        <v>6636</v>
      </c>
      <c r="H724" s="381" t="s">
        <v>6972</v>
      </c>
      <c r="I724" s="368">
        <v>20250532</v>
      </c>
      <c r="J724" s="383">
        <v>8250000</v>
      </c>
      <c r="K724" s="381">
        <v>0</v>
      </c>
      <c r="L724" s="383">
        <v>8250000</v>
      </c>
      <c r="M724" s="383">
        <v>6083333</v>
      </c>
      <c r="N724" s="383">
        <v>2166667</v>
      </c>
      <c r="O724" s="383">
        <v>6083333</v>
      </c>
      <c r="P724" s="381" t="s">
        <v>6056</v>
      </c>
    </row>
    <row r="725" spans="1:16" ht="82.8">
      <c r="A725" s="374">
        <v>20251251</v>
      </c>
      <c r="B725" s="376">
        <v>45951</v>
      </c>
      <c r="C725" s="375">
        <v>20250933</v>
      </c>
      <c r="D725" s="375" t="s">
        <v>6158</v>
      </c>
      <c r="E725" s="375" t="s">
        <v>6053</v>
      </c>
      <c r="F725" s="375">
        <v>1032471716</v>
      </c>
      <c r="G725" s="375" t="s">
        <v>6636</v>
      </c>
      <c r="H725" s="375" t="s">
        <v>6973</v>
      </c>
      <c r="I725" s="369">
        <v>20250532</v>
      </c>
      <c r="J725" s="377">
        <v>3084000</v>
      </c>
      <c r="K725" s="375">
        <v>0</v>
      </c>
      <c r="L725" s="397">
        <v>3084000</v>
      </c>
      <c r="M725" s="375">
        <v>0</v>
      </c>
      <c r="N725" s="377">
        <v>3084000</v>
      </c>
      <c r="O725" s="375">
        <v>0</v>
      </c>
      <c r="P725" s="375" t="s">
        <v>6056</v>
      </c>
    </row>
    <row r="726" spans="1:16" ht="93">
      <c r="A726" s="380">
        <v>20250824</v>
      </c>
      <c r="B726" s="382">
        <v>45852</v>
      </c>
      <c r="C726" s="381">
        <v>20250573</v>
      </c>
      <c r="D726" s="381" t="s">
        <v>6052</v>
      </c>
      <c r="E726" s="381" t="s">
        <v>6053</v>
      </c>
      <c r="F726" s="381">
        <v>901871785</v>
      </c>
      <c r="G726" s="381" t="s">
        <v>6974</v>
      </c>
      <c r="H726" s="381" t="s">
        <v>6975</v>
      </c>
      <c r="I726" s="381">
        <v>20250533</v>
      </c>
      <c r="J726" s="383">
        <v>200000000</v>
      </c>
      <c r="K726" s="381">
        <v>0</v>
      </c>
      <c r="L726" s="383">
        <v>200000000</v>
      </c>
      <c r="M726" s="381">
        <v>0</v>
      </c>
      <c r="N726" s="383">
        <v>200000000</v>
      </c>
      <c r="O726" s="381">
        <v>0</v>
      </c>
      <c r="P726" s="381" t="s">
        <v>6056</v>
      </c>
    </row>
    <row r="727" spans="1:16" ht="72.599999999999994">
      <c r="A727" s="380">
        <v>20250832</v>
      </c>
      <c r="B727" s="382">
        <v>45853</v>
      </c>
      <c r="C727" s="381">
        <v>20250199</v>
      </c>
      <c r="D727" s="381" t="s">
        <v>6107</v>
      </c>
      <c r="E727" s="381" t="s">
        <v>6108</v>
      </c>
      <c r="F727" s="381">
        <v>901961542</v>
      </c>
      <c r="G727" s="381" t="s">
        <v>5468</v>
      </c>
      <c r="H727" s="381" t="s">
        <v>6976</v>
      </c>
      <c r="I727" s="381">
        <v>20250534</v>
      </c>
      <c r="J727" s="383">
        <v>1757978000</v>
      </c>
      <c r="K727" s="381">
        <v>0</v>
      </c>
      <c r="L727" s="383">
        <v>1757978000</v>
      </c>
      <c r="M727" s="381">
        <v>0</v>
      </c>
      <c r="N727" s="383">
        <v>1757978000</v>
      </c>
      <c r="O727" s="381">
        <v>0</v>
      </c>
      <c r="P727" s="381" t="s">
        <v>6056</v>
      </c>
    </row>
    <row r="728" spans="1:16" ht="62.4">
      <c r="A728" s="380">
        <v>20250827</v>
      </c>
      <c r="B728" s="382">
        <v>45852</v>
      </c>
      <c r="C728" s="381">
        <v>20250593</v>
      </c>
      <c r="D728" s="381" t="s">
        <v>6158</v>
      </c>
      <c r="E728" s="381" t="s">
        <v>6053</v>
      </c>
      <c r="F728" s="381">
        <v>1074959672</v>
      </c>
      <c r="G728" s="381" t="s">
        <v>6635</v>
      </c>
      <c r="H728" s="381" t="s">
        <v>6972</v>
      </c>
      <c r="I728" s="368">
        <v>20250535</v>
      </c>
      <c r="J728" s="383">
        <v>8250000</v>
      </c>
      <c r="K728" s="381">
        <v>0</v>
      </c>
      <c r="L728" s="383">
        <v>8250000</v>
      </c>
      <c r="M728" s="383">
        <v>6333333</v>
      </c>
      <c r="N728" s="383">
        <v>1916667</v>
      </c>
      <c r="O728" s="383">
        <v>6333333</v>
      </c>
      <c r="P728" s="381" t="s">
        <v>6056</v>
      </c>
    </row>
    <row r="729" spans="1:16" ht="82.8">
      <c r="A729" s="374">
        <v>20251261</v>
      </c>
      <c r="B729" s="376">
        <v>45952</v>
      </c>
      <c r="C729" s="375">
        <v>20250935</v>
      </c>
      <c r="D729" s="375" t="s">
        <v>6158</v>
      </c>
      <c r="E729" s="375" t="s">
        <v>6053</v>
      </c>
      <c r="F729" s="375">
        <v>1074959672</v>
      </c>
      <c r="G729" s="375" t="s">
        <v>6635</v>
      </c>
      <c r="H729" s="375" t="s">
        <v>6977</v>
      </c>
      <c r="I729" s="369">
        <v>20250535</v>
      </c>
      <c r="J729" s="377">
        <v>3084000</v>
      </c>
      <c r="K729" s="375">
        <v>0</v>
      </c>
      <c r="L729" s="397">
        <v>3084000</v>
      </c>
      <c r="M729" s="375">
        <v>0</v>
      </c>
      <c r="N729" s="377">
        <v>3084000</v>
      </c>
      <c r="O729" s="375">
        <v>0</v>
      </c>
      <c r="P729" s="375" t="s">
        <v>6056</v>
      </c>
    </row>
    <row r="730" spans="1:16" ht="62.4">
      <c r="A730" s="380">
        <v>20250849</v>
      </c>
      <c r="B730" s="382">
        <v>45856</v>
      </c>
      <c r="C730" s="381">
        <v>20250598</v>
      </c>
      <c r="D730" s="381" t="s">
        <v>6158</v>
      </c>
      <c r="E730" s="381" t="s">
        <v>6978</v>
      </c>
      <c r="F730" s="381">
        <v>860001022</v>
      </c>
      <c r="G730" s="381" t="s">
        <v>2646</v>
      </c>
      <c r="H730" s="381" t="s">
        <v>5479</v>
      </c>
      <c r="I730" s="381">
        <v>20250536</v>
      </c>
      <c r="J730" s="383">
        <v>1000000000</v>
      </c>
      <c r="K730" s="381">
        <v>0</v>
      </c>
      <c r="L730" s="383">
        <v>1000000000</v>
      </c>
      <c r="M730" s="381">
        <v>0</v>
      </c>
      <c r="N730" s="383">
        <v>1000000000</v>
      </c>
      <c r="O730" s="381">
        <v>0</v>
      </c>
      <c r="P730" s="381" t="s">
        <v>6056</v>
      </c>
    </row>
    <row r="731" spans="1:16" ht="62.4">
      <c r="A731" s="380">
        <v>20250828</v>
      </c>
      <c r="B731" s="382">
        <v>45852</v>
      </c>
      <c r="C731" s="381">
        <v>20250601</v>
      </c>
      <c r="D731" s="381" t="s">
        <v>6158</v>
      </c>
      <c r="E731" s="381" t="s">
        <v>6978</v>
      </c>
      <c r="F731" s="381">
        <v>860014923</v>
      </c>
      <c r="G731" s="381" t="s">
        <v>6979</v>
      </c>
      <c r="H731" s="381" t="s">
        <v>6980</v>
      </c>
      <c r="I731" s="381">
        <v>20250537</v>
      </c>
      <c r="J731" s="383">
        <v>800000000</v>
      </c>
      <c r="K731" s="381">
        <v>0</v>
      </c>
      <c r="L731" s="383">
        <v>800000000</v>
      </c>
      <c r="M731" s="383">
        <v>422606961</v>
      </c>
      <c r="N731" s="383">
        <v>377393039</v>
      </c>
      <c r="O731" s="383">
        <v>422606961</v>
      </c>
      <c r="P731" s="381" t="s">
        <v>6056</v>
      </c>
    </row>
    <row r="732" spans="1:16" ht="42">
      <c r="A732" s="380">
        <v>20250833</v>
      </c>
      <c r="B732" s="382">
        <v>45853</v>
      </c>
      <c r="C732" s="381">
        <v>20250590</v>
      </c>
      <c r="D732" s="381" t="s">
        <v>6058</v>
      </c>
      <c r="E732" s="381" t="s">
        <v>6062</v>
      </c>
      <c r="F732" s="381">
        <v>1122809508</v>
      </c>
      <c r="G732" s="381" t="s">
        <v>6306</v>
      </c>
      <c r="H732" s="381" t="s">
        <v>3545</v>
      </c>
      <c r="I732" s="368">
        <v>20250538</v>
      </c>
      <c r="J732" s="383">
        <v>18000000</v>
      </c>
      <c r="K732" s="381">
        <v>0</v>
      </c>
      <c r="L732" s="383">
        <v>18000000</v>
      </c>
      <c r="M732" s="383">
        <v>15000000</v>
      </c>
      <c r="N732" s="383">
        <v>3000000</v>
      </c>
      <c r="O732" s="383">
        <v>15000000</v>
      </c>
      <c r="P732" s="381" t="s">
        <v>6056</v>
      </c>
    </row>
    <row r="733" spans="1:16" ht="42">
      <c r="A733" s="374">
        <v>20251229</v>
      </c>
      <c r="B733" s="376">
        <v>45945</v>
      </c>
      <c r="C733" s="375">
        <v>20250914</v>
      </c>
      <c r="D733" s="375" t="s">
        <v>6058</v>
      </c>
      <c r="E733" s="375" t="s">
        <v>6062</v>
      </c>
      <c r="F733" s="375">
        <v>1122809508</v>
      </c>
      <c r="G733" s="375" t="s">
        <v>6306</v>
      </c>
      <c r="H733" s="375" t="s">
        <v>6981</v>
      </c>
      <c r="I733" s="369">
        <v>20250538</v>
      </c>
      <c r="J733" s="377">
        <v>9000000</v>
      </c>
      <c r="K733" s="375">
        <v>0</v>
      </c>
      <c r="L733" s="397">
        <v>9000000</v>
      </c>
      <c r="M733" s="375">
        <v>0</v>
      </c>
      <c r="N733" s="377">
        <v>9000000</v>
      </c>
      <c r="O733" s="375">
        <v>0</v>
      </c>
      <c r="P733" s="375" t="s">
        <v>6056</v>
      </c>
    </row>
    <row r="734" spans="1:16" ht="52.2">
      <c r="A734" s="380">
        <v>20250834</v>
      </c>
      <c r="B734" s="382">
        <v>45853</v>
      </c>
      <c r="C734" s="381">
        <v>20250584</v>
      </c>
      <c r="D734" s="381" t="s">
        <v>6058</v>
      </c>
      <c r="E734" s="381" t="s">
        <v>6062</v>
      </c>
      <c r="F734" s="381">
        <v>79623886</v>
      </c>
      <c r="G734" s="381" t="s">
        <v>6277</v>
      </c>
      <c r="H734" s="381" t="s">
        <v>6982</v>
      </c>
      <c r="I734" s="381">
        <v>20250539</v>
      </c>
      <c r="J734" s="383">
        <v>12000000</v>
      </c>
      <c r="K734" s="381">
        <v>0</v>
      </c>
      <c r="L734" s="383">
        <v>12000000</v>
      </c>
      <c r="M734" s="383">
        <v>12000000</v>
      </c>
      <c r="N734" s="381">
        <v>0</v>
      </c>
      <c r="O734" s="383">
        <v>12000000</v>
      </c>
      <c r="P734" s="381" t="s">
        <v>6056</v>
      </c>
    </row>
    <row r="735" spans="1:16" ht="52.2">
      <c r="A735" s="380">
        <v>20250835</v>
      </c>
      <c r="B735" s="382">
        <v>45854</v>
      </c>
      <c r="C735" s="381">
        <v>20250582</v>
      </c>
      <c r="D735" s="381" t="s">
        <v>6158</v>
      </c>
      <c r="E735" s="381" t="s">
        <v>6522</v>
      </c>
      <c r="F735" s="381">
        <v>79808675</v>
      </c>
      <c r="G735" s="381" t="s">
        <v>6523</v>
      </c>
      <c r="H735" s="381" t="s">
        <v>6983</v>
      </c>
      <c r="I735" s="368">
        <v>20250540</v>
      </c>
      <c r="J735" s="383">
        <v>29400000</v>
      </c>
      <c r="K735" s="381">
        <v>0</v>
      </c>
      <c r="L735" s="383">
        <v>29400000</v>
      </c>
      <c r="M735" s="383">
        <v>14700000</v>
      </c>
      <c r="N735" s="383">
        <v>14700000</v>
      </c>
      <c r="O735" s="383">
        <v>14700000</v>
      </c>
      <c r="P735" s="381" t="s">
        <v>6056</v>
      </c>
    </row>
    <row r="736" spans="1:16" ht="62.4">
      <c r="A736" s="374">
        <v>20251228</v>
      </c>
      <c r="B736" s="376">
        <v>45945</v>
      </c>
      <c r="C736" s="375">
        <v>20250874</v>
      </c>
      <c r="D736" s="375" t="s">
        <v>6158</v>
      </c>
      <c r="E736" s="375" t="s">
        <v>6522</v>
      </c>
      <c r="F736" s="375">
        <v>79808675</v>
      </c>
      <c r="G736" s="375" t="s">
        <v>6523</v>
      </c>
      <c r="H736" s="375" t="s">
        <v>6984</v>
      </c>
      <c r="I736" s="369">
        <v>20250540</v>
      </c>
      <c r="J736" s="377">
        <v>14700000</v>
      </c>
      <c r="K736" s="375">
        <v>0</v>
      </c>
      <c r="L736" s="397">
        <v>14700000</v>
      </c>
      <c r="M736" s="375">
        <v>0</v>
      </c>
      <c r="N736" s="377">
        <v>14700000</v>
      </c>
      <c r="O736" s="375">
        <v>0</v>
      </c>
      <c r="P736" s="375" t="s">
        <v>6056</v>
      </c>
    </row>
    <row r="737" spans="1:16" ht="93">
      <c r="A737" s="380">
        <v>20250837</v>
      </c>
      <c r="B737" s="382">
        <v>45854</v>
      </c>
      <c r="C737" s="381">
        <v>20250375</v>
      </c>
      <c r="D737" s="381" t="s">
        <v>6107</v>
      </c>
      <c r="E737" s="381" t="s">
        <v>6108</v>
      </c>
      <c r="F737" s="381">
        <v>901959604</v>
      </c>
      <c r="G737" s="381" t="s">
        <v>6985</v>
      </c>
      <c r="H737" s="381" t="s">
        <v>6986</v>
      </c>
      <c r="I737" s="381">
        <v>20250541</v>
      </c>
      <c r="J737" s="383">
        <v>124844000</v>
      </c>
      <c r="K737" s="381">
        <v>0</v>
      </c>
      <c r="L737" s="383">
        <v>124844000</v>
      </c>
      <c r="M737" s="381">
        <v>0</v>
      </c>
      <c r="N737" s="383">
        <v>124844000</v>
      </c>
      <c r="O737" s="381">
        <v>0</v>
      </c>
      <c r="P737" s="381" t="s">
        <v>6056</v>
      </c>
    </row>
    <row r="738" spans="1:16" ht="62.4">
      <c r="A738" s="380">
        <v>20250838</v>
      </c>
      <c r="B738" s="382">
        <v>45854</v>
      </c>
      <c r="C738" s="381">
        <v>20250618</v>
      </c>
      <c r="D738" s="381" t="s">
        <v>6158</v>
      </c>
      <c r="E738" s="381" t="s">
        <v>6290</v>
      </c>
      <c r="F738" s="381">
        <v>1049602482</v>
      </c>
      <c r="G738" s="381" t="s">
        <v>6291</v>
      </c>
      <c r="H738" s="381" t="s">
        <v>6292</v>
      </c>
      <c r="I738" s="381">
        <v>20250542</v>
      </c>
      <c r="J738" s="383">
        <v>40000000</v>
      </c>
      <c r="K738" s="381">
        <v>0</v>
      </c>
      <c r="L738" s="383">
        <v>40000000</v>
      </c>
      <c r="M738" s="383">
        <v>24666667</v>
      </c>
      <c r="N738" s="383">
        <v>15333333</v>
      </c>
      <c r="O738" s="383">
        <v>24666667</v>
      </c>
      <c r="P738" s="381" t="s">
        <v>6056</v>
      </c>
    </row>
    <row r="739" spans="1:16" ht="82.8">
      <c r="A739" s="380">
        <v>20250841</v>
      </c>
      <c r="B739" s="382">
        <v>45854</v>
      </c>
      <c r="C739" s="381">
        <v>20250610</v>
      </c>
      <c r="D739" s="381" t="s">
        <v>6052</v>
      </c>
      <c r="E739" s="381" t="s">
        <v>6053</v>
      </c>
      <c r="F739" s="381">
        <v>901799475</v>
      </c>
      <c r="G739" s="381" t="s">
        <v>6987</v>
      </c>
      <c r="H739" s="381" t="s">
        <v>6988</v>
      </c>
      <c r="I739" s="381">
        <v>20250543</v>
      </c>
      <c r="J739" s="383">
        <v>100000000</v>
      </c>
      <c r="K739" s="381">
        <v>0</v>
      </c>
      <c r="L739" s="383">
        <v>100000000</v>
      </c>
      <c r="M739" s="383">
        <v>55342936</v>
      </c>
      <c r="N739" s="383">
        <v>44657064</v>
      </c>
      <c r="O739" s="383">
        <v>55342936</v>
      </c>
      <c r="P739" s="381" t="s">
        <v>6056</v>
      </c>
    </row>
    <row r="740" spans="1:16" ht="62.4">
      <c r="A740" s="380">
        <v>20250846</v>
      </c>
      <c r="B740" s="382">
        <v>45855</v>
      </c>
      <c r="C740" s="381">
        <v>20250611</v>
      </c>
      <c r="D740" s="381" t="s">
        <v>6158</v>
      </c>
      <c r="E740" s="381" t="s">
        <v>6989</v>
      </c>
      <c r="F740" s="381">
        <v>901306746</v>
      </c>
      <c r="G740" s="381" t="s">
        <v>6990</v>
      </c>
      <c r="H740" s="381" t="s">
        <v>6991</v>
      </c>
      <c r="I740" s="381">
        <v>20250544</v>
      </c>
      <c r="J740" s="383">
        <v>278663000</v>
      </c>
      <c r="K740" s="381">
        <v>0</v>
      </c>
      <c r="L740" s="383">
        <v>278663000</v>
      </c>
      <c r="M740" s="383">
        <v>223200000</v>
      </c>
      <c r="N740" s="383">
        <v>55463000</v>
      </c>
      <c r="O740" s="383">
        <v>223200000</v>
      </c>
      <c r="P740" s="381" t="s">
        <v>6056</v>
      </c>
    </row>
    <row r="741" spans="1:16" ht="52.2">
      <c r="A741" s="380">
        <v>20250847</v>
      </c>
      <c r="B741" s="382">
        <v>45855</v>
      </c>
      <c r="C741" s="381">
        <v>20250580</v>
      </c>
      <c r="D741" s="381" t="s">
        <v>6158</v>
      </c>
      <c r="E741" s="381" t="s">
        <v>6943</v>
      </c>
      <c r="F741" s="381">
        <v>1073237027</v>
      </c>
      <c r="G741" s="381" t="s">
        <v>6297</v>
      </c>
      <c r="H741" s="381" t="s">
        <v>5523</v>
      </c>
      <c r="I741" s="381">
        <v>20250545</v>
      </c>
      <c r="J741" s="383">
        <v>15500000</v>
      </c>
      <c r="K741" s="381">
        <v>0</v>
      </c>
      <c r="L741" s="383">
        <v>15500000</v>
      </c>
      <c r="M741" s="383">
        <v>11666660</v>
      </c>
      <c r="N741" s="383">
        <v>3833340</v>
      </c>
      <c r="O741" s="383">
        <v>11666660</v>
      </c>
      <c r="P741" s="381" t="s">
        <v>6056</v>
      </c>
    </row>
    <row r="742" spans="1:16" ht="72.599999999999994">
      <c r="A742" s="380">
        <v>20250848</v>
      </c>
      <c r="B742" s="382">
        <v>45855</v>
      </c>
      <c r="C742" s="381">
        <v>20250594</v>
      </c>
      <c r="D742" s="381" t="s">
        <v>6158</v>
      </c>
      <c r="E742" s="381" t="s">
        <v>6199</v>
      </c>
      <c r="F742" s="381">
        <v>23783661</v>
      </c>
      <c r="G742" s="381" t="s">
        <v>6992</v>
      </c>
      <c r="H742" s="381" t="s">
        <v>6993</v>
      </c>
      <c r="I742" s="368">
        <v>20250546</v>
      </c>
      <c r="J742" s="383">
        <v>30000000</v>
      </c>
      <c r="K742" s="381">
        <v>0</v>
      </c>
      <c r="L742" s="383">
        <v>30000000</v>
      </c>
      <c r="M742" s="381">
        <v>0</v>
      </c>
      <c r="N742" s="383">
        <v>30000000</v>
      </c>
      <c r="O742" s="381">
        <v>0</v>
      </c>
      <c r="P742" s="381" t="s">
        <v>6056</v>
      </c>
    </row>
    <row r="743" spans="1:16" ht="82.8">
      <c r="A743" s="374">
        <v>20251241</v>
      </c>
      <c r="B743" s="376">
        <v>45947</v>
      </c>
      <c r="C743" s="375">
        <v>20250895</v>
      </c>
      <c r="D743" s="375" t="s">
        <v>6158</v>
      </c>
      <c r="E743" s="375" t="s">
        <v>6199</v>
      </c>
      <c r="F743" s="375">
        <v>23783661</v>
      </c>
      <c r="G743" s="375" t="s">
        <v>6992</v>
      </c>
      <c r="H743" s="375" t="s">
        <v>6994</v>
      </c>
      <c r="I743" s="369">
        <v>20250546</v>
      </c>
      <c r="J743" s="377">
        <v>23000000</v>
      </c>
      <c r="K743" s="375">
        <v>0</v>
      </c>
      <c r="L743" s="397">
        <v>23000000</v>
      </c>
      <c r="M743" s="375">
        <v>0</v>
      </c>
      <c r="N743" s="377">
        <v>23000000</v>
      </c>
      <c r="O743" s="375">
        <v>0</v>
      </c>
      <c r="P743" s="375" t="s">
        <v>6056</v>
      </c>
    </row>
    <row r="744" spans="1:16" ht="72.599999999999994">
      <c r="A744" s="380">
        <v>20250852</v>
      </c>
      <c r="B744" s="382">
        <v>45856</v>
      </c>
      <c r="C744" s="381">
        <v>20250606</v>
      </c>
      <c r="D744" s="381" t="s">
        <v>6158</v>
      </c>
      <c r="E744" s="381" t="s">
        <v>6978</v>
      </c>
      <c r="F744" s="381">
        <v>860007590</v>
      </c>
      <c r="G744" s="381" t="s">
        <v>6995</v>
      </c>
      <c r="H744" s="381" t="s">
        <v>6996</v>
      </c>
      <c r="I744" s="368">
        <v>20250547</v>
      </c>
      <c r="J744" s="383">
        <v>509737000</v>
      </c>
      <c r="K744" s="381">
        <v>0</v>
      </c>
      <c r="L744" s="383">
        <v>509737000</v>
      </c>
      <c r="M744" s="383">
        <v>215657750</v>
      </c>
      <c r="N744" s="383">
        <v>294079250</v>
      </c>
      <c r="O744" s="383">
        <v>215657750</v>
      </c>
      <c r="P744" s="381" t="s">
        <v>6056</v>
      </c>
    </row>
    <row r="745" spans="1:16" ht="82.8">
      <c r="A745" s="374">
        <v>20251307</v>
      </c>
      <c r="B745" s="376">
        <v>45961</v>
      </c>
      <c r="C745" s="375">
        <v>20250945</v>
      </c>
      <c r="D745" s="375" t="s">
        <v>6158</v>
      </c>
      <c r="E745" s="375" t="s">
        <v>6978</v>
      </c>
      <c r="F745" s="375">
        <v>860007590</v>
      </c>
      <c r="G745" s="375" t="s">
        <v>6995</v>
      </c>
      <c r="H745" s="375" t="s">
        <v>6997</v>
      </c>
      <c r="I745" s="369">
        <v>20250547</v>
      </c>
      <c r="J745" s="377">
        <v>199920000</v>
      </c>
      <c r="K745" s="375">
        <v>0</v>
      </c>
      <c r="L745" s="397">
        <v>199920000</v>
      </c>
      <c r="M745" s="375">
        <v>0</v>
      </c>
      <c r="N745" s="377">
        <v>199920000</v>
      </c>
      <c r="O745" s="375">
        <v>0</v>
      </c>
      <c r="P745" s="375" t="s">
        <v>6056</v>
      </c>
    </row>
    <row r="746" spans="1:16" ht="82.8">
      <c r="A746" s="380">
        <v>20250853</v>
      </c>
      <c r="B746" s="382">
        <v>45856</v>
      </c>
      <c r="C746" s="381">
        <v>20250615</v>
      </c>
      <c r="D746" s="381" t="s">
        <v>6158</v>
      </c>
      <c r="E746" s="381" t="s">
        <v>6860</v>
      </c>
      <c r="F746" s="381">
        <v>900701816</v>
      </c>
      <c r="G746" s="381" t="s">
        <v>2409</v>
      </c>
      <c r="H746" s="381" t="s">
        <v>6998</v>
      </c>
      <c r="I746" s="381">
        <v>20250548</v>
      </c>
      <c r="J746" s="383">
        <v>284700000</v>
      </c>
      <c r="K746" s="381">
        <v>0</v>
      </c>
      <c r="L746" s="383">
        <v>284700000</v>
      </c>
      <c r="M746" s="381">
        <v>0</v>
      </c>
      <c r="N746" s="383">
        <v>284700000</v>
      </c>
      <c r="O746" s="381">
        <v>0</v>
      </c>
      <c r="P746" s="381" t="s">
        <v>6056</v>
      </c>
    </row>
    <row r="747" spans="1:16" ht="62.4">
      <c r="A747" s="380">
        <v>20250858</v>
      </c>
      <c r="B747" s="382">
        <v>45859</v>
      </c>
      <c r="C747" s="381">
        <v>20250626</v>
      </c>
      <c r="D747" s="381" t="s">
        <v>6058</v>
      </c>
      <c r="E747" s="381" t="s">
        <v>6068</v>
      </c>
      <c r="F747" s="381">
        <v>1015436173</v>
      </c>
      <c r="G747" s="381" t="s">
        <v>6580</v>
      </c>
      <c r="H747" s="381" t="s">
        <v>6999</v>
      </c>
      <c r="I747" s="381">
        <v>20250549</v>
      </c>
      <c r="J747" s="383">
        <v>24000000</v>
      </c>
      <c r="K747" s="381">
        <v>0</v>
      </c>
      <c r="L747" s="383">
        <v>24000000</v>
      </c>
      <c r="M747" s="383">
        <v>9000000</v>
      </c>
      <c r="N747" s="383">
        <v>15000000</v>
      </c>
      <c r="O747" s="383">
        <v>9000000</v>
      </c>
      <c r="P747" s="381" t="s">
        <v>6056</v>
      </c>
    </row>
    <row r="748" spans="1:16" ht="62.4">
      <c r="A748" s="380">
        <v>20250854</v>
      </c>
      <c r="B748" s="382">
        <v>45856</v>
      </c>
      <c r="C748" s="381">
        <v>20250583</v>
      </c>
      <c r="D748" s="381" t="s">
        <v>6107</v>
      </c>
      <c r="E748" s="381" t="s">
        <v>6108</v>
      </c>
      <c r="F748" s="381">
        <v>901530586</v>
      </c>
      <c r="G748" s="381" t="s">
        <v>7000</v>
      </c>
      <c r="H748" s="381" t="s">
        <v>7001</v>
      </c>
      <c r="I748" s="381">
        <v>20250550</v>
      </c>
      <c r="J748" s="383">
        <v>666845000</v>
      </c>
      <c r="K748" s="381">
        <v>0</v>
      </c>
      <c r="L748" s="383">
        <v>666845000</v>
      </c>
      <c r="M748" s="381">
        <v>0</v>
      </c>
      <c r="N748" s="383">
        <v>666845000</v>
      </c>
      <c r="O748" s="381">
        <v>0</v>
      </c>
      <c r="P748" s="381" t="s">
        <v>6056</v>
      </c>
    </row>
    <row r="749" spans="1:16" ht="52.2">
      <c r="A749" s="380">
        <v>20250855</v>
      </c>
      <c r="B749" s="382">
        <v>45856</v>
      </c>
      <c r="C749" s="381">
        <v>20250591</v>
      </c>
      <c r="D749" s="381" t="s">
        <v>6058</v>
      </c>
      <c r="E749" s="381" t="s">
        <v>6062</v>
      </c>
      <c r="F749" s="381">
        <v>1022430500</v>
      </c>
      <c r="G749" s="381" t="s">
        <v>6328</v>
      </c>
      <c r="H749" s="381" t="s">
        <v>7002</v>
      </c>
      <c r="I749" s="368">
        <v>20250551</v>
      </c>
      <c r="J749" s="383">
        <v>16000000</v>
      </c>
      <c r="K749" s="381">
        <v>0</v>
      </c>
      <c r="L749" s="383">
        <v>16000000</v>
      </c>
      <c r="M749" s="383">
        <v>9333333</v>
      </c>
      <c r="N749" s="383">
        <v>6666667</v>
      </c>
      <c r="O749" s="383">
        <v>9333333</v>
      </c>
      <c r="P749" s="381" t="s">
        <v>6056</v>
      </c>
    </row>
    <row r="750" spans="1:16" ht="62.4">
      <c r="A750" s="374">
        <v>20251222</v>
      </c>
      <c r="B750" s="376">
        <v>45945</v>
      </c>
      <c r="C750" s="375">
        <v>20250861</v>
      </c>
      <c r="D750" s="375" t="s">
        <v>6058</v>
      </c>
      <c r="E750" s="375" t="s">
        <v>6062</v>
      </c>
      <c r="F750" s="375">
        <v>1022430500</v>
      </c>
      <c r="G750" s="375" t="s">
        <v>6328</v>
      </c>
      <c r="H750" s="375" t="s">
        <v>7003</v>
      </c>
      <c r="I750" s="369">
        <v>20250551</v>
      </c>
      <c r="J750" s="377">
        <v>5334000</v>
      </c>
      <c r="K750" s="375">
        <v>0</v>
      </c>
      <c r="L750" s="397">
        <v>5334000</v>
      </c>
      <c r="M750" s="375">
        <v>0</v>
      </c>
      <c r="N750" s="377">
        <v>5334000</v>
      </c>
      <c r="O750" s="375">
        <v>0</v>
      </c>
      <c r="P750" s="375" t="s">
        <v>6056</v>
      </c>
    </row>
    <row r="751" spans="1:16" ht="82.8">
      <c r="A751" s="380">
        <v>20250877</v>
      </c>
      <c r="B751" s="382">
        <v>45861</v>
      </c>
      <c r="C751" s="381">
        <v>20250630</v>
      </c>
      <c r="D751" s="381" t="s">
        <v>6309</v>
      </c>
      <c r="E751" s="381" t="s">
        <v>6989</v>
      </c>
      <c r="F751" s="381">
        <v>900367731</v>
      </c>
      <c r="G751" s="381" t="s">
        <v>5556</v>
      </c>
      <c r="H751" s="381" t="s">
        <v>5555</v>
      </c>
      <c r="I751" s="381">
        <v>20250552</v>
      </c>
      <c r="J751" s="383">
        <v>478050000</v>
      </c>
      <c r="K751" s="381">
        <v>0</v>
      </c>
      <c r="L751" s="383">
        <v>478050000</v>
      </c>
      <c r="M751" s="383">
        <v>125500000</v>
      </c>
      <c r="N751" s="383">
        <v>352550000</v>
      </c>
      <c r="O751" s="383">
        <v>125500000</v>
      </c>
      <c r="P751" s="381" t="s">
        <v>6056</v>
      </c>
    </row>
    <row r="752" spans="1:16" ht="62.4">
      <c r="A752" s="380">
        <v>20250856</v>
      </c>
      <c r="B752" s="382">
        <v>45856</v>
      </c>
      <c r="C752" s="381">
        <v>20250572</v>
      </c>
      <c r="D752" s="381" t="s">
        <v>7004</v>
      </c>
      <c r="E752" s="381" t="s">
        <v>6068</v>
      </c>
      <c r="F752" s="381">
        <v>900852937</v>
      </c>
      <c r="G752" s="381" t="s">
        <v>7005</v>
      </c>
      <c r="H752" s="381" t="s">
        <v>5562</v>
      </c>
      <c r="I752" s="381">
        <v>20250553</v>
      </c>
      <c r="J752" s="383">
        <v>14117000</v>
      </c>
      <c r="K752" s="381">
        <v>0</v>
      </c>
      <c r="L752" s="383">
        <v>14117000</v>
      </c>
      <c r="M752" s="383">
        <v>14117000</v>
      </c>
      <c r="N752" s="381">
        <v>0</v>
      </c>
      <c r="O752" s="383">
        <v>14117000</v>
      </c>
      <c r="P752" s="381" t="s">
        <v>6056</v>
      </c>
    </row>
    <row r="753" spans="1:16" ht="93">
      <c r="A753" s="380">
        <v>20250857</v>
      </c>
      <c r="B753" s="382">
        <v>45856</v>
      </c>
      <c r="C753" s="381">
        <v>20250553</v>
      </c>
      <c r="D753" s="381" t="s">
        <v>6052</v>
      </c>
      <c r="E753" s="381" t="s">
        <v>6236</v>
      </c>
      <c r="F753" s="381">
        <v>901858790</v>
      </c>
      <c r="G753" s="381" t="s">
        <v>6964</v>
      </c>
      <c r="H753" s="381" t="s">
        <v>7006</v>
      </c>
      <c r="I753" s="381">
        <v>20250554</v>
      </c>
      <c r="J753" s="383">
        <v>100000000</v>
      </c>
      <c r="K753" s="381">
        <v>0</v>
      </c>
      <c r="L753" s="383">
        <v>100000000</v>
      </c>
      <c r="M753" s="383">
        <v>5735000</v>
      </c>
      <c r="N753" s="383">
        <v>94265000</v>
      </c>
      <c r="O753" s="383">
        <v>5735000</v>
      </c>
      <c r="P753" s="381" t="s">
        <v>6056</v>
      </c>
    </row>
    <row r="754" spans="1:16" ht="72.599999999999994">
      <c r="A754" s="380">
        <v>20250868</v>
      </c>
      <c r="B754" s="382">
        <v>45860</v>
      </c>
      <c r="C754" s="381">
        <v>20250602</v>
      </c>
      <c r="D754" s="381" t="s">
        <v>6158</v>
      </c>
      <c r="E754" s="381" t="s">
        <v>6236</v>
      </c>
      <c r="F754" s="381">
        <v>52791888</v>
      </c>
      <c r="G754" s="381" t="s">
        <v>6662</v>
      </c>
      <c r="H754" s="381" t="s">
        <v>7007</v>
      </c>
      <c r="I754" s="381">
        <v>20250555</v>
      </c>
      <c r="J754" s="383">
        <v>29172000</v>
      </c>
      <c r="K754" s="381">
        <v>0</v>
      </c>
      <c r="L754" s="383">
        <v>29172000</v>
      </c>
      <c r="M754" s="383">
        <v>12903000</v>
      </c>
      <c r="N754" s="383">
        <v>16269000</v>
      </c>
      <c r="O754" s="383">
        <v>12903000</v>
      </c>
      <c r="P754" s="381" t="s">
        <v>6056</v>
      </c>
    </row>
    <row r="755" spans="1:16" ht="52.2">
      <c r="A755" s="380">
        <v>20250859</v>
      </c>
      <c r="B755" s="382">
        <v>45859</v>
      </c>
      <c r="C755" s="381">
        <v>20250491</v>
      </c>
      <c r="D755" s="381" t="s">
        <v>6058</v>
      </c>
      <c r="E755" s="381" t="s">
        <v>6062</v>
      </c>
      <c r="F755" s="381">
        <v>1095926422</v>
      </c>
      <c r="G755" s="381" t="s">
        <v>7008</v>
      </c>
      <c r="H755" s="381" t="s">
        <v>5574</v>
      </c>
      <c r="I755" s="381">
        <v>20250556</v>
      </c>
      <c r="J755" s="383">
        <v>12990000</v>
      </c>
      <c r="K755" s="381">
        <v>0</v>
      </c>
      <c r="L755" s="383">
        <v>12990000</v>
      </c>
      <c r="M755" s="381">
        <v>0</v>
      </c>
      <c r="N755" s="383">
        <v>12990000</v>
      </c>
      <c r="O755" s="381">
        <v>0</v>
      </c>
      <c r="P755" s="381" t="s">
        <v>6056</v>
      </c>
    </row>
    <row r="756" spans="1:16" ht="62.4">
      <c r="A756" s="380">
        <v>20250869</v>
      </c>
      <c r="B756" s="382">
        <v>45860</v>
      </c>
      <c r="C756" s="381">
        <v>20250603</v>
      </c>
      <c r="D756" s="381" t="s">
        <v>6158</v>
      </c>
      <c r="E756" s="381" t="s">
        <v>6236</v>
      </c>
      <c r="F756" s="381">
        <v>1073512366</v>
      </c>
      <c r="G756" s="381" t="s">
        <v>6653</v>
      </c>
      <c r="H756" s="381" t="s">
        <v>7009</v>
      </c>
      <c r="I756" s="381">
        <v>20250557</v>
      </c>
      <c r="J756" s="383">
        <v>18564000</v>
      </c>
      <c r="K756" s="381">
        <v>0</v>
      </c>
      <c r="L756" s="383">
        <v>18564000</v>
      </c>
      <c r="M756" s="383">
        <v>8211000</v>
      </c>
      <c r="N756" s="383">
        <v>10353000</v>
      </c>
      <c r="O756" s="383">
        <v>8211000</v>
      </c>
      <c r="P756" s="381" t="s">
        <v>6056</v>
      </c>
    </row>
    <row r="757" spans="1:16" ht="52.2">
      <c r="A757" s="380">
        <v>20250860</v>
      </c>
      <c r="B757" s="382">
        <v>45859</v>
      </c>
      <c r="C757" s="381">
        <v>20250607</v>
      </c>
      <c r="D757" s="381" t="s">
        <v>6158</v>
      </c>
      <c r="E757" s="381" t="s">
        <v>6271</v>
      </c>
      <c r="F757" s="381">
        <v>52307564</v>
      </c>
      <c r="G757" s="381" t="s">
        <v>6300</v>
      </c>
      <c r="H757" s="381" t="s">
        <v>7010</v>
      </c>
      <c r="I757" s="381">
        <v>20250558</v>
      </c>
      <c r="J757" s="383">
        <v>5447000</v>
      </c>
      <c r="K757" s="383">
        <v>639667</v>
      </c>
      <c r="L757" s="383">
        <v>4807333</v>
      </c>
      <c r="M757" s="383">
        <v>4807333</v>
      </c>
      <c r="N757" s="381">
        <v>0</v>
      </c>
      <c r="O757" s="383">
        <v>4807333</v>
      </c>
      <c r="P757" s="381" t="s">
        <v>6056</v>
      </c>
    </row>
    <row r="758" spans="1:16" ht="52.2">
      <c r="A758" s="380">
        <v>20250861</v>
      </c>
      <c r="B758" s="382">
        <v>45859</v>
      </c>
      <c r="C758" s="381">
        <v>20250608</v>
      </c>
      <c r="D758" s="381" t="s">
        <v>6158</v>
      </c>
      <c r="E758" s="381" t="s">
        <v>6271</v>
      </c>
      <c r="F758" s="381">
        <v>53090344</v>
      </c>
      <c r="G758" s="381" t="s">
        <v>2277</v>
      </c>
      <c r="H758" s="381" t="s">
        <v>6587</v>
      </c>
      <c r="I758" s="381">
        <v>20250559</v>
      </c>
      <c r="J758" s="383">
        <v>7167000</v>
      </c>
      <c r="K758" s="383">
        <v>842667</v>
      </c>
      <c r="L758" s="383">
        <v>6324333</v>
      </c>
      <c r="M758" s="383">
        <v>6324333</v>
      </c>
      <c r="N758" s="381">
        <v>0</v>
      </c>
      <c r="O758" s="383">
        <v>6324333</v>
      </c>
      <c r="P758" s="381" t="s">
        <v>6056</v>
      </c>
    </row>
    <row r="759" spans="1:16" ht="52.2">
      <c r="A759" s="380">
        <v>20250863</v>
      </c>
      <c r="B759" s="382">
        <v>45859</v>
      </c>
      <c r="C759" s="381">
        <v>20250592</v>
      </c>
      <c r="D759" s="381" t="s">
        <v>6058</v>
      </c>
      <c r="E759" s="381" t="s">
        <v>6062</v>
      </c>
      <c r="F759" s="381">
        <v>1071608898</v>
      </c>
      <c r="G759" s="381" t="s">
        <v>6139</v>
      </c>
      <c r="H759" s="381" t="s">
        <v>6926</v>
      </c>
      <c r="I759" s="381">
        <v>20250560</v>
      </c>
      <c r="J759" s="383">
        <v>37156000</v>
      </c>
      <c r="K759" s="381">
        <v>0</v>
      </c>
      <c r="L759" s="383">
        <v>37156000</v>
      </c>
      <c r="M759" s="383">
        <v>21674334</v>
      </c>
      <c r="N759" s="383">
        <v>15481666</v>
      </c>
      <c r="O759" s="383">
        <v>21674334</v>
      </c>
      <c r="P759" s="381" t="s">
        <v>6056</v>
      </c>
    </row>
    <row r="760" spans="1:16" ht="62.4">
      <c r="A760" s="380">
        <v>20250864</v>
      </c>
      <c r="B760" s="382">
        <v>45859</v>
      </c>
      <c r="C760" s="381">
        <v>20250609</v>
      </c>
      <c r="D760" s="381" t="s">
        <v>6158</v>
      </c>
      <c r="E760" s="381" t="s">
        <v>6271</v>
      </c>
      <c r="F760" s="381">
        <v>1070972221</v>
      </c>
      <c r="G760" s="381" t="s">
        <v>6683</v>
      </c>
      <c r="H760" s="381" t="s">
        <v>7011</v>
      </c>
      <c r="I760" s="381">
        <v>20250561</v>
      </c>
      <c r="J760" s="383">
        <v>5733000</v>
      </c>
      <c r="K760" s="383">
        <v>933000</v>
      </c>
      <c r="L760" s="383">
        <v>4800000</v>
      </c>
      <c r="M760" s="383">
        <v>4800000</v>
      </c>
      <c r="N760" s="381">
        <v>0</v>
      </c>
      <c r="O760" s="383">
        <v>4800000</v>
      </c>
      <c r="P760" s="381" t="s">
        <v>6056</v>
      </c>
    </row>
    <row r="761" spans="1:16" ht="93">
      <c r="A761" s="380">
        <v>20250872</v>
      </c>
      <c r="B761" s="382">
        <v>45860</v>
      </c>
      <c r="C761" s="381">
        <v>20250638</v>
      </c>
      <c r="D761" s="381" t="s">
        <v>6158</v>
      </c>
      <c r="E761" s="381" t="s">
        <v>6658</v>
      </c>
      <c r="F761" s="381">
        <v>1013596438</v>
      </c>
      <c r="G761" s="381" t="s">
        <v>7012</v>
      </c>
      <c r="H761" s="381" t="s">
        <v>6715</v>
      </c>
      <c r="I761" s="368">
        <v>20250562</v>
      </c>
      <c r="J761" s="383">
        <v>28184000</v>
      </c>
      <c r="K761" s="381">
        <v>0</v>
      </c>
      <c r="L761" s="383">
        <v>28184000</v>
      </c>
      <c r="M761" s="383">
        <v>21533333</v>
      </c>
      <c r="N761" s="383">
        <v>6650667</v>
      </c>
      <c r="O761" s="383">
        <v>21533333</v>
      </c>
      <c r="P761" s="381" t="s">
        <v>6056</v>
      </c>
    </row>
    <row r="762" spans="1:16" ht="103.2">
      <c r="A762" s="384">
        <v>20251162</v>
      </c>
      <c r="B762" s="386">
        <v>45926</v>
      </c>
      <c r="C762" s="385">
        <v>20250745</v>
      </c>
      <c r="D762" s="385" t="s">
        <v>6158</v>
      </c>
      <c r="E762" s="385" t="s">
        <v>6658</v>
      </c>
      <c r="F762" s="385">
        <v>1013596438</v>
      </c>
      <c r="G762" s="385" t="s">
        <v>7012</v>
      </c>
      <c r="H762" s="385" t="s">
        <v>7013</v>
      </c>
      <c r="I762" s="369">
        <v>20250562</v>
      </c>
      <c r="J762" s="387">
        <v>11400000</v>
      </c>
      <c r="K762" s="385">
        <v>0</v>
      </c>
      <c r="L762" s="397">
        <v>11400000</v>
      </c>
      <c r="M762" s="387">
        <v>9500000</v>
      </c>
      <c r="N762" s="387">
        <v>11400000</v>
      </c>
      <c r="O762" s="385">
        <v>0</v>
      </c>
      <c r="P762" s="385" t="s">
        <v>6056</v>
      </c>
    </row>
    <row r="763" spans="1:16" ht="93">
      <c r="A763" s="380">
        <v>20250873</v>
      </c>
      <c r="B763" s="382">
        <v>45860</v>
      </c>
      <c r="C763" s="381">
        <v>20250553</v>
      </c>
      <c r="D763" s="381" t="s">
        <v>6052</v>
      </c>
      <c r="E763" s="381" t="s">
        <v>6236</v>
      </c>
      <c r="F763" s="381">
        <v>901799475</v>
      </c>
      <c r="G763" s="381" t="s">
        <v>6987</v>
      </c>
      <c r="H763" s="381" t="s">
        <v>7006</v>
      </c>
      <c r="I763" s="381">
        <v>20250563</v>
      </c>
      <c r="J763" s="383">
        <v>100000000</v>
      </c>
      <c r="K763" s="381">
        <v>0</v>
      </c>
      <c r="L763" s="383">
        <v>100000000</v>
      </c>
      <c r="M763" s="383">
        <v>72666400</v>
      </c>
      <c r="N763" s="383">
        <v>34117600</v>
      </c>
      <c r="O763" s="383">
        <v>65882400</v>
      </c>
      <c r="P763" s="381" t="s">
        <v>6056</v>
      </c>
    </row>
    <row r="764" spans="1:16" ht="93">
      <c r="A764" s="380">
        <v>20250885</v>
      </c>
      <c r="B764" s="382">
        <v>45862</v>
      </c>
      <c r="C764" s="381">
        <v>20250600</v>
      </c>
      <c r="D764" s="381" t="s">
        <v>7014</v>
      </c>
      <c r="E764" s="381" t="s">
        <v>6856</v>
      </c>
      <c r="F764" s="381">
        <v>901232644</v>
      </c>
      <c r="G764" s="381" t="s">
        <v>2342</v>
      </c>
      <c r="H764" s="381" t="s">
        <v>7015</v>
      </c>
      <c r="I764" s="381">
        <v>20250564</v>
      </c>
      <c r="J764" s="383">
        <v>43685000</v>
      </c>
      <c r="K764" s="381">
        <v>0</v>
      </c>
      <c r="L764" s="383">
        <v>43685000</v>
      </c>
      <c r="M764" s="383">
        <v>42820960</v>
      </c>
      <c r="N764" s="383">
        <v>13292400</v>
      </c>
      <c r="O764" s="383">
        <v>30392600</v>
      </c>
      <c r="P764" s="381" t="s">
        <v>6056</v>
      </c>
    </row>
    <row r="765" spans="1:16" ht="93">
      <c r="A765" s="380">
        <v>20250874</v>
      </c>
      <c r="B765" s="382">
        <v>45860</v>
      </c>
      <c r="C765" s="381">
        <v>20250553</v>
      </c>
      <c r="D765" s="381" t="s">
        <v>6052</v>
      </c>
      <c r="E765" s="381" t="s">
        <v>6236</v>
      </c>
      <c r="F765" s="381">
        <v>900952079</v>
      </c>
      <c r="G765" s="381" t="s">
        <v>7016</v>
      </c>
      <c r="H765" s="381" t="s">
        <v>7006</v>
      </c>
      <c r="I765" s="381">
        <v>20250565</v>
      </c>
      <c r="J765" s="383">
        <v>100000000</v>
      </c>
      <c r="K765" s="383">
        <v>100000000</v>
      </c>
      <c r="L765" s="381">
        <v>0</v>
      </c>
      <c r="M765" s="381">
        <v>0</v>
      </c>
      <c r="N765" s="381">
        <v>0</v>
      </c>
      <c r="O765" s="381">
        <v>0</v>
      </c>
      <c r="P765" s="381" t="s">
        <v>6056</v>
      </c>
    </row>
    <row r="766" spans="1:16" ht="62.4">
      <c r="A766" s="380">
        <v>20250881</v>
      </c>
      <c r="B766" s="382">
        <v>45861</v>
      </c>
      <c r="C766" s="381">
        <v>20250492</v>
      </c>
      <c r="D766" s="381" t="s">
        <v>6058</v>
      </c>
      <c r="E766" s="381" t="s">
        <v>6062</v>
      </c>
      <c r="F766" s="381">
        <v>91264836</v>
      </c>
      <c r="G766" s="381" t="s">
        <v>7017</v>
      </c>
      <c r="H766" s="381" t="s">
        <v>7018</v>
      </c>
      <c r="I766" s="381">
        <v>20250566</v>
      </c>
      <c r="J766" s="383">
        <v>10799000</v>
      </c>
      <c r="K766" s="381">
        <v>0</v>
      </c>
      <c r="L766" s="383">
        <v>10799000</v>
      </c>
      <c r="M766" s="381">
        <v>0</v>
      </c>
      <c r="N766" s="383">
        <v>10799000</v>
      </c>
      <c r="O766" s="381">
        <v>0</v>
      </c>
      <c r="P766" s="381" t="s">
        <v>6056</v>
      </c>
    </row>
    <row r="767" spans="1:16" ht="72.599999999999994">
      <c r="A767" s="380">
        <v>20250882</v>
      </c>
      <c r="B767" s="382">
        <v>45861</v>
      </c>
      <c r="C767" s="381">
        <v>20250616</v>
      </c>
      <c r="D767" s="381" t="s">
        <v>6309</v>
      </c>
      <c r="E767" s="381" t="s">
        <v>7019</v>
      </c>
      <c r="F767" s="381">
        <v>900569214</v>
      </c>
      <c r="G767" s="381" t="s">
        <v>5620</v>
      </c>
      <c r="H767" s="381" t="s">
        <v>7020</v>
      </c>
      <c r="I767" s="381">
        <v>20250567</v>
      </c>
      <c r="J767" s="383">
        <v>90000000</v>
      </c>
      <c r="K767" s="381">
        <v>0</v>
      </c>
      <c r="L767" s="383">
        <v>90000000</v>
      </c>
      <c r="M767" s="383">
        <v>90000000</v>
      </c>
      <c r="N767" s="381">
        <v>0</v>
      </c>
      <c r="O767" s="383">
        <v>90000000</v>
      </c>
      <c r="P767" s="381" t="s">
        <v>6056</v>
      </c>
    </row>
    <row r="768" spans="1:16" ht="62.4">
      <c r="A768" s="380">
        <v>20250883</v>
      </c>
      <c r="B768" s="382">
        <v>45861</v>
      </c>
      <c r="C768" s="381">
        <v>20250624</v>
      </c>
      <c r="D768" s="381" t="s">
        <v>6058</v>
      </c>
      <c r="E768" s="381" t="s">
        <v>6068</v>
      </c>
      <c r="F768" s="381">
        <v>1023162414</v>
      </c>
      <c r="G768" s="381" t="s">
        <v>6460</v>
      </c>
      <c r="H768" s="381" t="s">
        <v>7021</v>
      </c>
      <c r="I768" s="381">
        <v>20250568</v>
      </c>
      <c r="J768" s="383">
        <v>14356000</v>
      </c>
      <c r="K768" s="381">
        <v>0</v>
      </c>
      <c r="L768" s="383">
        <v>14356000</v>
      </c>
      <c r="M768" s="383">
        <v>6126033</v>
      </c>
      <c r="N768" s="383">
        <v>8229967</v>
      </c>
      <c r="O768" s="383">
        <v>6126033</v>
      </c>
      <c r="P768" s="381" t="s">
        <v>6056</v>
      </c>
    </row>
    <row r="769" spans="1:16" ht="72.599999999999994">
      <c r="A769" s="380">
        <v>20250900</v>
      </c>
      <c r="B769" s="382">
        <v>45863</v>
      </c>
      <c r="C769" s="381">
        <v>20250627</v>
      </c>
      <c r="D769" s="381" t="s">
        <v>6158</v>
      </c>
      <c r="E769" s="381" t="s">
        <v>6978</v>
      </c>
      <c r="F769" s="381">
        <v>900654047</v>
      </c>
      <c r="G769" s="381" t="s">
        <v>2611</v>
      </c>
      <c r="H769" s="381" t="s">
        <v>7022</v>
      </c>
      <c r="I769" s="381">
        <v>20250569</v>
      </c>
      <c r="J769" s="383">
        <v>100000000</v>
      </c>
      <c r="K769" s="381">
        <v>0</v>
      </c>
      <c r="L769" s="383">
        <v>100000000</v>
      </c>
      <c r="M769" s="381">
        <v>0</v>
      </c>
      <c r="N769" s="383">
        <v>100000000</v>
      </c>
      <c r="O769" s="381">
        <v>0</v>
      </c>
      <c r="P769" s="381" t="s">
        <v>6056</v>
      </c>
    </row>
    <row r="770" spans="1:16" ht="93">
      <c r="A770" s="380">
        <v>20250886</v>
      </c>
      <c r="B770" s="382">
        <v>45862</v>
      </c>
      <c r="C770" s="381">
        <v>20250553</v>
      </c>
      <c r="D770" s="381" t="s">
        <v>6052</v>
      </c>
      <c r="E770" s="381" t="s">
        <v>6236</v>
      </c>
      <c r="F770" s="381">
        <v>901704237</v>
      </c>
      <c r="G770" s="381" t="s">
        <v>7023</v>
      </c>
      <c r="H770" s="381" t="s">
        <v>7006</v>
      </c>
      <c r="I770" s="381">
        <v>20250570</v>
      </c>
      <c r="J770" s="383">
        <v>100000000</v>
      </c>
      <c r="K770" s="381">
        <v>0</v>
      </c>
      <c r="L770" s="383">
        <v>100000000</v>
      </c>
      <c r="M770" s="383">
        <v>100000000</v>
      </c>
      <c r="N770" s="381">
        <v>0</v>
      </c>
      <c r="O770" s="383">
        <v>100000000</v>
      </c>
      <c r="P770" s="381" t="s">
        <v>6056</v>
      </c>
    </row>
    <row r="771" spans="1:16" ht="72.599999999999994">
      <c r="A771" s="380">
        <v>20250901</v>
      </c>
      <c r="B771" s="382">
        <v>45863</v>
      </c>
      <c r="C771" s="381">
        <v>20250605</v>
      </c>
      <c r="D771" s="381" t="s">
        <v>6158</v>
      </c>
      <c r="E771" s="381" t="s">
        <v>6978</v>
      </c>
      <c r="F771" s="381">
        <v>900147111</v>
      </c>
      <c r="G771" s="381" t="s">
        <v>7024</v>
      </c>
      <c r="H771" s="381" t="s">
        <v>5638</v>
      </c>
      <c r="I771" s="381">
        <v>20250571</v>
      </c>
      <c r="J771" s="383">
        <v>226808000</v>
      </c>
      <c r="K771" s="381">
        <v>0</v>
      </c>
      <c r="L771" s="383">
        <v>226808000</v>
      </c>
      <c r="M771" s="381">
        <v>0</v>
      </c>
      <c r="N771" s="383">
        <v>226808000</v>
      </c>
      <c r="O771" s="381">
        <v>0</v>
      </c>
      <c r="P771" s="381" t="s">
        <v>6056</v>
      </c>
    </row>
    <row r="772" spans="1:16" ht="62.4">
      <c r="A772" s="380">
        <v>20250887</v>
      </c>
      <c r="B772" s="382">
        <v>45862</v>
      </c>
      <c r="C772" s="381">
        <v>20250666</v>
      </c>
      <c r="D772" s="381" t="s">
        <v>6052</v>
      </c>
      <c r="E772" s="381" t="s">
        <v>6053</v>
      </c>
      <c r="F772" s="381">
        <v>832005723</v>
      </c>
      <c r="G772" s="381" t="s">
        <v>7025</v>
      </c>
      <c r="H772" s="381" t="s">
        <v>7026</v>
      </c>
      <c r="I772" s="381">
        <v>20250572</v>
      </c>
      <c r="J772" s="383">
        <v>6111000</v>
      </c>
      <c r="K772" s="383">
        <v>4200</v>
      </c>
      <c r="L772" s="383">
        <v>6106800</v>
      </c>
      <c r="M772" s="383">
        <v>6106800</v>
      </c>
      <c r="N772" s="381">
        <v>0</v>
      </c>
      <c r="O772" s="383">
        <v>6106800</v>
      </c>
      <c r="P772" s="381" t="s">
        <v>6056</v>
      </c>
    </row>
    <row r="773" spans="1:16" ht="52.2">
      <c r="A773" s="380">
        <v>20250888</v>
      </c>
      <c r="B773" s="382">
        <v>45862</v>
      </c>
      <c r="C773" s="381">
        <v>20250660</v>
      </c>
      <c r="D773" s="381" t="s">
        <v>6058</v>
      </c>
      <c r="E773" s="381" t="s">
        <v>6062</v>
      </c>
      <c r="F773" s="381">
        <v>79792050</v>
      </c>
      <c r="G773" s="381" t="s">
        <v>2293</v>
      </c>
      <c r="H773" s="381" t="s">
        <v>7027</v>
      </c>
      <c r="I773" s="381">
        <v>20250573</v>
      </c>
      <c r="J773" s="383">
        <v>16000000</v>
      </c>
      <c r="K773" s="381">
        <v>0</v>
      </c>
      <c r="L773" s="383">
        <v>16000000</v>
      </c>
      <c r="M773" s="383">
        <v>4400000</v>
      </c>
      <c r="N773" s="383">
        <v>11600000</v>
      </c>
      <c r="O773" s="383">
        <v>4400000</v>
      </c>
      <c r="P773" s="381" t="s">
        <v>6056</v>
      </c>
    </row>
    <row r="774" spans="1:16" ht="72.599999999999994">
      <c r="A774" s="380">
        <v>20250907</v>
      </c>
      <c r="B774" s="382">
        <v>45863</v>
      </c>
      <c r="C774" s="381">
        <v>20250631</v>
      </c>
      <c r="D774" s="381" t="s">
        <v>6158</v>
      </c>
      <c r="E774" s="381" t="s">
        <v>6860</v>
      </c>
      <c r="F774" s="381">
        <v>1073522046</v>
      </c>
      <c r="G774" s="381" t="s">
        <v>7028</v>
      </c>
      <c r="H774" s="381" t="s">
        <v>7029</v>
      </c>
      <c r="I774" s="381">
        <v>20250574</v>
      </c>
      <c r="J774" s="383">
        <v>30000000</v>
      </c>
      <c r="K774" s="381">
        <v>0</v>
      </c>
      <c r="L774" s="383">
        <v>30000000</v>
      </c>
      <c r="M774" s="383">
        <v>550000</v>
      </c>
      <c r="N774" s="383">
        <v>29450000</v>
      </c>
      <c r="O774" s="383">
        <v>550000</v>
      </c>
      <c r="P774" s="381" t="s">
        <v>6056</v>
      </c>
    </row>
    <row r="775" spans="1:16" ht="62.4">
      <c r="A775" s="380">
        <v>20250902</v>
      </c>
      <c r="B775" s="382">
        <v>45863</v>
      </c>
      <c r="C775" s="381">
        <v>20250632</v>
      </c>
      <c r="D775" s="381" t="s">
        <v>6058</v>
      </c>
      <c r="E775" s="381" t="s">
        <v>6068</v>
      </c>
      <c r="F775" s="381">
        <v>1075660772</v>
      </c>
      <c r="G775" s="381" t="s">
        <v>6656</v>
      </c>
      <c r="H775" s="381" t="s">
        <v>7030</v>
      </c>
      <c r="I775" s="381">
        <v>20250575</v>
      </c>
      <c r="J775" s="383">
        <v>25500000</v>
      </c>
      <c r="K775" s="381">
        <v>0</v>
      </c>
      <c r="L775" s="383">
        <v>25500000</v>
      </c>
      <c r="M775" s="383">
        <v>10500000</v>
      </c>
      <c r="N775" s="383">
        <v>15000000</v>
      </c>
      <c r="O775" s="383">
        <v>10500000</v>
      </c>
      <c r="P775" s="381" t="s">
        <v>6056</v>
      </c>
    </row>
    <row r="776" spans="1:16" ht="82.8">
      <c r="A776" s="380">
        <v>20250904</v>
      </c>
      <c r="B776" s="382">
        <v>45863</v>
      </c>
      <c r="C776" s="381">
        <v>20250646</v>
      </c>
      <c r="D776" s="381" t="s">
        <v>6158</v>
      </c>
      <c r="E776" s="381" t="s">
        <v>6454</v>
      </c>
      <c r="F776" s="381">
        <v>80048619</v>
      </c>
      <c r="G776" s="381" t="s">
        <v>7031</v>
      </c>
      <c r="H776" s="381" t="s">
        <v>7032</v>
      </c>
      <c r="I776" s="381">
        <v>20250576</v>
      </c>
      <c r="J776" s="383">
        <v>32895000</v>
      </c>
      <c r="K776" s="381">
        <v>0</v>
      </c>
      <c r="L776" s="383">
        <v>32895000</v>
      </c>
      <c r="M776" s="383">
        <v>13596600</v>
      </c>
      <c r="N776" s="383">
        <v>19298400</v>
      </c>
      <c r="O776" s="383">
        <v>13596600</v>
      </c>
      <c r="P776" s="381" t="s">
        <v>6056</v>
      </c>
    </row>
    <row r="777" spans="1:16" ht="62.4">
      <c r="A777" s="380">
        <v>20250905</v>
      </c>
      <c r="B777" s="382">
        <v>45863</v>
      </c>
      <c r="C777" s="381">
        <v>20250550</v>
      </c>
      <c r="D777" s="381" t="s">
        <v>6158</v>
      </c>
      <c r="E777" s="381" t="s">
        <v>6454</v>
      </c>
      <c r="F777" s="381">
        <v>52219528</v>
      </c>
      <c r="G777" s="381" t="s">
        <v>7033</v>
      </c>
      <c r="H777" s="381" t="s">
        <v>6490</v>
      </c>
      <c r="I777" s="381">
        <v>20250577</v>
      </c>
      <c r="J777" s="383">
        <v>24000000</v>
      </c>
      <c r="K777" s="381">
        <v>0</v>
      </c>
      <c r="L777" s="383">
        <v>24000000</v>
      </c>
      <c r="M777" s="383">
        <v>11986667</v>
      </c>
      <c r="N777" s="383">
        <v>12013333</v>
      </c>
      <c r="O777" s="383">
        <v>11986667</v>
      </c>
      <c r="P777" s="381" t="s">
        <v>6056</v>
      </c>
    </row>
    <row r="778" spans="1:16" ht="62.4">
      <c r="A778" s="380">
        <v>20250908</v>
      </c>
      <c r="B778" s="382">
        <v>45866</v>
      </c>
      <c r="C778" s="381">
        <v>20250645</v>
      </c>
      <c r="D778" s="381" t="s">
        <v>6158</v>
      </c>
      <c r="E778" s="381" t="s">
        <v>6159</v>
      </c>
      <c r="F778" s="381">
        <v>1110448527</v>
      </c>
      <c r="G778" s="381" t="s">
        <v>7034</v>
      </c>
      <c r="H778" s="381" t="s">
        <v>7035</v>
      </c>
      <c r="I778" s="368">
        <v>20250578</v>
      </c>
      <c r="J778" s="383">
        <v>10146000</v>
      </c>
      <c r="K778" s="381">
        <v>0</v>
      </c>
      <c r="L778" s="383">
        <v>10146000</v>
      </c>
      <c r="M778" s="383">
        <v>6989467</v>
      </c>
      <c r="N778" s="383">
        <v>3156533</v>
      </c>
      <c r="O778" s="383">
        <v>6989467</v>
      </c>
      <c r="P778" s="381" t="s">
        <v>6056</v>
      </c>
    </row>
    <row r="779" spans="1:16" ht="62.4">
      <c r="A779" s="374">
        <v>20251295</v>
      </c>
      <c r="B779" s="376">
        <v>45958</v>
      </c>
      <c r="C779" s="375">
        <v>20250931</v>
      </c>
      <c r="D779" s="375" t="s">
        <v>6158</v>
      </c>
      <c r="E779" s="375" t="s">
        <v>6159</v>
      </c>
      <c r="F779" s="375">
        <v>1110448527</v>
      </c>
      <c r="G779" s="375" t="s">
        <v>7034</v>
      </c>
      <c r="H779" s="375" t="s">
        <v>7036</v>
      </c>
      <c r="I779" s="369">
        <v>20250578</v>
      </c>
      <c r="J779" s="377">
        <v>7103000</v>
      </c>
      <c r="K779" s="375">
        <v>0</v>
      </c>
      <c r="L779" s="397">
        <v>7103000</v>
      </c>
      <c r="M779" s="375">
        <v>0</v>
      </c>
      <c r="N779" s="377">
        <v>7103000</v>
      </c>
      <c r="O779" s="375">
        <v>0</v>
      </c>
      <c r="P779" s="375" t="s">
        <v>6056</v>
      </c>
    </row>
    <row r="780" spans="1:16" ht="82.8">
      <c r="A780" s="380">
        <v>20250910</v>
      </c>
      <c r="B780" s="382">
        <v>45866</v>
      </c>
      <c r="C780" s="381">
        <v>20250610</v>
      </c>
      <c r="D780" s="381" t="s">
        <v>6052</v>
      </c>
      <c r="E780" s="381" t="s">
        <v>6053</v>
      </c>
      <c r="F780" s="381">
        <v>901934643</v>
      </c>
      <c r="G780" s="381" t="s">
        <v>7037</v>
      </c>
      <c r="H780" s="381" t="s">
        <v>6988</v>
      </c>
      <c r="I780" s="381">
        <v>20250579</v>
      </c>
      <c r="J780" s="383">
        <v>100000000</v>
      </c>
      <c r="K780" s="381">
        <v>0</v>
      </c>
      <c r="L780" s="383">
        <v>100000000</v>
      </c>
      <c r="M780" s="383">
        <v>70731045</v>
      </c>
      <c r="N780" s="383">
        <v>29268955</v>
      </c>
      <c r="O780" s="383">
        <v>70731045</v>
      </c>
      <c r="P780" s="381" t="s">
        <v>6056</v>
      </c>
    </row>
    <row r="781" spans="1:16" ht="42">
      <c r="A781" s="380">
        <v>20250914</v>
      </c>
      <c r="B781" s="382">
        <v>45867</v>
      </c>
      <c r="C781" s="381">
        <v>20250639</v>
      </c>
      <c r="D781" s="381" t="s">
        <v>6058</v>
      </c>
      <c r="E781" s="381" t="s">
        <v>6062</v>
      </c>
      <c r="F781" s="381">
        <v>80087121</v>
      </c>
      <c r="G781" s="381" t="s">
        <v>7038</v>
      </c>
      <c r="H781" s="381" t="s">
        <v>7039</v>
      </c>
      <c r="I781" s="381">
        <v>20250580</v>
      </c>
      <c r="J781" s="383">
        <v>33000000</v>
      </c>
      <c r="K781" s="381">
        <v>0</v>
      </c>
      <c r="L781" s="383">
        <v>33000000</v>
      </c>
      <c r="M781" s="383">
        <v>22733333</v>
      </c>
      <c r="N781" s="383">
        <v>10266667</v>
      </c>
      <c r="O781" s="383">
        <v>22733333</v>
      </c>
      <c r="P781" s="381" t="s">
        <v>6056</v>
      </c>
    </row>
    <row r="782" spans="1:16" ht="72.599999999999994">
      <c r="A782" s="380">
        <v>20250923</v>
      </c>
      <c r="B782" s="382">
        <v>45869</v>
      </c>
      <c r="C782" s="381">
        <v>20250664</v>
      </c>
      <c r="D782" s="381" t="s">
        <v>6158</v>
      </c>
      <c r="E782" s="381" t="s">
        <v>6978</v>
      </c>
      <c r="F782" s="381">
        <v>901535489</v>
      </c>
      <c r="G782" s="381" t="s">
        <v>7040</v>
      </c>
      <c r="H782" s="381" t="s">
        <v>7041</v>
      </c>
      <c r="I782" s="381">
        <v>20250581</v>
      </c>
      <c r="J782" s="383">
        <v>178517000</v>
      </c>
      <c r="K782" s="381">
        <v>0</v>
      </c>
      <c r="L782" s="383">
        <v>178517000</v>
      </c>
      <c r="M782" s="381">
        <v>0</v>
      </c>
      <c r="N782" s="383">
        <v>178517000</v>
      </c>
      <c r="O782" s="381">
        <v>0</v>
      </c>
      <c r="P782" s="381" t="s">
        <v>6056</v>
      </c>
    </row>
    <row r="783" spans="1:16" ht="93">
      <c r="A783" s="380">
        <v>20250915</v>
      </c>
      <c r="B783" s="382">
        <v>45868</v>
      </c>
      <c r="C783" s="381">
        <v>20250553</v>
      </c>
      <c r="D783" s="381" t="s">
        <v>6052</v>
      </c>
      <c r="E783" s="381" t="s">
        <v>6236</v>
      </c>
      <c r="F783" s="381">
        <v>901836253</v>
      </c>
      <c r="G783" s="381" t="s">
        <v>7042</v>
      </c>
      <c r="H783" s="381" t="s">
        <v>7043</v>
      </c>
      <c r="I783" s="381">
        <v>20250582</v>
      </c>
      <c r="J783" s="383">
        <v>100000000</v>
      </c>
      <c r="K783" s="381">
        <v>0</v>
      </c>
      <c r="L783" s="383">
        <v>100000000</v>
      </c>
      <c r="M783" s="383">
        <v>13996500</v>
      </c>
      <c r="N783" s="383">
        <v>86003500</v>
      </c>
      <c r="O783" s="383">
        <v>13996500</v>
      </c>
      <c r="P783" s="381" t="s">
        <v>6056</v>
      </c>
    </row>
    <row r="784" spans="1:16" ht="93">
      <c r="A784" s="380">
        <v>20250916</v>
      </c>
      <c r="B784" s="382">
        <v>45868</v>
      </c>
      <c r="C784" s="381">
        <v>20250553</v>
      </c>
      <c r="D784" s="381" t="s">
        <v>6052</v>
      </c>
      <c r="E784" s="381" t="s">
        <v>6236</v>
      </c>
      <c r="F784" s="381">
        <v>901949451</v>
      </c>
      <c r="G784" s="381" t="s">
        <v>7044</v>
      </c>
      <c r="H784" s="381" t="s">
        <v>7045</v>
      </c>
      <c r="I784" s="381">
        <v>20250583</v>
      </c>
      <c r="J784" s="383">
        <v>100000000</v>
      </c>
      <c r="K784" s="381">
        <v>0</v>
      </c>
      <c r="L784" s="383">
        <v>100000000</v>
      </c>
      <c r="M784" s="383">
        <v>100000000</v>
      </c>
      <c r="N784" s="381">
        <v>0</v>
      </c>
      <c r="O784" s="383">
        <v>100000000</v>
      </c>
      <c r="P784" s="381" t="s">
        <v>6056</v>
      </c>
    </row>
    <row r="785" spans="1:16" ht="42">
      <c r="A785" s="380">
        <v>20250918</v>
      </c>
      <c r="B785" s="382">
        <v>45869</v>
      </c>
      <c r="C785" s="381">
        <v>20250686</v>
      </c>
      <c r="D785" s="381" t="s">
        <v>6058</v>
      </c>
      <c r="E785" s="381" t="s">
        <v>6062</v>
      </c>
      <c r="F785" s="381">
        <v>74244833</v>
      </c>
      <c r="G785" s="381" t="s">
        <v>6149</v>
      </c>
      <c r="H785" s="381" t="s">
        <v>7046</v>
      </c>
      <c r="I785" s="381">
        <v>20250584</v>
      </c>
      <c r="J785" s="383">
        <v>64000000</v>
      </c>
      <c r="K785" s="381">
        <v>0</v>
      </c>
      <c r="L785" s="383">
        <v>64000000</v>
      </c>
      <c r="M785" s="381">
        <v>0</v>
      </c>
      <c r="N785" s="383">
        <v>64000000</v>
      </c>
      <c r="O785" s="381">
        <v>0</v>
      </c>
      <c r="P785" s="381" t="s">
        <v>6056</v>
      </c>
    </row>
    <row r="786" spans="1:16" ht="82.8">
      <c r="A786" s="380">
        <v>20250919</v>
      </c>
      <c r="B786" s="382">
        <v>45869</v>
      </c>
      <c r="C786" s="381">
        <v>20250610</v>
      </c>
      <c r="D786" s="381" t="s">
        <v>6052</v>
      </c>
      <c r="E786" s="381" t="s">
        <v>6053</v>
      </c>
      <c r="F786" s="381">
        <v>901024206</v>
      </c>
      <c r="G786" s="381" t="s">
        <v>7047</v>
      </c>
      <c r="H786" s="381" t="s">
        <v>6988</v>
      </c>
      <c r="I786" s="381">
        <v>20250585</v>
      </c>
      <c r="J786" s="383">
        <v>100000000</v>
      </c>
      <c r="K786" s="381">
        <v>0</v>
      </c>
      <c r="L786" s="383">
        <v>100000000</v>
      </c>
      <c r="M786" s="383">
        <v>4792631</v>
      </c>
      <c r="N786" s="383">
        <v>95207369</v>
      </c>
      <c r="O786" s="383">
        <v>4792631</v>
      </c>
      <c r="P786" s="381" t="s">
        <v>6056</v>
      </c>
    </row>
    <row r="787" spans="1:16" ht="93">
      <c r="A787" s="380">
        <v>20250922</v>
      </c>
      <c r="B787" s="382">
        <v>45869</v>
      </c>
      <c r="C787" s="381">
        <v>20250661</v>
      </c>
      <c r="D787" s="381" t="s">
        <v>6052</v>
      </c>
      <c r="E787" s="381" t="s">
        <v>6214</v>
      </c>
      <c r="F787" s="381">
        <v>901159136</v>
      </c>
      <c r="G787" s="381" t="s">
        <v>5700</v>
      </c>
      <c r="H787" s="381" t="s">
        <v>7048</v>
      </c>
      <c r="I787" s="381">
        <v>20250586</v>
      </c>
      <c r="J787" s="383">
        <v>125870000</v>
      </c>
      <c r="K787" s="381">
        <v>0</v>
      </c>
      <c r="L787" s="383">
        <v>125870000</v>
      </c>
      <c r="M787" s="383">
        <v>71466892</v>
      </c>
      <c r="N787" s="383">
        <v>54403108</v>
      </c>
      <c r="O787" s="383">
        <v>71466892</v>
      </c>
      <c r="P787" s="381" t="s">
        <v>6056</v>
      </c>
    </row>
    <row r="788" spans="1:16" ht="93">
      <c r="A788" s="380">
        <v>20250924</v>
      </c>
      <c r="B788" s="382">
        <v>45869</v>
      </c>
      <c r="C788" s="381">
        <v>20250637</v>
      </c>
      <c r="D788" s="381" t="s">
        <v>6107</v>
      </c>
      <c r="E788" s="381" t="s">
        <v>6856</v>
      </c>
      <c r="F788" s="381">
        <v>900954536</v>
      </c>
      <c r="G788" s="381" t="s">
        <v>7049</v>
      </c>
      <c r="H788" s="381" t="s">
        <v>5705</v>
      </c>
      <c r="I788" s="368">
        <v>20250587</v>
      </c>
      <c r="J788" s="383">
        <v>727754000</v>
      </c>
      <c r="K788" s="381">
        <v>0</v>
      </c>
      <c r="L788" s="383">
        <v>727754000</v>
      </c>
      <c r="M788" s="381">
        <v>0</v>
      </c>
      <c r="N788" s="383">
        <v>727754000</v>
      </c>
      <c r="O788" s="381">
        <v>0</v>
      </c>
      <c r="P788" s="381" t="s">
        <v>6056</v>
      </c>
    </row>
    <row r="789" spans="1:16" ht="93">
      <c r="A789" s="384">
        <v>20251151</v>
      </c>
      <c r="B789" s="386">
        <v>45926</v>
      </c>
      <c r="C789" s="385">
        <v>20250840</v>
      </c>
      <c r="D789" s="385" t="s">
        <v>6107</v>
      </c>
      <c r="E789" s="385" t="s">
        <v>6856</v>
      </c>
      <c r="F789" s="385">
        <v>900954536</v>
      </c>
      <c r="G789" s="385" t="s">
        <v>7049</v>
      </c>
      <c r="H789" s="385" t="s">
        <v>7050</v>
      </c>
      <c r="I789" s="369">
        <v>20250587</v>
      </c>
      <c r="J789" s="387">
        <v>290140599</v>
      </c>
      <c r="K789" s="385">
        <v>0</v>
      </c>
      <c r="L789" s="397">
        <v>290140599</v>
      </c>
      <c r="M789" s="385">
        <v>0</v>
      </c>
      <c r="N789" s="387">
        <v>290140599</v>
      </c>
      <c r="O789" s="385">
        <v>0</v>
      </c>
      <c r="P789" s="385" t="s">
        <v>6056</v>
      </c>
    </row>
    <row r="790" spans="1:16" ht="62.4">
      <c r="A790" s="380">
        <v>20250930</v>
      </c>
      <c r="B790" s="382">
        <v>45870</v>
      </c>
      <c r="C790" s="381">
        <v>20250667</v>
      </c>
      <c r="D790" s="381" t="s">
        <v>6058</v>
      </c>
      <c r="E790" s="381" t="s">
        <v>6068</v>
      </c>
      <c r="F790" s="381">
        <v>11377219</v>
      </c>
      <c r="G790" s="381" t="s">
        <v>6157</v>
      </c>
      <c r="H790" s="381" t="s">
        <v>3145</v>
      </c>
      <c r="I790" s="381">
        <v>20250588</v>
      </c>
      <c r="J790" s="383">
        <v>56865000</v>
      </c>
      <c r="K790" s="381">
        <v>0</v>
      </c>
      <c r="L790" s="383">
        <v>56865000</v>
      </c>
      <c r="M790" s="383">
        <v>22049500</v>
      </c>
      <c r="N790" s="383">
        <v>34815500</v>
      </c>
      <c r="O790" s="383">
        <v>22049500</v>
      </c>
      <c r="P790" s="381" t="s">
        <v>6056</v>
      </c>
    </row>
    <row r="791" spans="1:16" ht="62.4">
      <c r="A791" s="380">
        <v>20250931</v>
      </c>
      <c r="B791" s="382">
        <v>45870</v>
      </c>
      <c r="C791" s="381">
        <v>20250665</v>
      </c>
      <c r="D791" s="381" t="s">
        <v>6058</v>
      </c>
      <c r="E791" s="381" t="s">
        <v>6068</v>
      </c>
      <c r="F791" s="381">
        <v>800059311</v>
      </c>
      <c r="G791" s="381" t="s">
        <v>7051</v>
      </c>
      <c r="H791" s="381" t="s">
        <v>7052</v>
      </c>
      <c r="I791" s="381">
        <v>20250589</v>
      </c>
      <c r="J791" s="383">
        <v>58277256</v>
      </c>
      <c r="K791" s="381">
        <v>0</v>
      </c>
      <c r="L791" s="383">
        <v>58277256</v>
      </c>
      <c r="M791" s="383">
        <v>9712876</v>
      </c>
      <c r="N791" s="383">
        <v>48564380</v>
      </c>
      <c r="O791" s="383">
        <v>9712876</v>
      </c>
      <c r="P791" s="381" t="s">
        <v>6056</v>
      </c>
    </row>
    <row r="792" spans="1:16" ht="72.599999999999994">
      <c r="A792" s="380">
        <v>20250933</v>
      </c>
      <c r="B792" s="382">
        <v>45870</v>
      </c>
      <c r="C792" s="381">
        <v>20250633</v>
      </c>
      <c r="D792" s="381" t="s">
        <v>6158</v>
      </c>
      <c r="E792" s="381" t="s">
        <v>6943</v>
      </c>
      <c r="F792" s="381">
        <v>901719535</v>
      </c>
      <c r="G792" s="381" t="s">
        <v>2328</v>
      </c>
      <c r="H792" s="381" t="s">
        <v>7053</v>
      </c>
      <c r="I792" s="381">
        <v>20250590</v>
      </c>
      <c r="J792" s="383">
        <v>49280000</v>
      </c>
      <c r="K792" s="381">
        <v>0</v>
      </c>
      <c r="L792" s="383">
        <v>49280000</v>
      </c>
      <c r="M792" s="383">
        <v>31919992</v>
      </c>
      <c r="N792" s="383">
        <v>17360008</v>
      </c>
      <c r="O792" s="383">
        <v>31919992</v>
      </c>
      <c r="P792" s="381" t="s">
        <v>6056</v>
      </c>
    </row>
    <row r="793" spans="1:16" ht="72.599999999999994">
      <c r="A793" s="380">
        <v>20250935</v>
      </c>
      <c r="B793" s="382">
        <v>45873</v>
      </c>
      <c r="C793" s="381">
        <v>20250690</v>
      </c>
      <c r="D793" s="381" t="s">
        <v>6158</v>
      </c>
      <c r="E793" s="381" t="s">
        <v>6053</v>
      </c>
      <c r="F793" s="381">
        <v>52915932</v>
      </c>
      <c r="G793" s="381" t="s">
        <v>6673</v>
      </c>
      <c r="H793" s="381" t="s">
        <v>7054</v>
      </c>
      <c r="I793" s="368">
        <v>20250591</v>
      </c>
      <c r="J793" s="383">
        <v>13038000</v>
      </c>
      <c r="K793" s="381">
        <v>0</v>
      </c>
      <c r="L793" s="383">
        <v>13038000</v>
      </c>
      <c r="M793" s="383">
        <v>10118233</v>
      </c>
      <c r="N793" s="383">
        <v>2919767</v>
      </c>
      <c r="O793" s="383">
        <v>10118233</v>
      </c>
      <c r="P793" s="381" t="s">
        <v>6056</v>
      </c>
    </row>
    <row r="794" spans="1:16" ht="93">
      <c r="A794" s="374">
        <v>20251237</v>
      </c>
      <c r="B794" s="376">
        <v>45946</v>
      </c>
      <c r="C794" s="375">
        <v>20250921</v>
      </c>
      <c r="D794" s="375" t="s">
        <v>6158</v>
      </c>
      <c r="E794" s="375" t="s">
        <v>6053</v>
      </c>
      <c r="F794" s="375">
        <v>52915932</v>
      </c>
      <c r="G794" s="375" t="s">
        <v>6673</v>
      </c>
      <c r="H794" s="375" t="s">
        <v>7055</v>
      </c>
      <c r="I794" s="369">
        <v>20250591</v>
      </c>
      <c r="J794" s="377">
        <v>6430000</v>
      </c>
      <c r="K794" s="375">
        <v>0</v>
      </c>
      <c r="L794" s="397">
        <v>6430000</v>
      </c>
      <c r="M794" s="375">
        <v>0</v>
      </c>
      <c r="N794" s="377">
        <v>6430000</v>
      </c>
      <c r="O794" s="375">
        <v>0</v>
      </c>
      <c r="P794" s="375" t="s">
        <v>6056</v>
      </c>
    </row>
    <row r="795" spans="1:16" ht="42">
      <c r="A795" s="380">
        <v>20250936</v>
      </c>
      <c r="B795" s="382">
        <v>45873</v>
      </c>
      <c r="C795" s="381">
        <v>20250693</v>
      </c>
      <c r="D795" s="381" t="s">
        <v>6058</v>
      </c>
      <c r="E795" s="381" t="s">
        <v>6059</v>
      </c>
      <c r="F795" s="381">
        <v>1020767347</v>
      </c>
      <c r="G795" s="381" t="s">
        <v>6166</v>
      </c>
      <c r="H795" s="381" t="s">
        <v>6167</v>
      </c>
      <c r="I795" s="381">
        <v>20250592</v>
      </c>
      <c r="J795" s="383">
        <v>48667000</v>
      </c>
      <c r="K795" s="381">
        <v>0</v>
      </c>
      <c r="L795" s="383">
        <v>48667000</v>
      </c>
      <c r="M795" s="383">
        <v>28666667</v>
      </c>
      <c r="N795" s="383">
        <v>30000333</v>
      </c>
      <c r="O795" s="383">
        <v>18666667</v>
      </c>
      <c r="P795" s="381" t="s">
        <v>6056</v>
      </c>
    </row>
    <row r="796" spans="1:16" ht="62.4">
      <c r="A796" s="380">
        <v>20250940</v>
      </c>
      <c r="B796" s="382">
        <v>45874</v>
      </c>
      <c r="C796" s="381">
        <v>20250550</v>
      </c>
      <c r="D796" s="381" t="s">
        <v>6158</v>
      </c>
      <c r="E796" s="381" t="s">
        <v>6454</v>
      </c>
      <c r="F796" s="381">
        <v>1072426461</v>
      </c>
      <c r="G796" s="381" t="s">
        <v>7056</v>
      </c>
      <c r="H796" s="381" t="s">
        <v>6490</v>
      </c>
      <c r="I796" s="381">
        <v>20250593</v>
      </c>
      <c r="J796" s="383">
        <v>23200000</v>
      </c>
      <c r="K796" s="381">
        <v>0</v>
      </c>
      <c r="L796" s="383">
        <v>23200000</v>
      </c>
      <c r="M796" s="383">
        <v>10246667</v>
      </c>
      <c r="N796" s="383">
        <v>12953333</v>
      </c>
      <c r="O796" s="383">
        <v>10246667</v>
      </c>
      <c r="P796" s="381" t="s">
        <v>6056</v>
      </c>
    </row>
    <row r="797" spans="1:16" ht="42">
      <c r="A797" s="380">
        <v>20250939</v>
      </c>
      <c r="B797" s="382">
        <v>45873</v>
      </c>
      <c r="C797" s="381">
        <v>20250693</v>
      </c>
      <c r="D797" s="381" t="s">
        <v>6058</v>
      </c>
      <c r="E797" s="381" t="s">
        <v>6059</v>
      </c>
      <c r="F797" s="381">
        <v>52586913</v>
      </c>
      <c r="G797" s="381" t="s">
        <v>6171</v>
      </c>
      <c r="H797" s="381" t="s">
        <v>6167</v>
      </c>
      <c r="I797" s="381">
        <v>20250594</v>
      </c>
      <c r="J797" s="383">
        <v>48667000</v>
      </c>
      <c r="K797" s="381">
        <v>0</v>
      </c>
      <c r="L797" s="383">
        <v>48667000</v>
      </c>
      <c r="M797" s="383">
        <v>28666667</v>
      </c>
      <c r="N797" s="383">
        <v>20000333</v>
      </c>
      <c r="O797" s="383">
        <v>28666667</v>
      </c>
      <c r="P797" s="381" t="s">
        <v>6056</v>
      </c>
    </row>
    <row r="798" spans="1:16" ht="62.4">
      <c r="A798" s="380">
        <v>20250941</v>
      </c>
      <c r="B798" s="382">
        <v>45874</v>
      </c>
      <c r="C798" s="381">
        <v>20250681</v>
      </c>
      <c r="D798" s="381" t="s">
        <v>6158</v>
      </c>
      <c r="E798" s="381" t="s">
        <v>7057</v>
      </c>
      <c r="F798" s="381">
        <v>1014184767</v>
      </c>
      <c r="G798" s="381" t="s">
        <v>6481</v>
      </c>
      <c r="H798" s="381" t="s">
        <v>7058</v>
      </c>
      <c r="I798" s="368">
        <v>20250595</v>
      </c>
      <c r="J798" s="383">
        <v>5212000</v>
      </c>
      <c r="K798" s="381">
        <v>0</v>
      </c>
      <c r="L798" s="383">
        <v>5212000</v>
      </c>
      <c r="M798" s="383">
        <v>5212000</v>
      </c>
      <c r="N798" s="381">
        <v>0</v>
      </c>
      <c r="O798" s="383">
        <v>5212000</v>
      </c>
      <c r="P798" s="381" t="s">
        <v>6056</v>
      </c>
    </row>
    <row r="799" spans="1:16" ht="82.8">
      <c r="A799" s="384">
        <v>20251078</v>
      </c>
      <c r="B799" s="386">
        <v>45911</v>
      </c>
      <c r="C799" s="385">
        <v>20250795</v>
      </c>
      <c r="D799" s="385" t="s">
        <v>6058</v>
      </c>
      <c r="E799" s="385" t="s">
        <v>6062</v>
      </c>
      <c r="F799" s="385">
        <v>1014184767</v>
      </c>
      <c r="G799" s="385" t="s">
        <v>6481</v>
      </c>
      <c r="H799" s="385" t="s">
        <v>7059</v>
      </c>
      <c r="I799" s="369">
        <v>20250595</v>
      </c>
      <c r="J799" s="387">
        <v>2469000</v>
      </c>
      <c r="K799" s="385">
        <v>0</v>
      </c>
      <c r="L799" s="397">
        <v>2469000</v>
      </c>
      <c r="M799" s="387">
        <v>2468400</v>
      </c>
      <c r="N799" s="385">
        <v>600</v>
      </c>
      <c r="O799" s="387">
        <v>2468400</v>
      </c>
      <c r="P799" s="385" t="s">
        <v>6056</v>
      </c>
    </row>
    <row r="800" spans="1:16" ht="62.4">
      <c r="A800" s="380">
        <v>20250942</v>
      </c>
      <c r="B800" s="382">
        <v>45874</v>
      </c>
      <c r="C800" s="381">
        <v>20250680</v>
      </c>
      <c r="D800" s="381" t="s">
        <v>6158</v>
      </c>
      <c r="E800" s="381" t="s">
        <v>7057</v>
      </c>
      <c r="F800" s="381">
        <v>1018448076</v>
      </c>
      <c r="G800" s="381" t="s">
        <v>2666</v>
      </c>
      <c r="H800" s="381" t="s">
        <v>6506</v>
      </c>
      <c r="I800" s="368">
        <v>20250596</v>
      </c>
      <c r="J800" s="383">
        <v>6573000</v>
      </c>
      <c r="K800" s="381">
        <v>0</v>
      </c>
      <c r="L800" s="383">
        <v>6573000</v>
      </c>
      <c r="M800" s="383">
        <v>6573000</v>
      </c>
      <c r="N800" s="381">
        <v>0</v>
      </c>
      <c r="O800" s="383">
        <v>6573000</v>
      </c>
      <c r="P800" s="381" t="s">
        <v>6056</v>
      </c>
    </row>
    <row r="801" spans="1:16" ht="72.599999999999994">
      <c r="A801" s="384">
        <v>20251077</v>
      </c>
      <c r="B801" s="386">
        <v>45911</v>
      </c>
      <c r="C801" s="385">
        <v>20250790</v>
      </c>
      <c r="D801" s="385" t="s">
        <v>6058</v>
      </c>
      <c r="E801" s="385" t="s">
        <v>6062</v>
      </c>
      <c r="F801" s="385">
        <v>1018448076</v>
      </c>
      <c r="G801" s="385" t="s">
        <v>2666</v>
      </c>
      <c r="H801" s="385" t="s">
        <v>7060</v>
      </c>
      <c r="I801" s="369">
        <v>20250596</v>
      </c>
      <c r="J801" s="387">
        <v>3114000</v>
      </c>
      <c r="K801" s="385">
        <v>0</v>
      </c>
      <c r="L801" s="397">
        <v>3114000</v>
      </c>
      <c r="M801" s="387">
        <v>2939232</v>
      </c>
      <c r="N801" s="387">
        <v>174768</v>
      </c>
      <c r="O801" s="387">
        <v>2939232</v>
      </c>
      <c r="P801" s="385" t="s">
        <v>6056</v>
      </c>
    </row>
    <row r="802" spans="1:16" ht="52.2">
      <c r="A802" s="380">
        <v>20250943</v>
      </c>
      <c r="B802" s="382">
        <v>45874</v>
      </c>
      <c r="C802" s="381">
        <v>20250684</v>
      </c>
      <c r="D802" s="381" t="s">
        <v>6058</v>
      </c>
      <c r="E802" s="381" t="s">
        <v>6059</v>
      </c>
      <c r="F802" s="381">
        <v>1016032454</v>
      </c>
      <c r="G802" s="381" t="s">
        <v>2355</v>
      </c>
      <c r="H802" s="381" t="s">
        <v>7061</v>
      </c>
      <c r="I802" s="381">
        <v>20250597</v>
      </c>
      <c r="J802" s="383">
        <v>40114000</v>
      </c>
      <c r="K802" s="381">
        <v>0</v>
      </c>
      <c r="L802" s="383">
        <v>40114000</v>
      </c>
      <c r="M802" s="383">
        <v>23628500</v>
      </c>
      <c r="N802" s="383">
        <v>16485500</v>
      </c>
      <c r="O802" s="383">
        <v>23628500</v>
      </c>
      <c r="P802" s="381" t="s">
        <v>6056</v>
      </c>
    </row>
    <row r="803" spans="1:16" ht="52.2">
      <c r="A803" s="380">
        <v>20250953</v>
      </c>
      <c r="B803" s="382">
        <v>45877</v>
      </c>
      <c r="C803" s="381">
        <v>20250704</v>
      </c>
      <c r="D803" s="381" t="s">
        <v>6158</v>
      </c>
      <c r="E803" s="381" t="s">
        <v>7062</v>
      </c>
      <c r="F803" s="381">
        <v>52705572</v>
      </c>
      <c r="G803" s="381" t="s">
        <v>7063</v>
      </c>
      <c r="H803" s="381" t="s">
        <v>7064</v>
      </c>
      <c r="I803" s="381">
        <v>20250599</v>
      </c>
      <c r="J803" s="383">
        <v>58400000</v>
      </c>
      <c r="K803" s="381">
        <v>0</v>
      </c>
      <c r="L803" s="383">
        <v>58400000</v>
      </c>
      <c r="M803" s="381">
        <v>0</v>
      </c>
      <c r="N803" s="383">
        <v>58400000</v>
      </c>
      <c r="O803" s="381">
        <v>0</v>
      </c>
      <c r="P803" s="381" t="s">
        <v>6056</v>
      </c>
    </row>
    <row r="804" spans="1:16" ht="72.599999999999994">
      <c r="A804" s="380">
        <v>20250947</v>
      </c>
      <c r="B804" s="382">
        <v>45875</v>
      </c>
      <c r="C804" s="381">
        <v>20250673</v>
      </c>
      <c r="D804" s="381" t="s">
        <v>6158</v>
      </c>
      <c r="E804" s="381" t="s">
        <v>7065</v>
      </c>
      <c r="F804" s="381">
        <v>900285375</v>
      </c>
      <c r="G804" s="381" t="s">
        <v>5763</v>
      </c>
      <c r="H804" s="381" t="s">
        <v>5762</v>
      </c>
      <c r="I804" s="368">
        <v>20250600</v>
      </c>
      <c r="J804" s="383">
        <v>1613166000</v>
      </c>
      <c r="K804" s="381">
        <v>0</v>
      </c>
      <c r="L804" s="383">
        <v>1613166000</v>
      </c>
      <c r="M804" s="383">
        <v>645262922</v>
      </c>
      <c r="N804" s="383">
        <v>967903078</v>
      </c>
      <c r="O804" s="383">
        <v>645262922</v>
      </c>
      <c r="P804" s="381" t="s">
        <v>6056</v>
      </c>
    </row>
    <row r="805" spans="1:16" ht="93">
      <c r="A805" s="374">
        <v>20251271</v>
      </c>
      <c r="B805" s="376">
        <v>45953</v>
      </c>
      <c r="C805" s="375">
        <v>20250951</v>
      </c>
      <c r="D805" s="375" t="s">
        <v>6158</v>
      </c>
      <c r="E805" s="375" t="s">
        <v>7065</v>
      </c>
      <c r="F805" s="375">
        <v>900285375</v>
      </c>
      <c r="G805" s="375" t="s">
        <v>5763</v>
      </c>
      <c r="H805" s="375" t="s">
        <v>7066</v>
      </c>
      <c r="I805" s="369">
        <v>20250600</v>
      </c>
      <c r="J805" s="377">
        <v>370370000</v>
      </c>
      <c r="K805" s="375">
        <v>0</v>
      </c>
      <c r="L805" s="397">
        <v>370370000</v>
      </c>
      <c r="M805" s="375">
        <v>0</v>
      </c>
      <c r="N805" s="377">
        <v>370370000</v>
      </c>
      <c r="O805" s="375">
        <v>0</v>
      </c>
      <c r="P805" s="375" t="s">
        <v>6056</v>
      </c>
    </row>
    <row r="806" spans="1:16" ht="42">
      <c r="A806" s="380">
        <v>20250944</v>
      </c>
      <c r="B806" s="382">
        <v>45874</v>
      </c>
      <c r="C806" s="381">
        <v>20250693</v>
      </c>
      <c r="D806" s="381" t="s">
        <v>6058</v>
      </c>
      <c r="E806" s="381" t="s">
        <v>6059</v>
      </c>
      <c r="F806" s="381">
        <v>1019073350</v>
      </c>
      <c r="G806" s="381" t="s">
        <v>6184</v>
      </c>
      <c r="H806" s="381" t="s">
        <v>6167</v>
      </c>
      <c r="I806" s="381">
        <v>20250601</v>
      </c>
      <c r="J806" s="383">
        <v>48667000</v>
      </c>
      <c r="K806" s="381">
        <v>0</v>
      </c>
      <c r="L806" s="383">
        <v>48667000</v>
      </c>
      <c r="M806" s="381">
        <v>0</v>
      </c>
      <c r="N806" s="383">
        <v>48667000</v>
      </c>
      <c r="O806" s="381">
        <v>0</v>
      </c>
      <c r="P806" s="381" t="s">
        <v>6056</v>
      </c>
    </row>
    <row r="807" spans="1:16" ht="93">
      <c r="A807" s="380">
        <v>20250948</v>
      </c>
      <c r="B807" s="382">
        <v>45875</v>
      </c>
      <c r="C807" s="381">
        <v>20250553</v>
      </c>
      <c r="D807" s="381" t="s">
        <v>6052</v>
      </c>
      <c r="E807" s="381" t="s">
        <v>6236</v>
      </c>
      <c r="F807" s="381">
        <v>901024206</v>
      </c>
      <c r="G807" s="381" t="s">
        <v>7047</v>
      </c>
      <c r="H807" s="381" t="s">
        <v>7006</v>
      </c>
      <c r="I807" s="381">
        <v>20250602</v>
      </c>
      <c r="J807" s="383">
        <v>100000000</v>
      </c>
      <c r="K807" s="383">
        <v>100000000</v>
      </c>
      <c r="L807" s="381">
        <v>0</v>
      </c>
      <c r="M807" s="381">
        <v>0</v>
      </c>
      <c r="N807" s="381">
        <v>0</v>
      </c>
      <c r="O807" s="381">
        <v>0</v>
      </c>
      <c r="P807" s="381" t="s">
        <v>6056</v>
      </c>
    </row>
    <row r="808" spans="1:16" ht="42">
      <c r="A808" s="380">
        <v>20250961</v>
      </c>
      <c r="B808" s="382">
        <v>45880</v>
      </c>
      <c r="C808" s="381">
        <v>20250679</v>
      </c>
      <c r="D808" s="381" t="s">
        <v>6158</v>
      </c>
      <c r="E808" s="381" t="s">
        <v>7057</v>
      </c>
      <c r="F808" s="381">
        <v>1110491363</v>
      </c>
      <c r="G808" s="381" t="s">
        <v>6209</v>
      </c>
      <c r="H808" s="381" t="s">
        <v>2424</v>
      </c>
      <c r="I808" s="368">
        <v>20250603</v>
      </c>
      <c r="J808" s="383">
        <v>9067000</v>
      </c>
      <c r="K808" s="381">
        <v>0</v>
      </c>
      <c r="L808" s="383">
        <v>9067000</v>
      </c>
      <c r="M808" s="383">
        <v>9067000</v>
      </c>
      <c r="N808" s="381">
        <v>0</v>
      </c>
      <c r="O808" s="383">
        <v>9067000</v>
      </c>
      <c r="P808" s="381" t="s">
        <v>6056</v>
      </c>
    </row>
    <row r="809" spans="1:16" ht="52.2">
      <c r="A809" s="384">
        <v>20251071</v>
      </c>
      <c r="B809" s="386">
        <v>45910</v>
      </c>
      <c r="C809" s="385">
        <v>20250789</v>
      </c>
      <c r="D809" s="385" t="s">
        <v>6058</v>
      </c>
      <c r="E809" s="385" t="s">
        <v>6062</v>
      </c>
      <c r="F809" s="385">
        <v>1110491363</v>
      </c>
      <c r="G809" s="385" t="s">
        <v>6209</v>
      </c>
      <c r="H809" s="385" t="s">
        <v>7067</v>
      </c>
      <c r="I809" s="369">
        <v>20250603</v>
      </c>
      <c r="J809" s="387">
        <v>4250000</v>
      </c>
      <c r="K809" s="385">
        <v>0</v>
      </c>
      <c r="L809" s="397">
        <v>4250000</v>
      </c>
      <c r="M809" s="387">
        <v>4250000</v>
      </c>
      <c r="N809" s="385">
        <v>0</v>
      </c>
      <c r="O809" s="387">
        <v>4250000</v>
      </c>
      <c r="P809" s="385" t="s">
        <v>6056</v>
      </c>
    </row>
    <row r="810" spans="1:16" ht="42">
      <c r="A810" s="380">
        <v>20250946</v>
      </c>
      <c r="B810" s="382">
        <v>45875</v>
      </c>
      <c r="C810" s="381">
        <v>20250697</v>
      </c>
      <c r="D810" s="381" t="s">
        <v>6058</v>
      </c>
      <c r="E810" s="381" t="s">
        <v>6062</v>
      </c>
      <c r="F810" s="381">
        <v>3836672</v>
      </c>
      <c r="G810" s="381" t="s">
        <v>6680</v>
      </c>
      <c r="H810" s="381" t="s">
        <v>6926</v>
      </c>
      <c r="I810" s="381">
        <v>20250604</v>
      </c>
      <c r="J810" s="383">
        <v>24000000</v>
      </c>
      <c r="K810" s="381">
        <v>0</v>
      </c>
      <c r="L810" s="383">
        <v>24000000</v>
      </c>
      <c r="M810" s="383">
        <v>20000000</v>
      </c>
      <c r="N810" s="383">
        <v>4000000</v>
      </c>
      <c r="O810" s="383">
        <v>20000000</v>
      </c>
      <c r="P810" s="381" t="s">
        <v>6056</v>
      </c>
    </row>
    <row r="811" spans="1:16" ht="62.4">
      <c r="A811" s="380">
        <v>20250950</v>
      </c>
      <c r="B811" s="382">
        <v>45877</v>
      </c>
      <c r="C811" s="381">
        <v>20250672</v>
      </c>
      <c r="D811" s="381" t="s">
        <v>6058</v>
      </c>
      <c r="E811" s="381" t="s">
        <v>6068</v>
      </c>
      <c r="F811" s="381">
        <v>1075680549</v>
      </c>
      <c r="G811" s="381" t="s">
        <v>6838</v>
      </c>
      <c r="H811" s="381" t="s">
        <v>7068</v>
      </c>
      <c r="I811" s="381">
        <v>20250605</v>
      </c>
      <c r="J811" s="383">
        <v>19600000</v>
      </c>
      <c r="K811" s="381">
        <v>0</v>
      </c>
      <c r="L811" s="383">
        <v>19600000</v>
      </c>
      <c r="M811" s="383">
        <v>7000000</v>
      </c>
      <c r="N811" s="383">
        <v>12600000</v>
      </c>
      <c r="O811" s="383">
        <v>7000000</v>
      </c>
      <c r="P811" s="381" t="s">
        <v>6056</v>
      </c>
    </row>
    <row r="812" spans="1:16" ht="62.4">
      <c r="A812" s="380">
        <v>20250957</v>
      </c>
      <c r="B812" s="382">
        <v>45880</v>
      </c>
      <c r="C812" s="381">
        <v>20250696</v>
      </c>
      <c r="D812" s="381" t="s">
        <v>6158</v>
      </c>
      <c r="E812" s="381" t="s">
        <v>6454</v>
      </c>
      <c r="F812" s="381">
        <v>1000792319</v>
      </c>
      <c r="G812" s="381" t="s">
        <v>7069</v>
      </c>
      <c r="H812" s="381" t="s">
        <v>6490</v>
      </c>
      <c r="I812" s="381">
        <v>20250606</v>
      </c>
      <c r="J812" s="383">
        <v>23200000</v>
      </c>
      <c r="K812" s="381">
        <v>0</v>
      </c>
      <c r="L812" s="383">
        <v>23200000</v>
      </c>
      <c r="M812" s="383">
        <v>9086667</v>
      </c>
      <c r="N812" s="383">
        <v>14113333</v>
      </c>
      <c r="O812" s="383">
        <v>9086667</v>
      </c>
      <c r="P812" s="381" t="s">
        <v>6056</v>
      </c>
    </row>
    <row r="813" spans="1:16" ht="72.599999999999994">
      <c r="A813" s="380">
        <v>20250951</v>
      </c>
      <c r="B813" s="382">
        <v>45877</v>
      </c>
      <c r="C813" s="381">
        <v>20250668</v>
      </c>
      <c r="D813" s="381" t="s">
        <v>6058</v>
      </c>
      <c r="E813" s="381" t="s">
        <v>6068</v>
      </c>
      <c r="F813" s="381">
        <v>1073605816</v>
      </c>
      <c r="G813" s="381" t="s">
        <v>6196</v>
      </c>
      <c r="H813" s="381" t="s">
        <v>7070</v>
      </c>
      <c r="I813" s="381">
        <v>20250607</v>
      </c>
      <c r="J813" s="383">
        <v>26899000</v>
      </c>
      <c r="K813" s="381">
        <v>0</v>
      </c>
      <c r="L813" s="383">
        <v>26899000</v>
      </c>
      <c r="M813" s="383">
        <v>9606667</v>
      </c>
      <c r="N813" s="383">
        <v>17292333</v>
      </c>
      <c r="O813" s="383">
        <v>9606667</v>
      </c>
      <c r="P813" s="381" t="s">
        <v>6056</v>
      </c>
    </row>
    <row r="814" spans="1:16" ht="52.2">
      <c r="A814" s="380">
        <v>20250962</v>
      </c>
      <c r="B814" s="382">
        <v>45880</v>
      </c>
      <c r="C814" s="381">
        <v>20250682</v>
      </c>
      <c r="D814" s="381" t="s">
        <v>6158</v>
      </c>
      <c r="E814" s="381" t="s">
        <v>7057</v>
      </c>
      <c r="F814" s="381">
        <v>80024648</v>
      </c>
      <c r="G814" s="381" t="s">
        <v>2661</v>
      </c>
      <c r="H814" s="381" t="s">
        <v>5793</v>
      </c>
      <c r="I814" s="381">
        <v>20250608</v>
      </c>
      <c r="J814" s="383">
        <v>7577000</v>
      </c>
      <c r="K814" s="381">
        <v>0</v>
      </c>
      <c r="L814" s="383">
        <v>7577000</v>
      </c>
      <c r="M814" s="383">
        <v>4735333</v>
      </c>
      <c r="N814" s="383">
        <v>2841667</v>
      </c>
      <c r="O814" s="383">
        <v>4735333</v>
      </c>
      <c r="P814" s="381" t="s">
        <v>6056</v>
      </c>
    </row>
    <row r="815" spans="1:16" ht="62.4">
      <c r="A815" s="380">
        <v>20250955</v>
      </c>
      <c r="B815" s="382">
        <v>45880</v>
      </c>
      <c r="C815" s="381">
        <v>20250681</v>
      </c>
      <c r="D815" s="381" t="s">
        <v>6158</v>
      </c>
      <c r="E815" s="381" t="s">
        <v>7057</v>
      </c>
      <c r="F815" s="381">
        <v>52528418</v>
      </c>
      <c r="G815" s="381" t="s">
        <v>6550</v>
      </c>
      <c r="H815" s="381" t="s">
        <v>7058</v>
      </c>
      <c r="I815" s="368">
        <v>20250609</v>
      </c>
      <c r="J815" s="383">
        <v>2706000</v>
      </c>
      <c r="K815" s="381">
        <v>0</v>
      </c>
      <c r="L815" s="383">
        <v>2706000</v>
      </c>
      <c r="M815" s="383">
        <v>2706000</v>
      </c>
      <c r="N815" s="381">
        <v>0</v>
      </c>
      <c r="O815" s="383">
        <v>2706000</v>
      </c>
      <c r="P815" s="381" t="s">
        <v>6056</v>
      </c>
    </row>
    <row r="816" spans="1:16" ht="82.8">
      <c r="A816" s="384">
        <v>20251080</v>
      </c>
      <c r="B816" s="386">
        <v>45912</v>
      </c>
      <c r="C816" s="385">
        <v>20250794</v>
      </c>
      <c r="D816" s="385" t="s">
        <v>6058</v>
      </c>
      <c r="E816" s="385" t="s">
        <v>6062</v>
      </c>
      <c r="F816" s="385">
        <v>52528418</v>
      </c>
      <c r="G816" s="385" t="s">
        <v>6550</v>
      </c>
      <c r="H816" s="385" t="s">
        <v>7071</v>
      </c>
      <c r="I816" s="369">
        <v>20250609</v>
      </c>
      <c r="J816" s="387">
        <v>1269000</v>
      </c>
      <c r="K816" s="385">
        <v>0</v>
      </c>
      <c r="L816" s="397">
        <v>1269000</v>
      </c>
      <c r="M816" s="387">
        <v>1267411</v>
      </c>
      <c r="N816" s="387">
        <v>1589</v>
      </c>
      <c r="O816" s="387">
        <v>1267411</v>
      </c>
      <c r="P816" s="385" t="s">
        <v>6056</v>
      </c>
    </row>
    <row r="817" spans="1:16" ht="52.2">
      <c r="A817" s="380">
        <v>20250956</v>
      </c>
      <c r="B817" s="382">
        <v>45880</v>
      </c>
      <c r="C817" s="381">
        <v>20250682</v>
      </c>
      <c r="D817" s="381" t="s">
        <v>6158</v>
      </c>
      <c r="E817" s="381" t="s">
        <v>7057</v>
      </c>
      <c r="F817" s="381">
        <v>82392560</v>
      </c>
      <c r="G817" s="381" t="s">
        <v>6340</v>
      </c>
      <c r="H817" s="381" t="s">
        <v>5793</v>
      </c>
      <c r="I817" s="368">
        <v>20250610</v>
      </c>
      <c r="J817" s="383">
        <v>7577000</v>
      </c>
      <c r="K817" s="381">
        <v>0</v>
      </c>
      <c r="L817" s="383">
        <v>7577000</v>
      </c>
      <c r="M817" s="383">
        <v>7577000</v>
      </c>
      <c r="N817" s="381">
        <v>0</v>
      </c>
      <c r="O817" s="383">
        <v>7577000</v>
      </c>
      <c r="P817" s="381" t="s">
        <v>6056</v>
      </c>
    </row>
    <row r="818" spans="1:16" ht="72.599999999999994">
      <c r="A818" s="384">
        <v>20251081</v>
      </c>
      <c r="B818" s="386">
        <v>45912</v>
      </c>
      <c r="C818" s="385">
        <v>20250793</v>
      </c>
      <c r="D818" s="385" t="s">
        <v>6058</v>
      </c>
      <c r="E818" s="385" t="s">
        <v>6062</v>
      </c>
      <c r="F818" s="385">
        <v>82392560</v>
      </c>
      <c r="G818" s="385" t="s">
        <v>6340</v>
      </c>
      <c r="H818" s="385" t="s">
        <v>7072</v>
      </c>
      <c r="I818" s="369">
        <v>20250610</v>
      </c>
      <c r="J818" s="387">
        <v>3552000</v>
      </c>
      <c r="K818" s="385">
        <v>0</v>
      </c>
      <c r="L818" s="397">
        <v>3552000</v>
      </c>
      <c r="M818" s="387">
        <v>3551033</v>
      </c>
      <c r="N818" s="385">
        <v>967</v>
      </c>
      <c r="O818" s="387">
        <v>3551033</v>
      </c>
      <c r="P818" s="385" t="s">
        <v>6056</v>
      </c>
    </row>
    <row r="819" spans="1:16" ht="42">
      <c r="A819" s="380">
        <v>20250958</v>
      </c>
      <c r="B819" s="382">
        <v>45880</v>
      </c>
      <c r="C819" s="381">
        <v>20250716</v>
      </c>
      <c r="D819" s="381" t="s">
        <v>6058</v>
      </c>
      <c r="E819" s="381" t="s">
        <v>6062</v>
      </c>
      <c r="F819" s="381">
        <v>1030596080</v>
      </c>
      <c r="G819" s="381" t="s">
        <v>6172</v>
      </c>
      <c r="H819" s="381" t="s">
        <v>7073</v>
      </c>
      <c r="I819" s="381">
        <v>20250611</v>
      </c>
      <c r="J819" s="383">
        <v>19672000</v>
      </c>
      <c r="K819" s="381">
        <v>0</v>
      </c>
      <c r="L819" s="383">
        <v>19672000</v>
      </c>
      <c r="M819" s="383">
        <v>13114666</v>
      </c>
      <c r="N819" s="383">
        <v>6557334</v>
      </c>
      <c r="O819" s="383">
        <v>13114666</v>
      </c>
      <c r="P819" s="381" t="s">
        <v>6056</v>
      </c>
    </row>
    <row r="820" spans="1:16" ht="72.599999999999994">
      <c r="A820" s="380">
        <v>20250963</v>
      </c>
      <c r="B820" s="382">
        <v>45881</v>
      </c>
      <c r="C820" s="381">
        <v>20250691</v>
      </c>
      <c r="D820" s="381" t="s">
        <v>6158</v>
      </c>
      <c r="E820" s="381" t="s">
        <v>6978</v>
      </c>
      <c r="F820" s="381">
        <v>52169807</v>
      </c>
      <c r="G820" s="381" t="s">
        <v>7074</v>
      </c>
      <c r="H820" s="381" t="s">
        <v>7075</v>
      </c>
      <c r="I820" s="381">
        <v>20250612</v>
      </c>
      <c r="J820" s="383">
        <v>18920000</v>
      </c>
      <c r="K820" s="381">
        <v>0</v>
      </c>
      <c r="L820" s="383">
        <v>18920000</v>
      </c>
      <c r="M820" s="383">
        <v>6720000</v>
      </c>
      <c r="N820" s="383">
        <v>12200000</v>
      </c>
      <c r="O820" s="383">
        <v>6720000</v>
      </c>
      <c r="P820" s="381" t="s">
        <v>6056</v>
      </c>
    </row>
    <row r="821" spans="1:16" ht="72.599999999999994">
      <c r="A821" s="380">
        <v>20250959</v>
      </c>
      <c r="B821" s="382">
        <v>45880</v>
      </c>
      <c r="C821" s="381">
        <v>20250676</v>
      </c>
      <c r="D821" s="381" t="s">
        <v>6158</v>
      </c>
      <c r="E821" s="381" t="s">
        <v>6236</v>
      </c>
      <c r="F821" s="381">
        <v>1026267776</v>
      </c>
      <c r="G821" s="381" t="s">
        <v>6672</v>
      </c>
      <c r="H821" s="381" t="s">
        <v>7076</v>
      </c>
      <c r="I821" s="381">
        <v>20250613</v>
      </c>
      <c r="J821" s="383">
        <v>29025000</v>
      </c>
      <c r="K821" s="381">
        <v>0</v>
      </c>
      <c r="L821" s="383">
        <v>29025000</v>
      </c>
      <c r="M821" s="383">
        <v>9868500</v>
      </c>
      <c r="N821" s="383">
        <v>19156500</v>
      </c>
      <c r="O821" s="383">
        <v>9868500</v>
      </c>
      <c r="P821" s="381" t="s">
        <v>6056</v>
      </c>
    </row>
    <row r="822" spans="1:16" ht="62.4">
      <c r="A822" s="380">
        <v>20250960</v>
      </c>
      <c r="B822" s="382">
        <v>45880</v>
      </c>
      <c r="C822" s="381">
        <v>20250706</v>
      </c>
      <c r="D822" s="381" t="s">
        <v>6158</v>
      </c>
      <c r="E822" s="381" t="s">
        <v>7077</v>
      </c>
      <c r="F822" s="381">
        <v>1007435261</v>
      </c>
      <c r="G822" s="381" t="s">
        <v>7078</v>
      </c>
      <c r="H822" s="381" t="s">
        <v>2877</v>
      </c>
      <c r="I822" s="368">
        <v>20250614</v>
      </c>
      <c r="J822" s="383">
        <v>9134000</v>
      </c>
      <c r="K822" s="381">
        <v>0</v>
      </c>
      <c r="L822" s="383">
        <v>9134000</v>
      </c>
      <c r="M822" s="383">
        <v>7154966</v>
      </c>
      <c r="N822" s="383">
        <v>1979034</v>
      </c>
      <c r="O822" s="383">
        <v>7154966</v>
      </c>
      <c r="P822" s="381" t="s">
        <v>6056</v>
      </c>
    </row>
    <row r="823" spans="1:16" ht="42">
      <c r="A823" s="384">
        <v>20251204</v>
      </c>
      <c r="B823" s="386">
        <v>45940</v>
      </c>
      <c r="C823" s="385">
        <v>20250875</v>
      </c>
      <c r="D823" s="385" t="s">
        <v>6058</v>
      </c>
      <c r="E823" s="385" t="s">
        <v>6062</v>
      </c>
      <c r="F823" s="385">
        <v>1007435261</v>
      </c>
      <c r="G823" s="385" t="s">
        <v>7078</v>
      </c>
      <c r="H823" s="385" t="s">
        <v>7079</v>
      </c>
      <c r="I823" s="369">
        <v>20250614</v>
      </c>
      <c r="J823" s="387">
        <v>2131300</v>
      </c>
      <c r="K823" s="385">
        <v>0</v>
      </c>
      <c r="L823" s="397">
        <v>2131300</v>
      </c>
      <c r="M823" s="385">
        <v>0</v>
      </c>
      <c r="N823" s="387">
        <v>2131300</v>
      </c>
      <c r="O823" s="385">
        <v>0</v>
      </c>
      <c r="P823" s="385" t="s">
        <v>6056</v>
      </c>
    </row>
    <row r="824" spans="1:16" ht="62.4">
      <c r="A824" s="380">
        <v>20250968</v>
      </c>
      <c r="B824" s="382">
        <v>45881</v>
      </c>
      <c r="C824" s="381">
        <v>20250687</v>
      </c>
      <c r="D824" s="381" t="s">
        <v>6058</v>
      </c>
      <c r="E824" s="381" t="s">
        <v>6068</v>
      </c>
      <c r="F824" s="381">
        <v>1136883951</v>
      </c>
      <c r="G824" s="381" t="s">
        <v>6194</v>
      </c>
      <c r="H824" s="381" t="s">
        <v>7080</v>
      </c>
      <c r="I824" s="381">
        <v>20250615</v>
      </c>
      <c r="J824" s="383">
        <v>28000000</v>
      </c>
      <c r="K824" s="381">
        <v>0</v>
      </c>
      <c r="L824" s="383">
        <v>28000000</v>
      </c>
      <c r="M824" s="383">
        <v>10966667</v>
      </c>
      <c r="N824" s="383">
        <v>17033333</v>
      </c>
      <c r="O824" s="383">
        <v>10966667</v>
      </c>
      <c r="P824" s="381" t="s">
        <v>6056</v>
      </c>
    </row>
    <row r="825" spans="1:16" ht="62.4">
      <c r="A825" s="380">
        <v>20250969</v>
      </c>
      <c r="B825" s="382">
        <v>45881</v>
      </c>
      <c r="C825" s="381">
        <v>20250708</v>
      </c>
      <c r="D825" s="381" t="s">
        <v>6158</v>
      </c>
      <c r="E825" s="381" t="s">
        <v>7077</v>
      </c>
      <c r="F825" s="381">
        <v>1026599557</v>
      </c>
      <c r="G825" s="381" t="s">
        <v>7081</v>
      </c>
      <c r="H825" s="381" t="s">
        <v>7082</v>
      </c>
      <c r="I825" s="381">
        <v>20250616</v>
      </c>
      <c r="J825" s="383">
        <v>14000000</v>
      </c>
      <c r="K825" s="381">
        <v>0</v>
      </c>
      <c r="L825" s="383">
        <v>14000000</v>
      </c>
      <c r="M825" s="383">
        <v>5600000</v>
      </c>
      <c r="N825" s="383">
        <v>8400000</v>
      </c>
      <c r="O825" s="383">
        <v>5600000</v>
      </c>
      <c r="P825" s="381" t="s">
        <v>6056</v>
      </c>
    </row>
    <row r="826" spans="1:16" ht="62.4">
      <c r="A826" s="380">
        <v>20250970</v>
      </c>
      <c r="B826" s="382">
        <v>45881</v>
      </c>
      <c r="C826" s="381">
        <v>20250678</v>
      </c>
      <c r="D826" s="381" t="s">
        <v>6158</v>
      </c>
      <c r="E826" s="381" t="s">
        <v>7077</v>
      </c>
      <c r="F826" s="381">
        <v>79963600</v>
      </c>
      <c r="G826" s="381" t="s">
        <v>2370</v>
      </c>
      <c r="H826" s="381" t="s">
        <v>6926</v>
      </c>
      <c r="I826" s="381">
        <v>20250617</v>
      </c>
      <c r="J826" s="383">
        <v>48000000</v>
      </c>
      <c r="K826" s="381">
        <v>0</v>
      </c>
      <c r="L826" s="383">
        <v>48000000</v>
      </c>
      <c r="M826" s="381">
        <v>0</v>
      </c>
      <c r="N826" s="383">
        <v>48000000</v>
      </c>
      <c r="O826" s="381">
        <v>0</v>
      </c>
      <c r="P826" s="381" t="s">
        <v>6056</v>
      </c>
    </row>
    <row r="827" spans="1:16" ht="62.4">
      <c r="A827" s="380">
        <v>20250971</v>
      </c>
      <c r="B827" s="382">
        <v>45881</v>
      </c>
      <c r="C827" s="381">
        <v>20250723</v>
      </c>
      <c r="D827" s="381" t="s">
        <v>6158</v>
      </c>
      <c r="E827" s="381" t="s">
        <v>6236</v>
      </c>
      <c r="F827" s="381">
        <v>1144108119</v>
      </c>
      <c r="G827" s="381" t="s">
        <v>6237</v>
      </c>
      <c r="H827" s="381" t="s">
        <v>7083</v>
      </c>
      <c r="I827" s="381">
        <v>20250618</v>
      </c>
      <c r="J827" s="383">
        <v>16830000</v>
      </c>
      <c r="K827" s="381">
        <v>0</v>
      </c>
      <c r="L827" s="383">
        <v>16830000</v>
      </c>
      <c r="M827" s="383">
        <v>9163000</v>
      </c>
      <c r="N827" s="383">
        <v>7667000</v>
      </c>
      <c r="O827" s="383">
        <v>9163000</v>
      </c>
      <c r="P827" s="381" t="s">
        <v>6056</v>
      </c>
    </row>
    <row r="828" spans="1:16" ht="93">
      <c r="A828" s="380">
        <v>20250972</v>
      </c>
      <c r="B828" s="382">
        <v>45881</v>
      </c>
      <c r="C828" s="381">
        <v>20250636</v>
      </c>
      <c r="D828" s="381" t="s">
        <v>6309</v>
      </c>
      <c r="E828" s="381" t="s">
        <v>6989</v>
      </c>
      <c r="F828" s="381">
        <v>830093333</v>
      </c>
      <c r="G828" s="381" t="s">
        <v>7084</v>
      </c>
      <c r="H828" s="381" t="s">
        <v>7085</v>
      </c>
      <c r="I828" s="368">
        <v>20250619</v>
      </c>
      <c r="J828" s="383">
        <v>375335000</v>
      </c>
      <c r="K828" s="381">
        <v>0</v>
      </c>
      <c r="L828" s="383">
        <v>375335000</v>
      </c>
      <c r="M828" s="383">
        <v>141171400</v>
      </c>
      <c r="N828" s="383">
        <v>234163600</v>
      </c>
      <c r="O828" s="383">
        <v>141171400</v>
      </c>
      <c r="P828" s="381" t="s">
        <v>6056</v>
      </c>
    </row>
    <row r="829" spans="1:16" ht="93">
      <c r="A829" s="374">
        <v>20251240</v>
      </c>
      <c r="B829" s="376">
        <v>45947</v>
      </c>
      <c r="C829" s="375">
        <v>20250845</v>
      </c>
      <c r="D829" s="375" t="s">
        <v>6309</v>
      </c>
      <c r="E829" s="375" t="s">
        <v>6989</v>
      </c>
      <c r="F829" s="375">
        <v>830093333</v>
      </c>
      <c r="G829" s="375" t="s">
        <v>7084</v>
      </c>
      <c r="H829" s="375" t="s">
        <v>7086</v>
      </c>
      <c r="I829" s="369">
        <v>20250619</v>
      </c>
      <c r="J829" s="377">
        <v>170430000</v>
      </c>
      <c r="K829" s="375">
        <v>0</v>
      </c>
      <c r="L829" s="397">
        <v>170430000</v>
      </c>
      <c r="M829" s="375">
        <v>0</v>
      </c>
      <c r="N829" s="377">
        <v>170430000</v>
      </c>
      <c r="O829" s="375">
        <v>0</v>
      </c>
      <c r="P829" s="375" t="s">
        <v>6056</v>
      </c>
    </row>
    <row r="830" spans="1:16" ht="52.2">
      <c r="A830" s="380">
        <v>20250974</v>
      </c>
      <c r="B830" s="382">
        <v>45882</v>
      </c>
      <c r="C830" s="381">
        <v>20250717</v>
      </c>
      <c r="D830" s="381" t="s">
        <v>6158</v>
      </c>
      <c r="E830" s="381" t="s">
        <v>7062</v>
      </c>
      <c r="F830" s="381">
        <v>19385240</v>
      </c>
      <c r="G830" s="381" t="s">
        <v>7087</v>
      </c>
      <c r="H830" s="381" t="s">
        <v>7088</v>
      </c>
      <c r="I830" s="381">
        <v>20250620</v>
      </c>
      <c r="J830" s="383">
        <v>95081000</v>
      </c>
      <c r="K830" s="381">
        <v>0</v>
      </c>
      <c r="L830" s="383">
        <v>95081000</v>
      </c>
      <c r="M830" s="381">
        <v>0</v>
      </c>
      <c r="N830" s="383">
        <v>95081000</v>
      </c>
      <c r="O830" s="381">
        <v>0</v>
      </c>
      <c r="P830" s="381" t="s">
        <v>6056</v>
      </c>
    </row>
    <row r="831" spans="1:16" ht="42">
      <c r="A831" s="380">
        <v>20250973</v>
      </c>
      <c r="B831" s="382">
        <v>45881</v>
      </c>
      <c r="C831" s="381">
        <v>20250713</v>
      </c>
      <c r="D831" s="381" t="s">
        <v>6058</v>
      </c>
      <c r="E831" s="381" t="s">
        <v>6062</v>
      </c>
      <c r="F831" s="381">
        <v>1069740690</v>
      </c>
      <c r="G831" s="381" t="s">
        <v>7089</v>
      </c>
      <c r="H831" s="381" t="s">
        <v>2814</v>
      </c>
      <c r="I831" s="381">
        <v>20250621</v>
      </c>
      <c r="J831" s="383">
        <v>17292000</v>
      </c>
      <c r="K831" s="381">
        <v>0</v>
      </c>
      <c r="L831" s="383">
        <v>17292000</v>
      </c>
      <c r="M831" s="381">
        <v>0</v>
      </c>
      <c r="N831" s="383">
        <v>17292000</v>
      </c>
      <c r="O831" s="381">
        <v>0</v>
      </c>
      <c r="P831" s="381" t="s">
        <v>6056</v>
      </c>
    </row>
    <row r="832" spans="1:16" ht="42">
      <c r="A832" s="380">
        <v>20250975</v>
      </c>
      <c r="B832" s="382">
        <v>45882</v>
      </c>
      <c r="C832" s="381">
        <v>20250700</v>
      </c>
      <c r="D832" s="381" t="s">
        <v>6158</v>
      </c>
      <c r="E832" s="381" t="s">
        <v>7090</v>
      </c>
      <c r="F832" s="381">
        <v>80898102</v>
      </c>
      <c r="G832" s="381" t="s">
        <v>6138</v>
      </c>
      <c r="H832" s="381" t="s">
        <v>6926</v>
      </c>
      <c r="I832" s="381">
        <v>20250622</v>
      </c>
      <c r="J832" s="383">
        <v>24588000</v>
      </c>
      <c r="K832" s="381">
        <v>0</v>
      </c>
      <c r="L832" s="383">
        <v>24588000</v>
      </c>
      <c r="M832" s="381">
        <v>0</v>
      </c>
      <c r="N832" s="383">
        <v>24588000</v>
      </c>
      <c r="O832" s="381">
        <v>0</v>
      </c>
      <c r="P832" s="381" t="s">
        <v>6056</v>
      </c>
    </row>
    <row r="833" spans="1:16" ht="42">
      <c r="A833" s="380">
        <v>20250979</v>
      </c>
      <c r="B833" s="382">
        <v>45883</v>
      </c>
      <c r="C833" s="381">
        <v>20250711</v>
      </c>
      <c r="D833" s="381" t="s">
        <v>6158</v>
      </c>
      <c r="E833" s="381" t="s">
        <v>7062</v>
      </c>
      <c r="F833" s="381">
        <v>32227294</v>
      </c>
      <c r="G833" s="381" t="s">
        <v>7091</v>
      </c>
      <c r="H833" s="381" t="s">
        <v>7092</v>
      </c>
      <c r="I833" s="381">
        <v>20250623</v>
      </c>
      <c r="J833" s="383">
        <v>41500000</v>
      </c>
      <c r="K833" s="381">
        <v>0</v>
      </c>
      <c r="L833" s="383">
        <v>41500000</v>
      </c>
      <c r="M833" s="381">
        <v>0</v>
      </c>
      <c r="N833" s="383">
        <v>41500000</v>
      </c>
      <c r="O833" s="381">
        <v>0</v>
      </c>
      <c r="P833" s="381" t="s">
        <v>6056</v>
      </c>
    </row>
    <row r="834" spans="1:16" ht="52.2">
      <c r="A834" s="380">
        <v>20250976</v>
      </c>
      <c r="B834" s="382">
        <v>45882</v>
      </c>
      <c r="C834" s="381">
        <v>20250545</v>
      </c>
      <c r="D834" s="381" t="s">
        <v>6058</v>
      </c>
      <c r="E834" s="381" t="s">
        <v>6062</v>
      </c>
      <c r="F834" s="381">
        <v>1010175673</v>
      </c>
      <c r="G834" s="381" t="s">
        <v>6207</v>
      </c>
      <c r="H834" s="381" t="s">
        <v>2750</v>
      </c>
      <c r="I834" s="381">
        <v>20250624</v>
      </c>
      <c r="J834" s="383">
        <v>12912000</v>
      </c>
      <c r="K834" s="381">
        <v>0</v>
      </c>
      <c r="L834" s="383">
        <v>12912000</v>
      </c>
      <c r="M834" s="383">
        <v>8285200</v>
      </c>
      <c r="N834" s="383">
        <v>7854800</v>
      </c>
      <c r="O834" s="383">
        <v>5057200</v>
      </c>
      <c r="P834" s="381" t="s">
        <v>6056</v>
      </c>
    </row>
    <row r="835" spans="1:16" ht="62.4">
      <c r="A835" s="380">
        <v>20250980</v>
      </c>
      <c r="B835" s="382">
        <v>45883</v>
      </c>
      <c r="C835" s="381">
        <v>20250710</v>
      </c>
      <c r="D835" s="381" t="s">
        <v>6158</v>
      </c>
      <c r="E835" s="381" t="s">
        <v>7077</v>
      </c>
      <c r="F835" s="381">
        <v>1001942269</v>
      </c>
      <c r="G835" s="381" t="s">
        <v>7093</v>
      </c>
      <c r="H835" s="381" t="s">
        <v>2750</v>
      </c>
      <c r="I835" s="381">
        <v>20250625</v>
      </c>
      <c r="J835" s="383">
        <v>12000000</v>
      </c>
      <c r="K835" s="381">
        <v>0</v>
      </c>
      <c r="L835" s="383">
        <v>12000000</v>
      </c>
      <c r="M835" s="383">
        <v>4700000</v>
      </c>
      <c r="N835" s="383">
        <v>7300000</v>
      </c>
      <c r="O835" s="383">
        <v>4700000</v>
      </c>
      <c r="P835" s="381" t="s">
        <v>6056</v>
      </c>
    </row>
    <row r="836" spans="1:16" ht="62.4">
      <c r="A836" s="380">
        <v>20250981</v>
      </c>
      <c r="B836" s="382">
        <v>45883</v>
      </c>
      <c r="C836" s="381">
        <v>20250694</v>
      </c>
      <c r="D836" s="381" t="s">
        <v>6058</v>
      </c>
      <c r="E836" s="381" t="s">
        <v>6059</v>
      </c>
      <c r="F836" s="381">
        <v>901348924</v>
      </c>
      <c r="G836" s="381" t="s">
        <v>2710</v>
      </c>
      <c r="H836" s="381" t="s">
        <v>2709</v>
      </c>
      <c r="I836" s="381">
        <v>20250626</v>
      </c>
      <c r="J836" s="383">
        <v>54800000</v>
      </c>
      <c r="K836" s="381">
        <v>0</v>
      </c>
      <c r="L836" s="383">
        <v>54800000</v>
      </c>
      <c r="M836" s="383">
        <v>18800000</v>
      </c>
      <c r="N836" s="383">
        <v>36000000</v>
      </c>
      <c r="O836" s="383">
        <v>18800000</v>
      </c>
      <c r="P836" s="381" t="s">
        <v>6056</v>
      </c>
    </row>
    <row r="837" spans="1:16" ht="62.4">
      <c r="A837" s="380">
        <v>20250982</v>
      </c>
      <c r="B837" s="382">
        <v>45883</v>
      </c>
      <c r="C837" s="381">
        <v>20250708</v>
      </c>
      <c r="D837" s="381" t="s">
        <v>6158</v>
      </c>
      <c r="E837" s="381" t="s">
        <v>7077</v>
      </c>
      <c r="F837" s="381">
        <v>73136714</v>
      </c>
      <c r="G837" s="381" t="s">
        <v>2301</v>
      </c>
      <c r="H837" s="381" t="s">
        <v>7082</v>
      </c>
      <c r="I837" s="381">
        <v>20250627</v>
      </c>
      <c r="J837" s="383">
        <v>16000000</v>
      </c>
      <c r="K837" s="381">
        <v>0</v>
      </c>
      <c r="L837" s="383">
        <v>16000000</v>
      </c>
      <c r="M837" s="383">
        <v>6266667</v>
      </c>
      <c r="N837" s="383">
        <v>9733333</v>
      </c>
      <c r="O837" s="383">
        <v>6266667</v>
      </c>
      <c r="P837" s="381" t="s">
        <v>6056</v>
      </c>
    </row>
    <row r="838" spans="1:16" ht="42">
      <c r="A838" s="380">
        <v>20250983</v>
      </c>
      <c r="B838" s="382">
        <v>45883</v>
      </c>
      <c r="C838" s="381">
        <v>20250716</v>
      </c>
      <c r="D838" s="381" t="s">
        <v>6058</v>
      </c>
      <c r="E838" s="381" t="s">
        <v>6062</v>
      </c>
      <c r="F838" s="381">
        <v>1072395700</v>
      </c>
      <c r="G838" s="381" t="s">
        <v>6192</v>
      </c>
      <c r="H838" s="381" t="s">
        <v>7073</v>
      </c>
      <c r="I838" s="381">
        <v>20250628</v>
      </c>
      <c r="J838" s="383">
        <v>16000000</v>
      </c>
      <c r="K838" s="381">
        <v>0</v>
      </c>
      <c r="L838" s="383">
        <v>16000000</v>
      </c>
      <c r="M838" s="383">
        <v>10266667</v>
      </c>
      <c r="N838" s="383">
        <v>5733333</v>
      </c>
      <c r="O838" s="383">
        <v>10266667</v>
      </c>
      <c r="P838" s="381" t="s">
        <v>6056</v>
      </c>
    </row>
    <row r="839" spans="1:16" ht="42">
      <c r="A839" s="380">
        <v>20250992</v>
      </c>
      <c r="B839" s="382">
        <v>45890</v>
      </c>
      <c r="C839" s="381">
        <v>20250739</v>
      </c>
      <c r="D839" s="381" t="s">
        <v>6058</v>
      </c>
      <c r="E839" s="381" t="s">
        <v>6062</v>
      </c>
      <c r="F839" s="381">
        <v>1018447576</v>
      </c>
      <c r="G839" s="381" t="s">
        <v>6253</v>
      </c>
      <c r="H839" s="381" t="s">
        <v>6926</v>
      </c>
      <c r="I839" s="381">
        <v>20250629</v>
      </c>
      <c r="J839" s="383">
        <v>34000000</v>
      </c>
      <c r="K839" s="381">
        <v>0</v>
      </c>
      <c r="L839" s="383">
        <v>34000000</v>
      </c>
      <c r="M839" s="383">
        <v>2833333</v>
      </c>
      <c r="N839" s="383">
        <v>31166667</v>
      </c>
      <c r="O839" s="383">
        <v>2833333</v>
      </c>
      <c r="P839" s="381" t="s">
        <v>6056</v>
      </c>
    </row>
    <row r="840" spans="1:16" ht="103.2">
      <c r="A840" s="380">
        <v>20250996</v>
      </c>
      <c r="B840" s="382">
        <v>45890</v>
      </c>
      <c r="C840" s="381">
        <v>20250527</v>
      </c>
      <c r="D840" s="381" t="s">
        <v>6158</v>
      </c>
      <c r="E840" s="381" t="s">
        <v>6873</v>
      </c>
      <c r="F840" s="381">
        <v>901970567</v>
      </c>
      <c r="G840" s="381" t="s">
        <v>5892</v>
      </c>
      <c r="H840" s="381" t="s">
        <v>7094</v>
      </c>
      <c r="I840" s="381">
        <v>20250630</v>
      </c>
      <c r="J840" s="383">
        <v>250000000</v>
      </c>
      <c r="K840" s="381">
        <v>0</v>
      </c>
      <c r="L840" s="383">
        <v>250000000</v>
      </c>
      <c r="M840" s="381">
        <v>0</v>
      </c>
      <c r="N840" s="383">
        <v>250000000</v>
      </c>
      <c r="O840" s="381">
        <v>0</v>
      </c>
      <c r="P840" s="381" t="s">
        <v>6056</v>
      </c>
    </row>
    <row r="841" spans="1:16" ht="42">
      <c r="A841" s="380">
        <v>20250991</v>
      </c>
      <c r="B841" s="382">
        <v>45889</v>
      </c>
      <c r="C841" s="381">
        <v>20250712</v>
      </c>
      <c r="D841" s="381" t="s">
        <v>6058</v>
      </c>
      <c r="E841" s="381" t="s">
        <v>6062</v>
      </c>
      <c r="F841" s="381">
        <v>79421962</v>
      </c>
      <c r="G841" s="381" t="s">
        <v>7095</v>
      </c>
      <c r="H841" s="381" t="s">
        <v>6064</v>
      </c>
      <c r="I841" s="381">
        <v>20250631</v>
      </c>
      <c r="J841" s="383">
        <v>30000000</v>
      </c>
      <c r="K841" s="381">
        <v>0</v>
      </c>
      <c r="L841" s="383">
        <v>30000000</v>
      </c>
      <c r="M841" s="383">
        <v>13333333</v>
      </c>
      <c r="N841" s="383">
        <v>16666667</v>
      </c>
      <c r="O841" s="383">
        <v>13333333</v>
      </c>
      <c r="P841" s="381" t="s">
        <v>6056</v>
      </c>
    </row>
    <row r="842" spans="1:16" ht="52.2">
      <c r="A842" s="380">
        <v>20250994</v>
      </c>
      <c r="B842" s="382">
        <v>45890</v>
      </c>
      <c r="C842" s="381">
        <v>20250705</v>
      </c>
      <c r="D842" s="381" t="s">
        <v>6058</v>
      </c>
      <c r="E842" s="381" t="s">
        <v>6062</v>
      </c>
      <c r="F842" s="381">
        <v>1012368161</v>
      </c>
      <c r="G842" s="381" t="s">
        <v>2363</v>
      </c>
      <c r="H842" s="381" t="s">
        <v>2362</v>
      </c>
      <c r="I842" s="381">
        <v>20250632</v>
      </c>
      <c r="J842" s="383">
        <v>20000000</v>
      </c>
      <c r="K842" s="381">
        <v>0</v>
      </c>
      <c r="L842" s="383">
        <v>20000000</v>
      </c>
      <c r="M842" s="383">
        <v>11667000</v>
      </c>
      <c r="N842" s="383">
        <v>8333000</v>
      </c>
      <c r="O842" s="383">
        <v>11667000</v>
      </c>
      <c r="P842" s="381" t="s">
        <v>6056</v>
      </c>
    </row>
    <row r="843" spans="1:16" ht="62.4">
      <c r="A843" s="380">
        <v>20250998</v>
      </c>
      <c r="B843" s="382">
        <v>45891</v>
      </c>
      <c r="C843" s="381">
        <v>20250722</v>
      </c>
      <c r="D843" s="381" t="s">
        <v>6158</v>
      </c>
      <c r="E843" s="381" t="s">
        <v>6236</v>
      </c>
      <c r="F843" s="381">
        <v>1000518694</v>
      </c>
      <c r="G843" s="381" t="s">
        <v>6777</v>
      </c>
      <c r="H843" s="381" t="s">
        <v>7096</v>
      </c>
      <c r="I843" s="368">
        <v>20250633</v>
      </c>
      <c r="J843" s="383">
        <v>14994000</v>
      </c>
      <c r="K843" s="381">
        <v>0</v>
      </c>
      <c r="L843" s="383">
        <v>14994000</v>
      </c>
      <c r="M843" s="383">
        <v>5333333</v>
      </c>
      <c r="N843" s="383">
        <v>9660667</v>
      </c>
      <c r="O843" s="383">
        <v>5333333</v>
      </c>
      <c r="P843" s="381" t="s">
        <v>6056</v>
      </c>
    </row>
    <row r="844" spans="1:16" ht="62.4">
      <c r="A844" s="380">
        <v>20250999</v>
      </c>
      <c r="B844" s="382">
        <v>45891</v>
      </c>
      <c r="C844" s="381">
        <v>20250729</v>
      </c>
      <c r="D844" s="381" t="s">
        <v>6058</v>
      </c>
      <c r="E844" s="381" t="s">
        <v>6062</v>
      </c>
      <c r="F844" s="381">
        <v>1000518694</v>
      </c>
      <c r="G844" s="381" t="s">
        <v>6777</v>
      </c>
      <c r="H844" s="381" t="s">
        <v>7097</v>
      </c>
      <c r="I844" s="368">
        <v>20250633</v>
      </c>
      <c r="J844" s="383">
        <v>1806000</v>
      </c>
      <c r="K844" s="381">
        <v>0</v>
      </c>
      <c r="L844" s="383">
        <v>1806000</v>
      </c>
      <c r="M844" s="381">
        <v>0</v>
      </c>
      <c r="N844" s="383">
        <v>1806000</v>
      </c>
      <c r="O844" s="381">
        <v>0</v>
      </c>
      <c r="P844" s="381" t="s">
        <v>6056</v>
      </c>
    </row>
    <row r="845" spans="1:16" ht="93">
      <c r="A845" s="380">
        <v>20250995</v>
      </c>
      <c r="B845" s="382">
        <v>45890</v>
      </c>
      <c r="C845" s="381">
        <v>20250732</v>
      </c>
      <c r="D845" s="381" t="s">
        <v>6158</v>
      </c>
      <c r="E845" s="381" t="s">
        <v>6214</v>
      </c>
      <c r="F845" s="381">
        <v>1019129654</v>
      </c>
      <c r="G845" s="381" t="s">
        <v>6922</v>
      </c>
      <c r="H845" s="381" t="s">
        <v>7098</v>
      </c>
      <c r="I845" s="381">
        <v>20250634</v>
      </c>
      <c r="J845" s="383">
        <v>9167000</v>
      </c>
      <c r="K845" s="381">
        <v>0</v>
      </c>
      <c r="L845" s="383">
        <v>9167000</v>
      </c>
      <c r="M845" s="383">
        <v>6666667</v>
      </c>
      <c r="N845" s="383">
        <v>2500333</v>
      </c>
      <c r="O845" s="383">
        <v>6666667</v>
      </c>
      <c r="P845" s="381" t="s">
        <v>6056</v>
      </c>
    </row>
    <row r="846" spans="1:16" ht="62.4">
      <c r="A846" s="380">
        <v>20251000</v>
      </c>
      <c r="B846" s="382">
        <v>45891</v>
      </c>
      <c r="C846" s="381">
        <v>20250669</v>
      </c>
      <c r="D846" s="381" t="s">
        <v>6052</v>
      </c>
      <c r="E846" s="381" t="s">
        <v>6943</v>
      </c>
      <c r="F846" s="381">
        <v>830013803</v>
      </c>
      <c r="G846" s="381" t="s">
        <v>5911</v>
      </c>
      <c r="H846" s="381" t="s">
        <v>7099</v>
      </c>
      <c r="I846" s="381">
        <v>20250635</v>
      </c>
      <c r="J846" s="383">
        <v>92619000</v>
      </c>
      <c r="K846" s="381">
        <v>0</v>
      </c>
      <c r="L846" s="383">
        <v>92619000</v>
      </c>
      <c r="M846" s="381">
        <v>0</v>
      </c>
      <c r="N846" s="383">
        <v>92619000</v>
      </c>
      <c r="O846" s="381">
        <v>0</v>
      </c>
      <c r="P846" s="381" t="s">
        <v>6056</v>
      </c>
    </row>
    <row r="847" spans="1:16" ht="62.4">
      <c r="A847" s="380">
        <v>20251009</v>
      </c>
      <c r="B847" s="382">
        <v>45895</v>
      </c>
      <c r="C847" s="381">
        <v>20250709</v>
      </c>
      <c r="D847" s="381" t="s">
        <v>6158</v>
      </c>
      <c r="E847" s="381" t="s">
        <v>7077</v>
      </c>
      <c r="F847" s="381">
        <v>52304037</v>
      </c>
      <c r="G847" s="381" t="s">
        <v>7100</v>
      </c>
      <c r="H847" s="381" t="s">
        <v>2854</v>
      </c>
      <c r="I847" s="381">
        <v>20250636</v>
      </c>
      <c r="J847" s="383">
        <v>24000000</v>
      </c>
      <c r="K847" s="381">
        <v>0</v>
      </c>
      <c r="L847" s="383">
        <v>24000000</v>
      </c>
      <c r="M847" s="383">
        <v>1000000</v>
      </c>
      <c r="N847" s="383">
        <v>23000000</v>
      </c>
      <c r="O847" s="383">
        <v>1000000</v>
      </c>
      <c r="P847" s="381" t="s">
        <v>6056</v>
      </c>
    </row>
    <row r="848" spans="1:16" ht="42">
      <c r="A848" s="380">
        <v>20251001</v>
      </c>
      <c r="B848" s="382">
        <v>45891</v>
      </c>
      <c r="C848" s="381">
        <v>20250699</v>
      </c>
      <c r="D848" s="381" t="s">
        <v>6158</v>
      </c>
      <c r="E848" s="381" t="s">
        <v>7101</v>
      </c>
      <c r="F848" s="381">
        <v>1026288830</v>
      </c>
      <c r="G848" s="381" t="s">
        <v>6235</v>
      </c>
      <c r="H848" s="381" t="s">
        <v>6926</v>
      </c>
      <c r="I848" s="381">
        <v>20250637</v>
      </c>
      <c r="J848" s="383">
        <v>26000000</v>
      </c>
      <c r="K848" s="381">
        <v>0</v>
      </c>
      <c r="L848" s="383">
        <v>26000000</v>
      </c>
      <c r="M848" s="383">
        <v>7800000</v>
      </c>
      <c r="N848" s="383">
        <v>18200000</v>
      </c>
      <c r="O848" s="383">
        <v>7800000</v>
      </c>
      <c r="P848" s="381" t="s">
        <v>6056</v>
      </c>
    </row>
    <row r="849" spans="1:16" ht="93">
      <c r="A849" s="380">
        <v>20251007</v>
      </c>
      <c r="B849" s="382">
        <v>45894</v>
      </c>
      <c r="C849" s="381">
        <v>20250502</v>
      </c>
      <c r="D849" s="381" t="s">
        <v>6158</v>
      </c>
      <c r="E849" s="381" t="s">
        <v>7102</v>
      </c>
      <c r="F849" s="381">
        <v>901969432</v>
      </c>
      <c r="G849" s="381" t="s">
        <v>5927</v>
      </c>
      <c r="H849" s="381" t="s">
        <v>7103</v>
      </c>
      <c r="I849" s="381">
        <v>20250638</v>
      </c>
      <c r="J849" s="383">
        <v>3236800000</v>
      </c>
      <c r="K849" s="381">
        <v>0</v>
      </c>
      <c r="L849" s="383">
        <v>3236800000</v>
      </c>
      <c r="M849" s="381">
        <v>0</v>
      </c>
      <c r="N849" s="383">
        <v>3236800000</v>
      </c>
      <c r="O849" s="381">
        <v>0</v>
      </c>
      <c r="P849" s="381" t="s">
        <v>6056</v>
      </c>
    </row>
    <row r="850" spans="1:16" ht="93">
      <c r="A850" s="380">
        <v>20251003</v>
      </c>
      <c r="B850" s="382">
        <v>45891</v>
      </c>
      <c r="C850" s="381">
        <v>20250671</v>
      </c>
      <c r="D850" s="381" t="s">
        <v>6052</v>
      </c>
      <c r="E850" s="381" t="s">
        <v>6236</v>
      </c>
      <c r="F850" s="381">
        <v>901801880</v>
      </c>
      <c r="G850" s="381" t="s">
        <v>7104</v>
      </c>
      <c r="H850" s="381" t="s">
        <v>7105</v>
      </c>
      <c r="I850" s="381">
        <v>20250639</v>
      </c>
      <c r="J850" s="383">
        <v>100000000</v>
      </c>
      <c r="K850" s="381">
        <v>0</v>
      </c>
      <c r="L850" s="383">
        <v>100000000</v>
      </c>
      <c r="M850" s="383">
        <v>1403000</v>
      </c>
      <c r="N850" s="383">
        <v>98597000</v>
      </c>
      <c r="O850" s="383">
        <v>1403000</v>
      </c>
      <c r="P850" s="381" t="s">
        <v>6056</v>
      </c>
    </row>
    <row r="851" spans="1:16" ht="72.599999999999994">
      <c r="A851" s="380">
        <v>20251002</v>
      </c>
      <c r="B851" s="382">
        <v>45891</v>
      </c>
      <c r="C851" s="381">
        <v>20250617</v>
      </c>
      <c r="D851" s="381" t="s">
        <v>6158</v>
      </c>
      <c r="E851" s="381" t="s">
        <v>6989</v>
      </c>
      <c r="F851" s="381">
        <v>79786453</v>
      </c>
      <c r="G851" s="381" t="s">
        <v>7106</v>
      </c>
      <c r="H851" s="381" t="s">
        <v>7107</v>
      </c>
      <c r="I851" s="381">
        <v>20250640</v>
      </c>
      <c r="J851" s="383">
        <v>220000000</v>
      </c>
      <c r="K851" s="381">
        <v>0</v>
      </c>
      <c r="L851" s="383">
        <v>220000000</v>
      </c>
      <c r="M851" s="383">
        <v>44000000</v>
      </c>
      <c r="N851" s="383">
        <v>176000000</v>
      </c>
      <c r="O851" s="383">
        <v>44000000</v>
      </c>
      <c r="P851" s="381" t="s">
        <v>6056</v>
      </c>
    </row>
    <row r="852" spans="1:16" ht="82.8">
      <c r="A852" s="380">
        <v>20251010</v>
      </c>
      <c r="B852" s="382">
        <v>45895</v>
      </c>
      <c r="C852" s="381">
        <v>20250718</v>
      </c>
      <c r="D852" s="381" t="s">
        <v>7014</v>
      </c>
      <c r="E852" s="381" t="s">
        <v>7108</v>
      </c>
      <c r="F852" s="381">
        <v>901232644</v>
      </c>
      <c r="G852" s="381" t="s">
        <v>2342</v>
      </c>
      <c r="H852" s="381" t="s">
        <v>7109</v>
      </c>
      <c r="I852" s="368">
        <v>20250641</v>
      </c>
      <c r="J852" s="383">
        <v>87529000</v>
      </c>
      <c r="K852" s="381">
        <v>0</v>
      </c>
      <c r="L852" s="383">
        <v>87529000</v>
      </c>
      <c r="M852" s="381">
        <v>0</v>
      </c>
      <c r="N852" s="383">
        <v>87529000</v>
      </c>
      <c r="O852" s="381">
        <v>0</v>
      </c>
      <c r="P852" s="381" t="s">
        <v>6056</v>
      </c>
    </row>
    <row r="853" spans="1:16" ht="62.4">
      <c r="A853" s="380">
        <v>20251011</v>
      </c>
      <c r="B853" s="382">
        <v>45895</v>
      </c>
      <c r="C853" s="381">
        <v>20250719</v>
      </c>
      <c r="D853" s="381" t="s">
        <v>7014</v>
      </c>
      <c r="E853" s="381" t="s">
        <v>6108</v>
      </c>
      <c r="F853" s="381">
        <v>901232644</v>
      </c>
      <c r="G853" s="381" t="s">
        <v>2342</v>
      </c>
      <c r="H853" s="381" t="s">
        <v>7109</v>
      </c>
      <c r="I853" s="368">
        <v>20250641</v>
      </c>
      <c r="J853" s="383">
        <v>25151000</v>
      </c>
      <c r="K853" s="381">
        <v>0</v>
      </c>
      <c r="L853" s="383">
        <v>25151000</v>
      </c>
      <c r="M853" s="381">
        <v>0</v>
      </c>
      <c r="N853" s="383">
        <v>25151000</v>
      </c>
      <c r="O853" s="381">
        <v>0</v>
      </c>
      <c r="P853" s="381" t="s">
        <v>6056</v>
      </c>
    </row>
    <row r="854" spans="1:16" ht="82.8">
      <c r="A854" s="380">
        <v>20251012</v>
      </c>
      <c r="B854" s="382">
        <v>45895</v>
      </c>
      <c r="C854" s="381">
        <v>20250724</v>
      </c>
      <c r="D854" s="381" t="s">
        <v>6309</v>
      </c>
      <c r="E854" s="381" t="s">
        <v>7110</v>
      </c>
      <c r="F854" s="381">
        <v>901101428</v>
      </c>
      <c r="G854" s="381" t="s">
        <v>5951</v>
      </c>
      <c r="H854" s="381" t="s">
        <v>7111</v>
      </c>
      <c r="I854" s="381">
        <v>20250642</v>
      </c>
      <c r="J854" s="383">
        <v>2705392000</v>
      </c>
      <c r="K854" s="381">
        <v>0</v>
      </c>
      <c r="L854" s="383">
        <v>2705392000</v>
      </c>
      <c r="M854" s="381">
        <v>0</v>
      </c>
      <c r="N854" s="383">
        <v>2705392000</v>
      </c>
      <c r="O854" s="381">
        <v>0</v>
      </c>
      <c r="P854" s="381" t="s">
        <v>6056</v>
      </c>
    </row>
    <row r="855" spans="1:16" ht="62.4">
      <c r="A855" s="380">
        <v>20251013</v>
      </c>
      <c r="B855" s="382">
        <v>45895</v>
      </c>
      <c r="C855" s="381">
        <v>20250685</v>
      </c>
      <c r="D855" s="381" t="s">
        <v>6563</v>
      </c>
      <c r="E855" s="381" t="s">
        <v>6068</v>
      </c>
      <c r="F855" s="381">
        <v>901472025</v>
      </c>
      <c r="G855" s="381" t="s">
        <v>7112</v>
      </c>
      <c r="H855" s="381" t="s">
        <v>5956</v>
      </c>
      <c r="I855" s="381">
        <v>20250643</v>
      </c>
      <c r="J855" s="383">
        <v>40000000</v>
      </c>
      <c r="K855" s="381">
        <v>0</v>
      </c>
      <c r="L855" s="383">
        <v>40000000</v>
      </c>
      <c r="M855" s="383">
        <v>8596200</v>
      </c>
      <c r="N855" s="383">
        <v>31403800</v>
      </c>
      <c r="O855" s="383">
        <v>8596200</v>
      </c>
      <c r="P855" s="381" t="s">
        <v>6056</v>
      </c>
    </row>
    <row r="856" spans="1:16" ht="72.599999999999994">
      <c r="A856" s="380">
        <v>20251014</v>
      </c>
      <c r="B856" s="382">
        <v>45895</v>
      </c>
      <c r="C856" s="381">
        <v>20250759</v>
      </c>
      <c r="D856" s="381" t="s">
        <v>6058</v>
      </c>
      <c r="E856" s="381" t="s">
        <v>6068</v>
      </c>
      <c r="F856" s="381">
        <v>1053584539</v>
      </c>
      <c r="G856" s="381" t="s">
        <v>7113</v>
      </c>
      <c r="H856" s="381" t="s">
        <v>3782</v>
      </c>
      <c r="I856" s="381">
        <v>20250644</v>
      </c>
      <c r="J856" s="383">
        <v>16534000</v>
      </c>
      <c r="K856" s="381">
        <v>0</v>
      </c>
      <c r="L856" s="383">
        <v>16534000</v>
      </c>
      <c r="M856" s="383">
        <v>8533333</v>
      </c>
      <c r="N856" s="383">
        <v>8000667</v>
      </c>
      <c r="O856" s="383">
        <v>8533333</v>
      </c>
      <c r="P856" s="381" t="s">
        <v>6056</v>
      </c>
    </row>
    <row r="857" spans="1:16" ht="52.2">
      <c r="A857" s="380">
        <v>20251015</v>
      </c>
      <c r="B857" s="382">
        <v>45895</v>
      </c>
      <c r="C857" s="381">
        <v>20250727</v>
      </c>
      <c r="D857" s="381" t="s">
        <v>6058</v>
      </c>
      <c r="E857" s="381" t="s">
        <v>6062</v>
      </c>
      <c r="F857" s="381">
        <v>1098612710</v>
      </c>
      <c r="G857" s="381" t="s">
        <v>6220</v>
      </c>
      <c r="H857" s="381" t="s">
        <v>6221</v>
      </c>
      <c r="I857" s="381">
        <v>20250645</v>
      </c>
      <c r="J857" s="383">
        <v>16510000</v>
      </c>
      <c r="K857" s="381">
        <v>0</v>
      </c>
      <c r="L857" s="383">
        <v>16510000</v>
      </c>
      <c r="M857" s="383">
        <v>4550000</v>
      </c>
      <c r="N857" s="383">
        <v>11960000</v>
      </c>
      <c r="O857" s="383">
        <v>4550000</v>
      </c>
      <c r="P857" s="381" t="s">
        <v>6056</v>
      </c>
    </row>
    <row r="858" spans="1:16" ht="93">
      <c r="A858" s="380">
        <v>20251008</v>
      </c>
      <c r="B858" s="382">
        <v>45895</v>
      </c>
      <c r="C858" s="381">
        <v>20250671</v>
      </c>
      <c r="D858" s="381" t="s">
        <v>6052</v>
      </c>
      <c r="E858" s="381" t="s">
        <v>6236</v>
      </c>
      <c r="F858" s="381">
        <v>901055958</v>
      </c>
      <c r="G858" s="381" t="s">
        <v>7114</v>
      </c>
      <c r="H858" s="381" t="s">
        <v>7105</v>
      </c>
      <c r="I858" s="381">
        <v>20250646</v>
      </c>
      <c r="J858" s="383">
        <v>100000000</v>
      </c>
      <c r="K858" s="381">
        <v>0</v>
      </c>
      <c r="L858" s="383">
        <v>100000000</v>
      </c>
      <c r="M858" s="381">
        <v>0</v>
      </c>
      <c r="N858" s="383">
        <v>100000000</v>
      </c>
      <c r="O858" s="381">
        <v>0</v>
      </c>
      <c r="P858" s="381" t="s">
        <v>6056</v>
      </c>
    </row>
    <row r="859" spans="1:16" ht="93">
      <c r="A859" s="380">
        <v>20251019</v>
      </c>
      <c r="B859" s="382">
        <v>45896</v>
      </c>
      <c r="C859" s="381">
        <v>20250671</v>
      </c>
      <c r="D859" s="381" t="s">
        <v>6052</v>
      </c>
      <c r="E859" s="381" t="s">
        <v>6236</v>
      </c>
      <c r="F859" s="381">
        <v>901543642</v>
      </c>
      <c r="G859" s="381" t="s">
        <v>7115</v>
      </c>
      <c r="H859" s="381" t="s">
        <v>7105</v>
      </c>
      <c r="I859" s="381">
        <v>20250647</v>
      </c>
      <c r="J859" s="383">
        <v>100000000</v>
      </c>
      <c r="K859" s="383">
        <v>100000000</v>
      </c>
      <c r="L859" s="381">
        <v>0</v>
      </c>
      <c r="M859" s="381">
        <v>0</v>
      </c>
      <c r="N859" s="381">
        <v>0</v>
      </c>
      <c r="O859" s="381">
        <v>0</v>
      </c>
      <c r="P859" s="381" t="s">
        <v>6056</v>
      </c>
    </row>
    <row r="860" spans="1:16" ht="93">
      <c r="A860" s="380">
        <v>20251021</v>
      </c>
      <c r="B860" s="382">
        <v>45896</v>
      </c>
      <c r="C860" s="381">
        <v>20250721</v>
      </c>
      <c r="D860" s="381" t="s">
        <v>6052</v>
      </c>
      <c r="E860" s="381" t="s">
        <v>6053</v>
      </c>
      <c r="F860" s="381">
        <v>901578118</v>
      </c>
      <c r="G860" s="381" t="s">
        <v>7116</v>
      </c>
      <c r="H860" s="381" t="s">
        <v>7117</v>
      </c>
      <c r="I860" s="381">
        <v>20250648</v>
      </c>
      <c r="J860" s="383">
        <v>100000000</v>
      </c>
      <c r="K860" s="381">
        <v>0</v>
      </c>
      <c r="L860" s="383">
        <v>100000000</v>
      </c>
      <c r="M860" s="381">
        <v>0</v>
      </c>
      <c r="N860" s="383">
        <v>100000000</v>
      </c>
      <c r="O860" s="381">
        <v>0</v>
      </c>
      <c r="P860" s="381" t="s">
        <v>6056</v>
      </c>
    </row>
    <row r="861" spans="1:16" ht="82.8">
      <c r="A861" s="380">
        <v>20251022</v>
      </c>
      <c r="B861" s="382">
        <v>45896</v>
      </c>
      <c r="C861" s="381">
        <v>20250610</v>
      </c>
      <c r="D861" s="381" t="s">
        <v>6052</v>
      </c>
      <c r="E861" s="381" t="s">
        <v>6053</v>
      </c>
      <c r="F861" s="381">
        <v>901543642</v>
      </c>
      <c r="G861" s="381" t="s">
        <v>7115</v>
      </c>
      <c r="H861" s="381" t="s">
        <v>6988</v>
      </c>
      <c r="I861" s="381">
        <v>20250649</v>
      </c>
      <c r="J861" s="383">
        <v>100000000</v>
      </c>
      <c r="K861" s="381">
        <v>0</v>
      </c>
      <c r="L861" s="383">
        <v>100000000</v>
      </c>
      <c r="M861" s="383">
        <v>8650501</v>
      </c>
      <c r="N861" s="383">
        <v>91349499</v>
      </c>
      <c r="O861" s="383">
        <v>8650501</v>
      </c>
      <c r="P861" s="381" t="s">
        <v>6056</v>
      </c>
    </row>
    <row r="862" spans="1:16" ht="82.8">
      <c r="A862" s="380">
        <v>20251032</v>
      </c>
      <c r="B862" s="382">
        <v>45901</v>
      </c>
      <c r="C862" s="381">
        <v>20250715</v>
      </c>
      <c r="D862" s="381" t="s">
        <v>6158</v>
      </c>
      <c r="E862" s="381" t="s">
        <v>6978</v>
      </c>
      <c r="F862" s="381">
        <v>890903910</v>
      </c>
      <c r="G862" s="381" t="s">
        <v>7118</v>
      </c>
      <c r="H862" s="381" t="s">
        <v>7119</v>
      </c>
      <c r="I862" s="368">
        <v>20250650</v>
      </c>
      <c r="J862" s="383">
        <v>297500000</v>
      </c>
      <c r="K862" s="381">
        <v>0</v>
      </c>
      <c r="L862" s="383">
        <v>297500000</v>
      </c>
      <c r="M862" s="381">
        <v>0</v>
      </c>
      <c r="N862" s="383">
        <v>297500000</v>
      </c>
      <c r="O862" s="381">
        <v>0</v>
      </c>
      <c r="P862" s="381" t="s">
        <v>6056</v>
      </c>
    </row>
    <row r="863" spans="1:16" ht="93">
      <c r="A863" s="374">
        <v>20251318</v>
      </c>
      <c r="B863" s="376">
        <v>45965</v>
      </c>
      <c r="C863" s="375">
        <v>20250976</v>
      </c>
      <c r="D863" s="375" t="s">
        <v>6158</v>
      </c>
      <c r="E863" s="375" t="s">
        <v>6978</v>
      </c>
      <c r="F863" s="375">
        <v>890903910</v>
      </c>
      <c r="G863" s="375" t="s">
        <v>7118</v>
      </c>
      <c r="H863" s="375" t="s">
        <v>7120</v>
      </c>
      <c r="I863" s="369">
        <v>20250650</v>
      </c>
      <c r="J863" s="377">
        <v>102500000</v>
      </c>
      <c r="K863" s="375">
        <v>0</v>
      </c>
      <c r="L863" s="397">
        <v>102500000</v>
      </c>
      <c r="M863" s="375">
        <v>0</v>
      </c>
      <c r="N863" s="377">
        <v>102500000</v>
      </c>
      <c r="O863" s="375">
        <v>0</v>
      </c>
      <c r="P863" s="375" t="s">
        <v>6056</v>
      </c>
    </row>
    <row r="864" spans="1:16" ht="62.4">
      <c r="A864" s="380">
        <v>20251023</v>
      </c>
      <c r="B864" s="382">
        <v>45896</v>
      </c>
      <c r="C864" s="381">
        <v>20250762</v>
      </c>
      <c r="D864" s="381" t="s">
        <v>6158</v>
      </c>
      <c r="E864" s="381" t="s">
        <v>7077</v>
      </c>
      <c r="F864" s="381">
        <v>52888066</v>
      </c>
      <c r="G864" s="381" t="s">
        <v>2266</v>
      </c>
      <c r="H864" s="381" t="s">
        <v>5983</v>
      </c>
      <c r="I864" s="381">
        <v>20250651</v>
      </c>
      <c r="J864" s="383">
        <v>36000000</v>
      </c>
      <c r="K864" s="381">
        <v>0</v>
      </c>
      <c r="L864" s="383">
        <v>36000000</v>
      </c>
      <c r="M864" s="381">
        <v>0</v>
      </c>
      <c r="N864" s="383">
        <v>36000000</v>
      </c>
      <c r="O864" s="381">
        <v>0</v>
      </c>
      <c r="P864" s="381" t="s">
        <v>6056</v>
      </c>
    </row>
    <row r="865" spans="1:16" ht="93">
      <c r="A865" s="380">
        <v>20251024</v>
      </c>
      <c r="B865" s="382">
        <v>45896</v>
      </c>
      <c r="C865" s="381">
        <v>20250721</v>
      </c>
      <c r="D865" s="381" t="s">
        <v>6052</v>
      </c>
      <c r="E865" s="381" t="s">
        <v>6053</v>
      </c>
      <c r="F865" s="381">
        <v>901673136</v>
      </c>
      <c r="G865" s="381" t="s">
        <v>7121</v>
      </c>
      <c r="H865" s="381" t="s">
        <v>7117</v>
      </c>
      <c r="I865" s="381">
        <v>20250652</v>
      </c>
      <c r="J865" s="383">
        <v>100000000</v>
      </c>
      <c r="K865" s="381">
        <v>0</v>
      </c>
      <c r="L865" s="383">
        <v>100000000</v>
      </c>
      <c r="M865" s="383">
        <v>69708165</v>
      </c>
      <c r="N865" s="383">
        <v>30291835</v>
      </c>
      <c r="O865" s="383">
        <v>69708165</v>
      </c>
      <c r="P865" s="381" t="s">
        <v>6056</v>
      </c>
    </row>
    <row r="866" spans="1:16" ht="93">
      <c r="A866" s="380">
        <v>20251025</v>
      </c>
      <c r="B866" s="382">
        <v>45898</v>
      </c>
      <c r="C866" s="381">
        <v>20250726</v>
      </c>
      <c r="D866" s="381" t="s">
        <v>6052</v>
      </c>
      <c r="E866" s="381" t="s">
        <v>6053</v>
      </c>
      <c r="F866" s="381">
        <v>901055958</v>
      </c>
      <c r="G866" s="381" t="s">
        <v>7114</v>
      </c>
      <c r="H866" s="381" t="s">
        <v>7117</v>
      </c>
      <c r="I866" s="381">
        <v>20250653</v>
      </c>
      <c r="J866" s="383">
        <v>100000000</v>
      </c>
      <c r="K866" s="381">
        <v>0</v>
      </c>
      <c r="L866" s="383">
        <v>100000000</v>
      </c>
      <c r="M866" s="383">
        <v>24846879</v>
      </c>
      <c r="N866" s="383">
        <v>75153121</v>
      </c>
      <c r="O866" s="383">
        <v>24846879</v>
      </c>
      <c r="P866" s="381" t="s">
        <v>6056</v>
      </c>
    </row>
    <row r="867" spans="1:16" ht="93">
      <c r="A867" s="380">
        <v>20251026</v>
      </c>
      <c r="B867" s="382">
        <v>45898</v>
      </c>
      <c r="C867" s="381">
        <v>20250671</v>
      </c>
      <c r="D867" s="381" t="s">
        <v>6052</v>
      </c>
      <c r="E867" s="381" t="s">
        <v>6236</v>
      </c>
      <c r="F867" s="381">
        <v>901578118</v>
      </c>
      <c r="G867" s="381" t="s">
        <v>7116</v>
      </c>
      <c r="H867" s="381" t="s">
        <v>7105</v>
      </c>
      <c r="I867" s="381">
        <v>20250654</v>
      </c>
      <c r="J867" s="383">
        <v>100000000</v>
      </c>
      <c r="K867" s="383">
        <v>100000000</v>
      </c>
      <c r="L867" s="381">
        <v>0</v>
      </c>
      <c r="M867" s="381">
        <v>0</v>
      </c>
      <c r="N867" s="381">
        <v>0</v>
      </c>
      <c r="O867" s="381">
        <v>0</v>
      </c>
      <c r="P867" s="381" t="s">
        <v>6056</v>
      </c>
    </row>
    <row r="868" spans="1:16" ht="93">
      <c r="A868" s="380">
        <v>20251029</v>
      </c>
      <c r="B868" s="382">
        <v>45898</v>
      </c>
      <c r="C868" s="381">
        <v>20250760</v>
      </c>
      <c r="D868" s="381" t="s">
        <v>6309</v>
      </c>
      <c r="E868" s="381" t="s">
        <v>6454</v>
      </c>
      <c r="F868" s="381">
        <v>901309603</v>
      </c>
      <c r="G868" s="381" t="s">
        <v>5995</v>
      </c>
      <c r="H868" s="381" t="s">
        <v>7122</v>
      </c>
      <c r="I868" s="368">
        <v>20250655</v>
      </c>
      <c r="J868" s="383">
        <v>140800000</v>
      </c>
      <c r="K868" s="381">
        <v>0</v>
      </c>
      <c r="L868" s="383">
        <v>140800000</v>
      </c>
      <c r="M868" s="383">
        <v>38926862</v>
      </c>
      <c r="N868" s="383">
        <v>101873138</v>
      </c>
      <c r="O868" s="383">
        <v>38926862</v>
      </c>
      <c r="P868" s="381" t="s">
        <v>6056</v>
      </c>
    </row>
    <row r="869" spans="1:16" ht="103.2">
      <c r="A869" s="374">
        <v>20251218</v>
      </c>
      <c r="B869" s="376">
        <v>45944</v>
      </c>
      <c r="C869" s="375">
        <v>20250899</v>
      </c>
      <c r="D869" s="375" t="s">
        <v>6309</v>
      </c>
      <c r="E869" s="375" t="s">
        <v>6454</v>
      </c>
      <c r="F869" s="375">
        <v>901309603</v>
      </c>
      <c r="G869" s="375" t="s">
        <v>5995</v>
      </c>
      <c r="H869" s="375" t="s">
        <v>7123</v>
      </c>
      <c r="I869" s="369">
        <v>20250655</v>
      </c>
      <c r="J869" s="377">
        <v>29400000</v>
      </c>
      <c r="K869" s="375">
        <v>0</v>
      </c>
      <c r="L869" s="397">
        <v>29400000</v>
      </c>
      <c r="M869" s="375">
        <v>0</v>
      </c>
      <c r="N869" s="377">
        <v>29400000</v>
      </c>
      <c r="O869" s="375">
        <v>0</v>
      </c>
      <c r="P869" s="375" t="s">
        <v>6056</v>
      </c>
    </row>
    <row r="870" spans="1:16" ht="103.2">
      <c r="A870" s="380">
        <v>20251027</v>
      </c>
      <c r="B870" s="382">
        <v>45898</v>
      </c>
      <c r="C870" s="381">
        <v>20250553</v>
      </c>
      <c r="D870" s="381" t="s">
        <v>6052</v>
      </c>
      <c r="E870" s="381" t="s">
        <v>6236</v>
      </c>
      <c r="F870" s="381">
        <v>901023720</v>
      </c>
      <c r="G870" s="381" t="s">
        <v>7124</v>
      </c>
      <c r="H870" s="381" t="s">
        <v>7006</v>
      </c>
      <c r="I870" s="381">
        <v>20250656</v>
      </c>
      <c r="J870" s="383">
        <v>100000000</v>
      </c>
      <c r="K870" s="381">
        <v>0</v>
      </c>
      <c r="L870" s="383">
        <v>100000000</v>
      </c>
      <c r="M870" s="381">
        <v>0</v>
      </c>
      <c r="N870" s="383">
        <v>100000000</v>
      </c>
      <c r="O870" s="381">
        <v>0</v>
      </c>
      <c r="P870" s="381" t="s">
        <v>6056</v>
      </c>
    </row>
    <row r="871" spans="1:16" ht="52.2">
      <c r="A871" s="380">
        <v>20251030</v>
      </c>
      <c r="B871" s="382">
        <v>45898</v>
      </c>
      <c r="C871" s="381">
        <v>20250765</v>
      </c>
      <c r="D871" s="381" t="s">
        <v>6158</v>
      </c>
      <c r="E871" s="381" t="s">
        <v>6271</v>
      </c>
      <c r="F871" s="381">
        <v>901004621</v>
      </c>
      <c r="G871" s="381" t="s">
        <v>4351</v>
      </c>
      <c r="H871" s="381" t="s">
        <v>7125</v>
      </c>
      <c r="I871" s="381">
        <v>20250657</v>
      </c>
      <c r="J871" s="383">
        <v>2994600</v>
      </c>
      <c r="K871" s="381">
        <v>0</v>
      </c>
      <c r="L871" s="383">
        <v>2994600</v>
      </c>
      <c r="M871" s="383">
        <v>2994600</v>
      </c>
      <c r="N871" s="381">
        <v>0</v>
      </c>
      <c r="O871" s="383">
        <v>2994600</v>
      </c>
      <c r="P871" s="381" t="s">
        <v>6056</v>
      </c>
    </row>
    <row r="872" spans="1:16" ht="72.599999999999994">
      <c r="A872" s="380">
        <v>20251031</v>
      </c>
      <c r="B872" s="382">
        <v>45898</v>
      </c>
      <c r="C872" s="381">
        <v>20250758</v>
      </c>
      <c r="D872" s="381" t="s">
        <v>6052</v>
      </c>
      <c r="E872" s="381" t="s">
        <v>6236</v>
      </c>
      <c r="F872" s="381">
        <v>832011016</v>
      </c>
      <c r="G872" s="381" t="s">
        <v>1156</v>
      </c>
      <c r="H872" s="381" t="s">
        <v>7126</v>
      </c>
      <c r="I872" s="381">
        <v>20250658</v>
      </c>
      <c r="J872" s="383">
        <v>100000000</v>
      </c>
      <c r="K872" s="381">
        <v>0</v>
      </c>
      <c r="L872" s="383">
        <v>100000000</v>
      </c>
      <c r="M872" s="383">
        <v>54900000</v>
      </c>
      <c r="N872" s="383">
        <v>69500000</v>
      </c>
      <c r="O872" s="383">
        <v>30500000</v>
      </c>
      <c r="P872" s="381" t="s">
        <v>6056</v>
      </c>
    </row>
    <row r="873" spans="1:16" ht="62.4">
      <c r="A873" s="380">
        <v>20251033</v>
      </c>
      <c r="B873" s="382">
        <v>45901</v>
      </c>
      <c r="C873" s="381">
        <v>20250710</v>
      </c>
      <c r="D873" s="381" t="s">
        <v>6158</v>
      </c>
      <c r="E873" s="381" t="s">
        <v>7077</v>
      </c>
      <c r="F873" s="381">
        <v>1069713697</v>
      </c>
      <c r="G873" s="381" t="s">
        <v>2305</v>
      </c>
      <c r="H873" s="381" t="s">
        <v>2750</v>
      </c>
      <c r="I873" s="381">
        <v>20250659</v>
      </c>
      <c r="J873" s="383">
        <v>12000000</v>
      </c>
      <c r="K873" s="381">
        <v>0</v>
      </c>
      <c r="L873" s="383">
        <v>12000000</v>
      </c>
      <c r="M873" s="381">
        <v>0</v>
      </c>
      <c r="N873" s="383">
        <v>12000000</v>
      </c>
      <c r="O873" s="381">
        <v>0</v>
      </c>
      <c r="P873" s="381" t="s">
        <v>6056</v>
      </c>
    </row>
    <row r="874" spans="1:16" ht="62.4">
      <c r="A874" s="380">
        <v>20251034</v>
      </c>
      <c r="B874" s="382">
        <v>45901</v>
      </c>
      <c r="C874" s="381">
        <v>20250730</v>
      </c>
      <c r="D874" s="381" t="s">
        <v>6052</v>
      </c>
      <c r="E874" s="381" t="s">
        <v>6236</v>
      </c>
      <c r="F874" s="381">
        <v>901949451</v>
      </c>
      <c r="G874" s="381" t="s">
        <v>7044</v>
      </c>
      <c r="H874" s="381" t="s">
        <v>7127</v>
      </c>
      <c r="I874" s="381">
        <v>20250660</v>
      </c>
      <c r="J874" s="383">
        <v>400000000</v>
      </c>
      <c r="K874" s="381">
        <v>0</v>
      </c>
      <c r="L874" s="383">
        <v>400000000</v>
      </c>
      <c r="M874" s="383">
        <v>339084185</v>
      </c>
      <c r="N874" s="383">
        <v>60915815</v>
      </c>
      <c r="O874" s="383">
        <v>339084185</v>
      </c>
      <c r="P874" s="381" t="s">
        <v>6056</v>
      </c>
    </row>
    <row r="875" spans="1:16" ht="93">
      <c r="A875" s="380">
        <v>20251035</v>
      </c>
      <c r="B875" s="382">
        <v>45901</v>
      </c>
      <c r="C875" s="381">
        <v>20250689</v>
      </c>
      <c r="D875" s="381" t="s">
        <v>6052</v>
      </c>
      <c r="E875" s="381" t="s">
        <v>6236</v>
      </c>
      <c r="F875" s="381">
        <v>901827798</v>
      </c>
      <c r="G875" s="381" t="s">
        <v>7128</v>
      </c>
      <c r="H875" s="381" t="s">
        <v>7129</v>
      </c>
      <c r="I875" s="381">
        <v>20250661</v>
      </c>
      <c r="J875" s="383">
        <v>100000000</v>
      </c>
      <c r="K875" s="381">
        <v>0</v>
      </c>
      <c r="L875" s="383">
        <v>100000000</v>
      </c>
      <c r="M875" s="383">
        <v>81374000</v>
      </c>
      <c r="N875" s="383">
        <v>41074000</v>
      </c>
      <c r="O875" s="383">
        <v>58926000</v>
      </c>
      <c r="P875" s="381" t="s">
        <v>6056</v>
      </c>
    </row>
    <row r="876" spans="1:16" ht="72.599999999999994">
      <c r="A876" s="380">
        <v>20251037</v>
      </c>
      <c r="B876" s="382">
        <v>45901</v>
      </c>
      <c r="C876" s="381">
        <v>20250689</v>
      </c>
      <c r="D876" s="381" t="s">
        <v>6052</v>
      </c>
      <c r="E876" s="381" t="s">
        <v>6236</v>
      </c>
      <c r="F876" s="381">
        <v>901198181</v>
      </c>
      <c r="G876" s="381" t="s">
        <v>7130</v>
      </c>
      <c r="H876" s="381" t="s">
        <v>7129</v>
      </c>
      <c r="I876" s="381">
        <v>20250662</v>
      </c>
      <c r="J876" s="383">
        <v>200000000</v>
      </c>
      <c r="K876" s="381">
        <v>0</v>
      </c>
      <c r="L876" s="383">
        <v>200000000</v>
      </c>
      <c r="M876" s="383">
        <v>183030200</v>
      </c>
      <c r="N876" s="383">
        <v>16969800</v>
      </c>
      <c r="O876" s="383">
        <v>183030200</v>
      </c>
      <c r="P876" s="381" t="s">
        <v>6056</v>
      </c>
    </row>
    <row r="877" spans="1:16" ht="62.4">
      <c r="A877" s="380">
        <v>20251039</v>
      </c>
      <c r="B877" s="382">
        <v>45902</v>
      </c>
      <c r="C877" s="381">
        <v>20250752</v>
      </c>
      <c r="D877" s="381" t="s">
        <v>6058</v>
      </c>
      <c r="E877" s="381" t="s">
        <v>6068</v>
      </c>
      <c r="F877" s="381">
        <v>1003697609</v>
      </c>
      <c r="G877" s="381" t="s">
        <v>6318</v>
      </c>
      <c r="H877" s="381" t="s">
        <v>7131</v>
      </c>
      <c r="I877" s="381">
        <v>20250663</v>
      </c>
      <c r="J877" s="383">
        <v>12862000</v>
      </c>
      <c r="K877" s="381">
        <v>0</v>
      </c>
      <c r="L877" s="383">
        <v>12862000</v>
      </c>
      <c r="M877" s="383">
        <v>6322000</v>
      </c>
      <c r="N877" s="383">
        <v>6540000</v>
      </c>
      <c r="O877" s="383">
        <v>6322000</v>
      </c>
      <c r="P877" s="381" t="s">
        <v>6056</v>
      </c>
    </row>
    <row r="878" spans="1:16" ht="72.599999999999994">
      <c r="A878" s="380">
        <v>20251051</v>
      </c>
      <c r="B878" s="382">
        <v>45905</v>
      </c>
      <c r="C878" s="381">
        <v>20250725</v>
      </c>
      <c r="D878" s="381" t="s">
        <v>6158</v>
      </c>
      <c r="E878" s="381" t="s">
        <v>6978</v>
      </c>
      <c r="F878" s="381">
        <v>800153993</v>
      </c>
      <c r="G878" s="381" t="s">
        <v>7132</v>
      </c>
      <c r="H878" s="381" t="s">
        <v>7133</v>
      </c>
      <c r="I878" s="381">
        <v>20250664</v>
      </c>
      <c r="J878" s="383">
        <v>200000000</v>
      </c>
      <c r="K878" s="381">
        <v>0</v>
      </c>
      <c r="L878" s="383">
        <v>200000000</v>
      </c>
      <c r="M878" s="381">
        <v>0</v>
      </c>
      <c r="N878" s="383">
        <v>200000000</v>
      </c>
      <c r="O878" s="381">
        <v>0</v>
      </c>
      <c r="P878" s="381" t="s">
        <v>6056</v>
      </c>
    </row>
    <row r="879" spans="1:16" ht="52.2">
      <c r="A879" s="380">
        <v>20251040</v>
      </c>
      <c r="B879" s="382">
        <v>45902</v>
      </c>
      <c r="C879" s="381">
        <v>20250716</v>
      </c>
      <c r="D879" s="381" t="s">
        <v>6058</v>
      </c>
      <c r="E879" s="381" t="s">
        <v>6062</v>
      </c>
      <c r="F879" s="381">
        <v>53090344</v>
      </c>
      <c r="G879" s="381" t="s">
        <v>2277</v>
      </c>
      <c r="H879" s="381" t="s">
        <v>7073</v>
      </c>
      <c r="I879" s="381">
        <v>20250665</v>
      </c>
      <c r="J879" s="383">
        <v>19509000</v>
      </c>
      <c r="K879" s="381">
        <v>0</v>
      </c>
      <c r="L879" s="383">
        <v>19509000</v>
      </c>
      <c r="M879" s="383">
        <v>9672066</v>
      </c>
      <c r="N879" s="383">
        <v>9836934</v>
      </c>
      <c r="O879" s="383">
        <v>9672066</v>
      </c>
      <c r="P879" s="381" t="s">
        <v>6056</v>
      </c>
    </row>
    <row r="880" spans="1:16" ht="62.4">
      <c r="A880" s="380">
        <v>20251046</v>
      </c>
      <c r="B880" s="382">
        <v>45903</v>
      </c>
      <c r="C880" s="381">
        <v>20250662</v>
      </c>
      <c r="D880" s="381" t="s">
        <v>6058</v>
      </c>
      <c r="E880" s="381" t="s">
        <v>6068</v>
      </c>
      <c r="F880" s="381">
        <v>901178261</v>
      </c>
      <c r="G880" s="381" t="s">
        <v>7134</v>
      </c>
      <c r="H880" s="381" t="s">
        <v>7135</v>
      </c>
      <c r="I880" s="381">
        <v>20250666</v>
      </c>
      <c r="J880" s="383">
        <v>1785000</v>
      </c>
      <c r="K880" s="381">
        <v>0</v>
      </c>
      <c r="L880" s="383">
        <v>1785000</v>
      </c>
      <c r="M880" s="381">
        <v>0</v>
      </c>
      <c r="N880" s="383">
        <v>1785000</v>
      </c>
      <c r="O880" s="381">
        <v>0</v>
      </c>
      <c r="P880" s="381" t="s">
        <v>6056</v>
      </c>
    </row>
    <row r="881" spans="1:16" ht="93">
      <c r="A881" s="380">
        <v>20251042</v>
      </c>
      <c r="B881" s="382">
        <v>45903</v>
      </c>
      <c r="C881" s="381">
        <v>20250671</v>
      </c>
      <c r="D881" s="381" t="s">
        <v>6052</v>
      </c>
      <c r="E881" s="381" t="s">
        <v>6236</v>
      </c>
      <c r="F881" s="381">
        <v>901673136</v>
      </c>
      <c r="G881" s="381" t="s">
        <v>7121</v>
      </c>
      <c r="H881" s="381" t="s">
        <v>7105</v>
      </c>
      <c r="I881" s="381">
        <v>20250667</v>
      </c>
      <c r="J881" s="383">
        <v>100000000</v>
      </c>
      <c r="K881" s="381">
        <v>0</v>
      </c>
      <c r="L881" s="383">
        <v>100000000</v>
      </c>
      <c r="M881" s="383">
        <v>58220895</v>
      </c>
      <c r="N881" s="383">
        <v>41779105</v>
      </c>
      <c r="O881" s="383">
        <v>58220895</v>
      </c>
      <c r="P881" s="381" t="s">
        <v>6056</v>
      </c>
    </row>
    <row r="882" spans="1:16" ht="93">
      <c r="A882" s="380">
        <v>20251043</v>
      </c>
      <c r="B882" s="382">
        <v>45903</v>
      </c>
      <c r="C882" s="381">
        <v>20250728</v>
      </c>
      <c r="D882" s="381" t="s">
        <v>6052</v>
      </c>
      <c r="E882" s="381" t="s">
        <v>6053</v>
      </c>
      <c r="F882" s="381">
        <v>901336369</v>
      </c>
      <c r="G882" s="381" t="s">
        <v>6498</v>
      </c>
      <c r="H882" s="381" t="s">
        <v>6596</v>
      </c>
      <c r="I882" s="381">
        <v>20250668</v>
      </c>
      <c r="J882" s="383">
        <v>150000000</v>
      </c>
      <c r="K882" s="381">
        <v>0</v>
      </c>
      <c r="L882" s="383">
        <v>150000000</v>
      </c>
      <c r="M882" s="383">
        <v>127966133</v>
      </c>
      <c r="N882" s="383">
        <v>44065387</v>
      </c>
      <c r="O882" s="383">
        <v>105934613</v>
      </c>
      <c r="P882" s="381" t="s">
        <v>6056</v>
      </c>
    </row>
    <row r="883" spans="1:16" ht="103.2">
      <c r="A883" s="380">
        <v>20251047</v>
      </c>
      <c r="B883" s="382">
        <v>45904</v>
      </c>
      <c r="C883" s="381">
        <v>20250758</v>
      </c>
      <c r="D883" s="381" t="s">
        <v>6052</v>
      </c>
      <c r="E883" s="381" t="s">
        <v>6236</v>
      </c>
      <c r="F883" s="381">
        <v>901081632</v>
      </c>
      <c r="G883" s="381" t="s">
        <v>7136</v>
      </c>
      <c r="H883" s="381" t="s">
        <v>7126</v>
      </c>
      <c r="I883" s="381">
        <v>20250669</v>
      </c>
      <c r="J883" s="383">
        <v>50000000</v>
      </c>
      <c r="K883" s="381">
        <v>0</v>
      </c>
      <c r="L883" s="383">
        <v>50000000</v>
      </c>
      <c r="M883" s="383">
        <v>14030000</v>
      </c>
      <c r="N883" s="383">
        <v>35970000</v>
      </c>
      <c r="O883" s="383">
        <v>14030000</v>
      </c>
      <c r="P883" s="381" t="s">
        <v>6056</v>
      </c>
    </row>
    <row r="884" spans="1:16" ht="82.8">
      <c r="A884" s="380">
        <v>20251049</v>
      </c>
      <c r="B884" s="382">
        <v>45905</v>
      </c>
      <c r="C884" s="381">
        <v>20250772</v>
      </c>
      <c r="D884" s="381" t="s">
        <v>6158</v>
      </c>
      <c r="E884" s="381" t="s">
        <v>7137</v>
      </c>
      <c r="F884" s="381">
        <v>800011951</v>
      </c>
      <c r="G884" s="381" t="s">
        <v>7138</v>
      </c>
      <c r="H884" s="381" t="s">
        <v>7139</v>
      </c>
      <c r="I884" s="381">
        <v>20250670</v>
      </c>
      <c r="J884" s="383">
        <v>701400000</v>
      </c>
      <c r="K884" s="381">
        <v>0</v>
      </c>
      <c r="L884" s="383">
        <v>701400000</v>
      </c>
      <c r="M884" s="383">
        <v>140280000</v>
      </c>
      <c r="N884" s="383">
        <v>561120000</v>
      </c>
      <c r="O884" s="383">
        <v>140280000</v>
      </c>
      <c r="P884" s="381" t="s">
        <v>6056</v>
      </c>
    </row>
    <row r="885" spans="1:16" ht="62.4">
      <c r="A885" s="380">
        <v>20251052</v>
      </c>
      <c r="B885" s="382">
        <v>45905</v>
      </c>
      <c r="C885" s="381">
        <v>20250750</v>
      </c>
      <c r="D885" s="381" t="s">
        <v>6058</v>
      </c>
      <c r="E885" s="381" t="s">
        <v>6068</v>
      </c>
      <c r="F885" s="381">
        <v>79213321</v>
      </c>
      <c r="G885" s="381" t="s">
        <v>6074</v>
      </c>
      <c r="H885" s="381" t="s">
        <v>2976</v>
      </c>
      <c r="I885" s="381">
        <v>20250671</v>
      </c>
      <c r="J885" s="383">
        <v>23843000</v>
      </c>
      <c r="K885" s="381">
        <v>0</v>
      </c>
      <c r="L885" s="383">
        <v>23843000</v>
      </c>
      <c r="M885" s="383">
        <v>11183000</v>
      </c>
      <c r="N885" s="383">
        <v>12660000</v>
      </c>
      <c r="O885" s="383">
        <v>11183000</v>
      </c>
      <c r="P885" s="381" t="s">
        <v>6056</v>
      </c>
    </row>
    <row r="886" spans="1:16" ht="62.4">
      <c r="A886" s="380">
        <v>20251055</v>
      </c>
      <c r="B886" s="382">
        <v>45905</v>
      </c>
      <c r="C886" s="381">
        <v>20250593</v>
      </c>
      <c r="D886" s="381" t="s">
        <v>6158</v>
      </c>
      <c r="E886" s="381" t="s">
        <v>6053</v>
      </c>
      <c r="F886" s="381">
        <v>80560119</v>
      </c>
      <c r="G886" s="381" t="s">
        <v>7140</v>
      </c>
      <c r="H886" s="381" t="s">
        <v>6972</v>
      </c>
      <c r="I886" s="368">
        <v>20250672</v>
      </c>
      <c r="J886" s="383">
        <v>3750000</v>
      </c>
      <c r="K886" s="381">
        <v>0</v>
      </c>
      <c r="L886" s="383">
        <v>3750000</v>
      </c>
      <c r="M886" s="383">
        <v>1833333</v>
      </c>
      <c r="N886" s="383">
        <v>1916667</v>
      </c>
      <c r="O886" s="383">
        <v>1833333</v>
      </c>
      <c r="P886" s="381" t="s">
        <v>6056</v>
      </c>
    </row>
    <row r="887" spans="1:16" ht="82.8">
      <c r="A887" s="374">
        <v>20251260</v>
      </c>
      <c r="B887" s="376">
        <v>45952</v>
      </c>
      <c r="C887" s="375">
        <v>20250934</v>
      </c>
      <c r="D887" s="375" t="s">
        <v>6158</v>
      </c>
      <c r="E887" s="375" t="s">
        <v>6053</v>
      </c>
      <c r="F887" s="375">
        <v>80560119</v>
      </c>
      <c r="G887" s="375" t="s">
        <v>7140</v>
      </c>
      <c r="H887" s="375" t="s">
        <v>7141</v>
      </c>
      <c r="I887" s="369">
        <v>20250672</v>
      </c>
      <c r="J887" s="377">
        <v>1834000</v>
      </c>
      <c r="K887" s="375">
        <v>0</v>
      </c>
      <c r="L887" s="397">
        <v>1834000</v>
      </c>
      <c r="M887" s="375">
        <v>0</v>
      </c>
      <c r="N887" s="377">
        <v>1834000</v>
      </c>
      <c r="O887" s="375">
        <v>0</v>
      </c>
      <c r="P887" s="375" t="s">
        <v>6056</v>
      </c>
    </row>
    <row r="888" spans="1:16" ht="72.599999999999994">
      <c r="A888" s="380">
        <v>20251053</v>
      </c>
      <c r="B888" s="382">
        <v>45905</v>
      </c>
      <c r="C888" s="381">
        <v>20250613</v>
      </c>
      <c r="D888" s="381" t="s">
        <v>6158</v>
      </c>
      <c r="E888" s="381" t="s">
        <v>6989</v>
      </c>
      <c r="F888" s="381">
        <v>901378905</v>
      </c>
      <c r="G888" s="381" t="s">
        <v>7142</v>
      </c>
      <c r="H888" s="381" t="s">
        <v>7143</v>
      </c>
      <c r="I888" s="381">
        <v>20250673</v>
      </c>
      <c r="J888" s="383">
        <v>80000000</v>
      </c>
      <c r="K888" s="381">
        <v>0</v>
      </c>
      <c r="L888" s="383">
        <v>80000000</v>
      </c>
      <c r="M888" s="383">
        <v>24000000</v>
      </c>
      <c r="N888" s="383">
        <v>80000000</v>
      </c>
      <c r="O888" s="381">
        <v>0</v>
      </c>
      <c r="P888" s="381" t="s">
        <v>6056</v>
      </c>
    </row>
    <row r="889" spans="1:16" ht="72.599999999999994">
      <c r="A889" s="380">
        <v>20251072</v>
      </c>
      <c r="B889" s="382">
        <v>45910</v>
      </c>
      <c r="C889" s="381">
        <v>20250758</v>
      </c>
      <c r="D889" s="381" t="s">
        <v>6052</v>
      </c>
      <c r="E889" s="381" t="s">
        <v>6236</v>
      </c>
      <c r="F889" s="381">
        <v>900691730</v>
      </c>
      <c r="G889" s="381" t="s">
        <v>6828</v>
      </c>
      <c r="H889" s="381" t="s">
        <v>7126</v>
      </c>
      <c r="I889" s="381">
        <v>20250674</v>
      </c>
      <c r="J889" s="383">
        <v>100000000</v>
      </c>
      <c r="K889" s="381">
        <v>0</v>
      </c>
      <c r="L889" s="383">
        <v>100000000</v>
      </c>
      <c r="M889" s="383">
        <v>96000000</v>
      </c>
      <c r="N889" s="383">
        <v>4000000</v>
      </c>
      <c r="O889" s="383">
        <v>96000000</v>
      </c>
      <c r="P889" s="381" t="s">
        <v>6056</v>
      </c>
    </row>
    <row r="890" spans="1:16" ht="103.2">
      <c r="A890" s="380">
        <v>20251057</v>
      </c>
      <c r="B890" s="382">
        <v>45908</v>
      </c>
      <c r="C890" s="381">
        <v>20250726</v>
      </c>
      <c r="D890" s="381" t="s">
        <v>6052</v>
      </c>
      <c r="E890" s="381" t="s">
        <v>6053</v>
      </c>
      <c r="F890" s="381">
        <v>901023720</v>
      </c>
      <c r="G890" s="381" t="s">
        <v>7124</v>
      </c>
      <c r="H890" s="381" t="s">
        <v>7117</v>
      </c>
      <c r="I890" s="381">
        <v>20250675</v>
      </c>
      <c r="J890" s="383">
        <v>100000000</v>
      </c>
      <c r="K890" s="381">
        <v>0</v>
      </c>
      <c r="L890" s="383">
        <v>100000000</v>
      </c>
      <c r="M890" s="383">
        <v>9262792</v>
      </c>
      <c r="N890" s="383">
        <v>97326000</v>
      </c>
      <c r="O890" s="383">
        <v>2674000</v>
      </c>
      <c r="P890" s="381" t="s">
        <v>6056</v>
      </c>
    </row>
    <row r="891" spans="1:16" ht="62.4">
      <c r="A891" s="380">
        <v>20251059</v>
      </c>
      <c r="B891" s="382">
        <v>45908</v>
      </c>
      <c r="C891" s="381">
        <v>20250751</v>
      </c>
      <c r="D891" s="381" t="s">
        <v>6058</v>
      </c>
      <c r="E891" s="381" t="s">
        <v>6068</v>
      </c>
      <c r="F891" s="381">
        <v>1023951600</v>
      </c>
      <c r="G891" s="381" t="s">
        <v>6092</v>
      </c>
      <c r="H891" s="381" t="s">
        <v>7144</v>
      </c>
      <c r="I891" s="381">
        <v>20250676</v>
      </c>
      <c r="J891" s="383">
        <v>13440000</v>
      </c>
      <c r="K891" s="381">
        <v>0</v>
      </c>
      <c r="L891" s="383">
        <v>13440000</v>
      </c>
      <c r="M891" s="383">
        <v>6240000</v>
      </c>
      <c r="N891" s="383">
        <v>7200000</v>
      </c>
      <c r="O891" s="383">
        <v>6240000</v>
      </c>
      <c r="P891" s="381" t="s">
        <v>6056</v>
      </c>
    </row>
    <row r="892" spans="1:16" ht="72.599999999999994">
      <c r="A892" s="380">
        <v>20251062</v>
      </c>
      <c r="B892" s="382">
        <v>45909</v>
      </c>
      <c r="C892" s="381">
        <v>20250423</v>
      </c>
      <c r="D892" s="381" t="s">
        <v>6158</v>
      </c>
      <c r="E892" s="381" t="s">
        <v>6454</v>
      </c>
      <c r="F892" s="381">
        <v>1069924803</v>
      </c>
      <c r="G892" s="381" t="s">
        <v>7145</v>
      </c>
      <c r="H892" s="381" t="s">
        <v>6770</v>
      </c>
      <c r="I892" s="381">
        <v>20250677</v>
      </c>
      <c r="J892" s="383">
        <v>10000000</v>
      </c>
      <c r="K892" s="381">
        <v>0</v>
      </c>
      <c r="L892" s="383">
        <v>10000000</v>
      </c>
      <c r="M892" s="381">
        <v>0</v>
      </c>
      <c r="N892" s="383">
        <v>10000000</v>
      </c>
      <c r="O892" s="381">
        <v>0</v>
      </c>
      <c r="P892" s="381" t="s">
        <v>6056</v>
      </c>
    </row>
    <row r="893" spans="1:16" ht="62.4">
      <c r="A893" s="380">
        <v>20251063</v>
      </c>
      <c r="B893" s="382">
        <v>45909</v>
      </c>
      <c r="C893" s="381">
        <v>20250775</v>
      </c>
      <c r="D893" s="381" t="s">
        <v>6158</v>
      </c>
      <c r="E893" s="381" t="s">
        <v>6454</v>
      </c>
      <c r="F893" s="381">
        <v>79062996</v>
      </c>
      <c r="G893" s="381" t="s">
        <v>7146</v>
      </c>
      <c r="H893" s="381" t="s">
        <v>7147</v>
      </c>
      <c r="I893" s="381">
        <v>20250678</v>
      </c>
      <c r="J893" s="383">
        <v>26250000</v>
      </c>
      <c r="K893" s="381">
        <v>0</v>
      </c>
      <c r="L893" s="383">
        <v>26250000</v>
      </c>
      <c r="M893" s="383">
        <v>4433333</v>
      </c>
      <c r="N893" s="383">
        <v>21816667</v>
      </c>
      <c r="O893" s="383">
        <v>4433333</v>
      </c>
      <c r="P893" s="381" t="s">
        <v>6056</v>
      </c>
    </row>
    <row r="894" spans="1:16" ht="113.4">
      <c r="A894" s="380">
        <v>20251073</v>
      </c>
      <c r="B894" s="382">
        <v>45910</v>
      </c>
      <c r="C894" s="381">
        <v>20250758</v>
      </c>
      <c r="D894" s="381" t="s">
        <v>6052</v>
      </c>
      <c r="E894" s="381" t="s">
        <v>6236</v>
      </c>
      <c r="F894" s="381">
        <v>901856830</v>
      </c>
      <c r="G894" s="381" t="s">
        <v>7148</v>
      </c>
      <c r="H894" s="381" t="s">
        <v>7126</v>
      </c>
      <c r="I894" s="381">
        <v>20250679</v>
      </c>
      <c r="J894" s="383">
        <v>100000000</v>
      </c>
      <c r="K894" s="381">
        <v>0</v>
      </c>
      <c r="L894" s="383">
        <v>100000000</v>
      </c>
      <c r="M894" s="383">
        <v>99999900</v>
      </c>
      <c r="N894" s="381">
        <v>100</v>
      </c>
      <c r="O894" s="383">
        <v>99999900</v>
      </c>
      <c r="P894" s="381" t="s">
        <v>6056</v>
      </c>
    </row>
    <row r="895" spans="1:16" ht="82.8">
      <c r="A895" s="380">
        <v>20251109</v>
      </c>
      <c r="B895" s="382">
        <v>45919</v>
      </c>
      <c r="C895" s="381">
        <v>20250767</v>
      </c>
      <c r="D895" s="381" t="s">
        <v>6158</v>
      </c>
      <c r="E895" s="381" t="s">
        <v>6978</v>
      </c>
      <c r="F895" s="381">
        <v>900541359</v>
      </c>
      <c r="G895" s="381" t="s">
        <v>7149</v>
      </c>
      <c r="H895" s="381" t="s">
        <v>7150</v>
      </c>
      <c r="I895" s="381">
        <v>20250680</v>
      </c>
      <c r="J895" s="383">
        <v>203400000</v>
      </c>
      <c r="K895" s="381">
        <v>0</v>
      </c>
      <c r="L895" s="383">
        <v>203400000</v>
      </c>
      <c r="M895" s="381">
        <v>0</v>
      </c>
      <c r="N895" s="383">
        <v>203400000</v>
      </c>
      <c r="O895" s="381">
        <v>0</v>
      </c>
      <c r="P895" s="381" t="s">
        <v>6056</v>
      </c>
    </row>
    <row r="896" spans="1:16" ht="72.599999999999994">
      <c r="A896" s="380">
        <v>20251069</v>
      </c>
      <c r="B896" s="382">
        <v>45910</v>
      </c>
      <c r="C896" s="381">
        <v>20250766</v>
      </c>
      <c r="D896" s="381" t="s">
        <v>6309</v>
      </c>
      <c r="E896" s="381" t="s">
        <v>6989</v>
      </c>
      <c r="F896" s="381">
        <v>901507075</v>
      </c>
      <c r="G896" s="381" t="s">
        <v>7151</v>
      </c>
      <c r="H896" s="381" t="s">
        <v>7152</v>
      </c>
      <c r="I896" s="368">
        <v>20250681</v>
      </c>
      <c r="J896" s="383">
        <v>1124245000</v>
      </c>
      <c r="K896" s="381">
        <v>0</v>
      </c>
      <c r="L896" s="383">
        <v>1124245000</v>
      </c>
      <c r="M896" s="383">
        <v>475146121</v>
      </c>
      <c r="N896" s="383">
        <v>649098879</v>
      </c>
      <c r="O896" s="383">
        <v>475146121</v>
      </c>
      <c r="P896" s="381" t="s">
        <v>6056</v>
      </c>
    </row>
    <row r="897" spans="1:16" ht="82.8">
      <c r="A897" s="374">
        <v>20251242</v>
      </c>
      <c r="B897" s="376">
        <v>45950</v>
      </c>
      <c r="C897" s="375">
        <v>20250834</v>
      </c>
      <c r="D897" s="375" t="s">
        <v>6309</v>
      </c>
      <c r="E897" s="375" t="s">
        <v>6989</v>
      </c>
      <c r="F897" s="375">
        <v>901507075</v>
      </c>
      <c r="G897" s="375" t="s">
        <v>7151</v>
      </c>
      <c r="H897" s="375" t="s">
        <v>7153</v>
      </c>
      <c r="I897" s="369">
        <v>20250681</v>
      </c>
      <c r="J897" s="377">
        <v>244825000</v>
      </c>
      <c r="K897" s="375">
        <v>0</v>
      </c>
      <c r="L897" s="397">
        <v>244825000</v>
      </c>
      <c r="M897" s="375">
        <v>0</v>
      </c>
      <c r="N897" s="377">
        <v>244825000</v>
      </c>
      <c r="O897" s="375">
        <v>0</v>
      </c>
      <c r="P897" s="375" t="s">
        <v>6056</v>
      </c>
    </row>
    <row r="898" spans="1:16" ht="103.2">
      <c r="A898" s="380">
        <v>20251074</v>
      </c>
      <c r="B898" s="382">
        <v>45910</v>
      </c>
      <c r="C898" s="381">
        <v>20250774</v>
      </c>
      <c r="D898" s="381" t="s">
        <v>6309</v>
      </c>
      <c r="E898" s="381" t="s">
        <v>7154</v>
      </c>
      <c r="F898" s="381">
        <v>900544894</v>
      </c>
      <c r="G898" s="381" t="s">
        <v>7155</v>
      </c>
      <c r="H898" s="381" t="s">
        <v>7156</v>
      </c>
      <c r="I898" s="381">
        <v>20250682</v>
      </c>
      <c r="J898" s="383">
        <v>7166543000</v>
      </c>
      <c r="K898" s="381">
        <v>0</v>
      </c>
      <c r="L898" s="383">
        <v>7166543000</v>
      </c>
      <c r="M898" s="383">
        <v>2149962900</v>
      </c>
      <c r="N898" s="383">
        <v>5016580100</v>
      </c>
      <c r="O898" s="383">
        <v>2149962900</v>
      </c>
      <c r="P898" s="381" t="s">
        <v>6056</v>
      </c>
    </row>
    <row r="899" spans="1:16" ht="103.2">
      <c r="A899" s="380">
        <v>20251075</v>
      </c>
      <c r="B899" s="382">
        <v>45910</v>
      </c>
      <c r="C899" s="381">
        <v>20250773</v>
      </c>
      <c r="D899" s="381" t="s">
        <v>6309</v>
      </c>
      <c r="E899" s="381" t="s">
        <v>7154</v>
      </c>
      <c r="F899" s="381">
        <v>900280686</v>
      </c>
      <c r="G899" s="381" t="s">
        <v>7157</v>
      </c>
      <c r="H899" s="381" t="s">
        <v>7158</v>
      </c>
      <c r="I899" s="381">
        <v>20250683</v>
      </c>
      <c r="J899" s="383">
        <v>10388659000</v>
      </c>
      <c r="K899" s="381">
        <v>0</v>
      </c>
      <c r="L899" s="383">
        <v>10388659000</v>
      </c>
      <c r="M899" s="383">
        <v>3116597700</v>
      </c>
      <c r="N899" s="383">
        <v>7272061300</v>
      </c>
      <c r="O899" s="383">
        <v>3116597700</v>
      </c>
      <c r="P899" s="381" t="s">
        <v>6056</v>
      </c>
    </row>
    <row r="900" spans="1:16" ht="123.6">
      <c r="A900" s="380">
        <v>20251065</v>
      </c>
      <c r="B900" s="382">
        <v>45910</v>
      </c>
      <c r="C900" s="381">
        <v>20250791</v>
      </c>
      <c r="D900" s="381" t="s">
        <v>6309</v>
      </c>
      <c r="E900" s="381" t="s">
        <v>7159</v>
      </c>
      <c r="F900" s="381">
        <v>860514764</v>
      </c>
      <c r="G900" s="381" t="s">
        <v>7160</v>
      </c>
      <c r="H900" s="381" t="s">
        <v>7161</v>
      </c>
      <c r="I900" s="381">
        <v>20250684</v>
      </c>
      <c r="J900" s="383">
        <v>407060000</v>
      </c>
      <c r="K900" s="381">
        <v>0</v>
      </c>
      <c r="L900" s="383">
        <v>407060000</v>
      </c>
      <c r="M900" s="383">
        <v>399260000</v>
      </c>
      <c r="N900" s="383">
        <v>7800000</v>
      </c>
      <c r="O900" s="383">
        <v>399260000</v>
      </c>
      <c r="P900" s="381" t="s">
        <v>6056</v>
      </c>
    </row>
    <row r="901" spans="1:16" ht="62.4">
      <c r="A901" s="380">
        <v>20251070</v>
      </c>
      <c r="B901" s="382">
        <v>45910</v>
      </c>
      <c r="C901" s="381">
        <v>20250714</v>
      </c>
      <c r="D901" s="381" t="s">
        <v>6158</v>
      </c>
      <c r="E901" s="381" t="s">
        <v>6943</v>
      </c>
      <c r="F901" s="381">
        <v>900827138</v>
      </c>
      <c r="G901" s="381" t="s">
        <v>7162</v>
      </c>
      <c r="H901" s="381" t="s">
        <v>7163</v>
      </c>
      <c r="I901" s="381">
        <v>20250685</v>
      </c>
      <c r="J901" s="383">
        <v>40000000</v>
      </c>
      <c r="K901" s="381">
        <v>0</v>
      </c>
      <c r="L901" s="383">
        <v>40000000</v>
      </c>
      <c r="M901" s="381">
        <v>0</v>
      </c>
      <c r="N901" s="383">
        <v>40000000</v>
      </c>
      <c r="O901" s="381">
        <v>0</v>
      </c>
      <c r="P901" s="381" t="s">
        <v>6056</v>
      </c>
    </row>
    <row r="902" spans="1:16" ht="62.4">
      <c r="A902" s="380">
        <v>20251087</v>
      </c>
      <c r="B902" s="382">
        <v>45912</v>
      </c>
      <c r="C902" s="381">
        <v>20250804</v>
      </c>
      <c r="D902" s="381" t="s">
        <v>6309</v>
      </c>
      <c r="E902" s="381" t="s">
        <v>7164</v>
      </c>
      <c r="F902" s="381">
        <v>901568358</v>
      </c>
      <c r="G902" s="381" t="s">
        <v>7165</v>
      </c>
      <c r="H902" s="381" t="s">
        <v>7166</v>
      </c>
      <c r="I902" s="368">
        <v>20250686</v>
      </c>
      <c r="J902" s="383">
        <v>864649397</v>
      </c>
      <c r="K902" s="381">
        <v>0</v>
      </c>
      <c r="L902" s="383">
        <v>864649397</v>
      </c>
      <c r="M902" s="383">
        <v>861049396</v>
      </c>
      <c r="N902" s="383">
        <v>3600001</v>
      </c>
      <c r="O902" s="383">
        <v>861049396</v>
      </c>
      <c r="P902" s="381" t="s">
        <v>6056</v>
      </c>
    </row>
    <row r="903" spans="1:16" ht="72.599999999999994">
      <c r="A903" s="374">
        <v>20251309</v>
      </c>
      <c r="B903" s="376">
        <v>45961</v>
      </c>
      <c r="C903" s="375">
        <v>20251009</v>
      </c>
      <c r="D903" s="375" t="s">
        <v>6309</v>
      </c>
      <c r="E903" s="375" t="s">
        <v>7164</v>
      </c>
      <c r="F903" s="375">
        <v>901568358</v>
      </c>
      <c r="G903" s="375" t="s">
        <v>7165</v>
      </c>
      <c r="H903" s="375" t="s">
        <v>7167</v>
      </c>
      <c r="I903" s="369">
        <v>20250686</v>
      </c>
      <c r="J903" s="377">
        <v>77073000</v>
      </c>
      <c r="K903" s="375">
        <v>0</v>
      </c>
      <c r="L903" s="397">
        <v>77073000</v>
      </c>
      <c r="M903" s="375">
        <v>0</v>
      </c>
      <c r="N903" s="377">
        <v>77073000</v>
      </c>
      <c r="O903" s="375">
        <v>0</v>
      </c>
      <c r="P903" s="375" t="s">
        <v>6056</v>
      </c>
    </row>
    <row r="904" spans="1:16" ht="103.2">
      <c r="A904" s="380">
        <v>20251086</v>
      </c>
      <c r="B904" s="382">
        <v>45912</v>
      </c>
      <c r="C904" s="381">
        <v>20250768</v>
      </c>
      <c r="D904" s="381" t="s">
        <v>6052</v>
      </c>
      <c r="E904" s="381" t="s">
        <v>6236</v>
      </c>
      <c r="F904" s="381">
        <v>901493066</v>
      </c>
      <c r="G904" s="381" t="s">
        <v>7168</v>
      </c>
      <c r="H904" s="381" t="s">
        <v>7169</v>
      </c>
      <c r="I904" s="381">
        <v>20250687</v>
      </c>
      <c r="J904" s="383">
        <v>300000000</v>
      </c>
      <c r="K904" s="381">
        <v>0</v>
      </c>
      <c r="L904" s="383">
        <v>300000000</v>
      </c>
      <c r="M904" s="383">
        <v>300000000</v>
      </c>
      <c r="N904" s="381">
        <v>0</v>
      </c>
      <c r="O904" s="383">
        <v>300000000</v>
      </c>
      <c r="P904" s="381" t="s">
        <v>6056</v>
      </c>
    </row>
    <row r="905" spans="1:16" ht="72.599999999999994">
      <c r="A905" s="380">
        <v>20251091</v>
      </c>
      <c r="B905" s="382">
        <v>45915</v>
      </c>
      <c r="C905" s="381">
        <v>20250803</v>
      </c>
      <c r="D905" s="381" t="s">
        <v>6158</v>
      </c>
      <c r="E905" s="381" t="s">
        <v>6108</v>
      </c>
      <c r="F905" s="381">
        <v>52476954</v>
      </c>
      <c r="G905" s="381" t="s">
        <v>7170</v>
      </c>
      <c r="H905" s="381" t="s">
        <v>7171</v>
      </c>
      <c r="I905" s="381">
        <v>20250688</v>
      </c>
      <c r="J905" s="383">
        <v>477319000</v>
      </c>
      <c r="K905" s="381">
        <v>0</v>
      </c>
      <c r="L905" s="383">
        <v>477319000</v>
      </c>
      <c r="M905" s="381">
        <v>0</v>
      </c>
      <c r="N905" s="383">
        <v>477319000</v>
      </c>
      <c r="O905" s="381">
        <v>0</v>
      </c>
      <c r="P905" s="381" t="s">
        <v>6056</v>
      </c>
    </row>
    <row r="906" spans="1:16" ht="72.599999999999994">
      <c r="A906" s="380">
        <v>20251088</v>
      </c>
      <c r="B906" s="382">
        <v>45915</v>
      </c>
      <c r="C906" s="381">
        <v>20250758</v>
      </c>
      <c r="D906" s="381" t="s">
        <v>6052</v>
      </c>
      <c r="E906" s="381" t="s">
        <v>6236</v>
      </c>
      <c r="F906" s="381">
        <v>900190963</v>
      </c>
      <c r="G906" s="381" t="s">
        <v>902</v>
      </c>
      <c r="H906" s="381" t="s">
        <v>7126</v>
      </c>
      <c r="I906" s="381">
        <v>20250689</v>
      </c>
      <c r="J906" s="383">
        <v>100000000</v>
      </c>
      <c r="K906" s="381">
        <v>0</v>
      </c>
      <c r="L906" s="383">
        <v>100000000</v>
      </c>
      <c r="M906" s="381">
        <v>0</v>
      </c>
      <c r="N906" s="383">
        <v>100000000</v>
      </c>
      <c r="O906" s="381">
        <v>0</v>
      </c>
      <c r="P906" s="381" t="s">
        <v>6056</v>
      </c>
    </row>
    <row r="907" spans="1:16" ht="82.8">
      <c r="A907" s="380">
        <v>20251094</v>
      </c>
      <c r="B907" s="382">
        <v>45916</v>
      </c>
      <c r="C907" s="381">
        <v>20250764</v>
      </c>
      <c r="D907" s="381" t="s">
        <v>6309</v>
      </c>
      <c r="E907" s="381" t="s">
        <v>6658</v>
      </c>
      <c r="F907" s="381">
        <v>900814540</v>
      </c>
      <c r="G907" s="381" t="s">
        <v>6723</v>
      </c>
      <c r="H907" s="381" t="s">
        <v>7172</v>
      </c>
      <c r="I907" s="381">
        <v>20250690</v>
      </c>
      <c r="J907" s="383">
        <v>425300000</v>
      </c>
      <c r="K907" s="381">
        <v>0</v>
      </c>
      <c r="L907" s="383">
        <v>425300000</v>
      </c>
      <c r="M907" s="381">
        <v>0</v>
      </c>
      <c r="N907" s="383">
        <v>425300000</v>
      </c>
      <c r="O907" s="381">
        <v>0</v>
      </c>
      <c r="P907" s="381" t="s">
        <v>6056</v>
      </c>
    </row>
    <row r="908" spans="1:16" ht="93">
      <c r="A908" s="380">
        <v>20251116</v>
      </c>
      <c r="B908" s="382">
        <v>45919</v>
      </c>
      <c r="C908" s="381">
        <v>20250763</v>
      </c>
      <c r="D908" s="381" t="s">
        <v>6309</v>
      </c>
      <c r="E908" s="381" t="s">
        <v>6658</v>
      </c>
      <c r="F908" s="381">
        <v>900776532</v>
      </c>
      <c r="G908" s="381" t="s">
        <v>7173</v>
      </c>
      <c r="H908" s="381" t="s">
        <v>7174</v>
      </c>
      <c r="I908" s="381">
        <v>20250691</v>
      </c>
      <c r="J908" s="383">
        <v>149583000</v>
      </c>
      <c r="K908" s="381">
        <v>0</v>
      </c>
      <c r="L908" s="383">
        <v>149583000</v>
      </c>
      <c r="M908" s="381">
        <v>0</v>
      </c>
      <c r="N908" s="383">
        <v>149583000</v>
      </c>
      <c r="O908" s="381">
        <v>0</v>
      </c>
      <c r="P908" s="381" t="s">
        <v>6056</v>
      </c>
    </row>
    <row r="909" spans="1:16" ht="72.599999999999994">
      <c r="A909" s="380">
        <v>20251102</v>
      </c>
      <c r="B909" s="382">
        <v>45918</v>
      </c>
      <c r="C909" s="381">
        <v>20250792</v>
      </c>
      <c r="D909" s="381" t="s">
        <v>6158</v>
      </c>
      <c r="E909" s="381" t="s">
        <v>6904</v>
      </c>
      <c r="F909" s="381">
        <v>1007599261</v>
      </c>
      <c r="G909" s="381" t="s">
        <v>6398</v>
      </c>
      <c r="H909" s="381" t="s">
        <v>7175</v>
      </c>
      <c r="I909" s="381">
        <v>20250692</v>
      </c>
      <c r="J909" s="383">
        <v>25750000</v>
      </c>
      <c r="K909" s="381">
        <v>0</v>
      </c>
      <c r="L909" s="383">
        <v>25750000</v>
      </c>
      <c r="M909" s="383">
        <v>3250000</v>
      </c>
      <c r="N909" s="383">
        <v>22500000</v>
      </c>
      <c r="O909" s="383">
        <v>3250000</v>
      </c>
      <c r="P909" s="381" t="s">
        <v>6056</v>
      </c>
    </row>
    <row r="910" spans="1:16" ht="62.4">
      <c r="A910" s="380">
        <v>20251103</v>
      </c>
      <c r="B910" s="382">
        <v>45918</v>
      </c>
      <c r="C910" s="381">
        <v>20250781</v>
      </c>
      <c r="D910" s="381" t="s">
        <v>6158</v>
      </c>
      <c r="E910" s="381" t="s">
        <v>6159</v>
      </c>
      <c r="F910" s="381">
        <v>7703353</v>
      </c>
      <c r="G910" s="381" t="s">
        <v>6879</v>
      </c>
      <c r="H910" s="381" t="s">
        <v>5121</v>
      </c>
      <c r="I910" s="381">
        <v>20250693</v>
      </c>
      <c r="J910" s="383">
        <v>42073000</v>
      </c>
      <c r="K910" s="381">
        <v>0</v>
      </c>
      <c r="L910" s="383">
        <v>42073000</v>
      </c>
      <c r="M910" s="381">
        <v>0</v>
      </c>
      <c r="N910" s="383">
        <v>42073000</v>
      </c>
      <c r="O910" s="381">
        <v>0</v>
      </c>
      <c r="P910" s="381" t="s">
        <v>6056</v>
      </c>
    </row>
    <row r="911" spans="1:16" ht="42">
      <c r="A911" s="380">
        <v>20251104</v>
      </c>
      <c r="B911" s="382">
        <v>45918</v>
      </c>
      <c r="C911" s="381">
        <v>20250797</v>
      </c>
      <c r="D911" s="381" t="s">
        <v>6058</v>
      </c>
      <c r="E911" s="381" t="s">
        <v>6062</v>
      </c>
      <c r="F911" s="381">
        <v>52451916</v>
      </c>
      <c r="G911" s="381" t="s">
        <v>6224</v>
      </c>
      <c r="H911" s="381" t="s">
        <v>6064</v>
      </c>
      <c r="I911" s="381">
        <v>20250694</v>
      </c>
      <c r="J911" s="383">
        <v>36000000</v>
      </c>
      <c r="K911" s="381">
        <v>0</v>
      </c>
      <c r="L911" s="383">
        <v>36000000</v>
      </c>
      <c r="M911" s="383">
        <v>3200000</v>
      </c>
      <c r="N911" s="383">
        <v>32800000</v>
      </c>
      <c r="O911" s="383">
        <v>3200000</v>
      </c>
      <c r="P911" s="381" t="s">
        <v>6056</v>
      </c>
    </row>
    <row r="912" spans="1:16" ht="103.2">
      <c r="A912" s="380">
        <v>20251108</v>
      </c>
      <c r="B912" s="382">
        <v>45919</v>
      </c>
      <c r="C912" s="381">
        <v>20250812</v>
      </c>
      <c r="D912" s="381" t="s">
        <v>6052</v>
      </c>
      <c r="E912" s="381" t="s">
        <v>6236</v>
      </c>
      <c r="F912" s="381">
        <v>901416379</v>
      </c>
      <c r="G912" s="381" t="s">
        <v>6597</v>
      </c>
      <c r="H912" s="381" t="s">
        <v>7126</v>
      </c>
      <c r="I912" s="381">
        <v>20250695</v>
      </c>
      <c r="J912" s="383">
        <v>100000000</v>
      </c>
      <c r="K912" s="381">
        <v>0</v>
      </c>
      <c r="L912" s="383">
        <v>100000000</v>
      </c>
      <c r="M912" s="381">
        <v>0</v>
      </c>
      <c r="N912" s="383">
        <v>100000000</v>
      </c>
      <c r="O912" s="381">
        <v>0</v>
      </c>
      <c r="P912" s="381" t="s">
        <v>6056</v>
      </c>
    </row>
    <row r="913" spans="1:16" ht="93">
      <c r="A913" s="380">
        <v>20251107</v>
      </c>
      <c r="B913" s="382">
        <v>45919</v>
      </c>
      <c r="C913" s="381">
        <v>20250768</v>
      </c>
      <c r="D913" s="381" t="s">
        <v>6052</v>
      </c>
      <c r="E913" s="381" t="s">
        <v>6236</v>
      </c>
      <c r="F913" s="381">
        <v>901704237</v>
      </c>
      <c r="G913" s="381" t="s">
        <v>7023</v>
      </c>
      <c r="H913" s="381" t="s">
        <v>7169</v>
      </c>
      <c r="I913" s="381">
        <v>20250696</v>
      </c>
      <c r="J913" s="383">
        <v>68000000</v>
      </c>
      <c r="K913" s="381">
        <v>0</v>
      </c>
      <c r="L913" s="383">
        <v>68000000</v>
      </c>
      <c r="M913" s="383">
        <v>14030000</v>
      </c>
      <c r="N913" s="383">
        <v>53970000</v>
      </c>
      <c r="O913" s="383">
        <v>14030000</v>
      </c>
      <c r="P913" s="381" t="s">
        <v>6056</v>
      </c>
    </row>
    <row r="914" spans="1:16" ht="72.599999999999994">
      <c r="A914" s="380">
        <v>20251132</v>
      </c>
      <c r="B914" s="382">
        <v>45924</v>
      </c>
      <c r="C914" s="381">
        <v>20250757</v>
      </c>
      <c r="D914" s="381" t="s">
        <v>6309</v>
      </c>
      <c r="E914" s="381" t="s">
        <v>6658</v>
      </c>
      <c r="F914" s="381">
        <v>860007336</v>
      </c>
      <c r="G914" s="381" t="s">
        <v>6266</v>
      </c>
      <c r="H914" s="381" t="s">
        <v>7176</v>
      </c>
      <c r="I914" s="381">
        <v>20250697</v>
      </c>
      <c r="J914" s="383">
        <v>116378300</v>
      </c>
      <c r="K914" s="381">
        <v>0</v>
      </c>
      <c r="L914" s="383">
        <v>116378300</v>
      </c>
      <c r="M914" s="381">
        <v>0</v>
      </c>
      <c r="N914" s="383">
        <v>116378300</v>
      </c>
      <c r="O914" s="381">
        <v>0</v>
      </c>
      <c r="P914" s="381" t="s">
        <v>6056</v>
      </c>
    </row>
    <row r="915" spans="1:16" ht="103.2">
      <c r="A915" s="380">
        <v>20251120</v>
      </c>
      <c r="B915" s="382">
        <v>45922</v>
      </c>
      <c r="C915" s="381">
        <v>20250809</v>
      </c>
      <c r="D915" s="381" t="s">
        <v>6158</v>
      </c>
      <c r="E915" s="381" t="s">
        <v>7154</v>
      </c>
      <c r="F915" s="381">
        <v>53029748</v>
      </c>
      <c r="G915" s="381" t="s">
        <v>7177</v>
      </c>
      <c r="H915" s="381" t="s">
        <v>7178</v>
      </c>
      <c r="I915" s="381">
        <v>20250698</v>
      </c>
      <c r="J915" s="383">
        <v>19500000</v>
      </c>
      <c r="K915" s="381">
        <v>0</v>
      </c>
      <c r="L915" s="383">
        <v>19500000</v>
      </c>
      <c r="M915" s="383">
        <v>1516667</v>
      </c>
      <c r="N915" s="383">
        <v>17983333</v>
      </c>
      <c r="O915" s="383">
        <v>1516667</v>
      </c>
      <c r="P915" s="381" t="s">
        <v>6056</v>
      </c>
    </row>
    <row r="916" spans="1:16" ht="72.599999999999994">
      <c r="A916" s="380">
        <v>20251118</v>
      </c>
      <c r="B916" s="382">
        <v>45922</v>
      </c>
      <c r="C916" s="381">
        <v>20250812</v>
      </c>
      <c r="D916" s="381" t="s">
        <v>6052</v>
      </c>
      <c r="E916" s="381" t="s">
        <v>6236</v>
      </c>
      <c r="F916" s="381">
        <v>901062585</v>
      </c>
      <c r="G916" s="381" t="s">
        <v>7179</v>
      </c>
      <c r="H916" s="381" t="s">
        <v>7126</v>
      </c>
      <c r="I916" s="381">
        <v>20250699</v>
      </c>
      <c r="J916" s="383">
        <v>75000000</v>
      </c>
      <c r="K916" s="381">
        <v>0</v>
      </c>
      <c r="L916" s="383">
        <v>75000000</v>
      </c>
      <c r="M916" s="381">
        <v>0</v>
      </c>
      <c r="N916" s="383">
        <v>75000000</v>
      </c>
      <c r="O916" s="381">
        <v>0</v>
      </c>
      <c r="P916" s="381" t="s">
        <v>6056</v>
      </c>
    </row>
    <row r="917" spans="1:16" ht="93">
      <c r="A917" s="380">
        <v>20251119</v>
      </c>
      <c r="B917" s="382">
        <v>45922</v>
      </c>
      <c r="C917" s="381">
        <v>20250829</v>
      </c>
      <c r="D917" s="381" t="s">
        <v>6052</v>
      </c>
      <c r="E917" s="381" t="s">
        <v>6236</v>
      </c>
      <c r="F917" s="381">
        <v>901722723</v>
      </c>
      <c r="G917" s="381" t="s">
        <v>7180</v>
      </c>
      <c r="H917" s="381" t="s">
        <v>7126</v>
      </c>
      <c r="I917" s="381">
        <v>20250700</v>
      </c>
      <c r="J917" s="383">
        <v>100000000</v>
      </c>
      <c r="K917" s="381">
        <v>0</v>
      </c>
      <c r="L917" s="383">
        <v>100000000</v>
      </c>
      <c r="M917" s="383">
        <v>19381625</v>
      </c>
      <c r="N917" s="383">
        <v>88676350</v>
      </c>
      <c r="O917" s="383">
        <v>11323650</v>
      </c>
      <c r="P917" s="381" t="s">
        <v>6056</v>
      </c>
    </row>
    <row r="918" spans="1:16" ht="42">
      <c r="A918" s="380">
        <v>20251125</v>
      </c>
      <c r="B918" s="382">
        <v>45923</v>
      </c>
      <c r="C918" s="381">
        <v>20250786</v>
      </c>
      <c r="D918" s="381" t="s">
        <v>6058</v>
      </c>
      <c r="E918" s="381" t="s">
        <v>6062</v>
      </c>
      <c r="F918" s="381">
        <v>52307564</v>
      </c>
      <c r="G918" s="381" t="s">
        <v>6300</v>
      </c>
      <c r="H918" s="381" t="s">
        <v>2750</v>
      </c>
      <c r="I918" s="381">
        <v>20250701</v>
      </c>
      <c r="J918" s="383">
        <v>10500000</v>
      </c>
      <c r="K918" s="381">
        <v>0</v>
      </c>
      <c r="L918" s="383">
        <v>10500000</v>
      </c>
      <c r="M918" s="383">
        <v>816666</v>
      </c>
      <c r="N918" s="383">
        <v>9683334</v>
      </c>
      <c r="O918" s="383">
        <v>816666</v>
      </c>
      <c r="P918" s="381" t="s">
        <v>6056</v>
      </c>
    </row>
    <row r="919" spans="1:16" ht="103.2">
      <c r="A919" s="380">
        <v>20251126</v>
      </c>
      <c r="B919" s="382">
        <v>45923</v>
      </c>
      <c r="C919" s="381">
        <v>20250810</v>
      </c>
      <c r="D919" s="381" t="s">
        <v>6158</v>
      </c>
      <c r="E919" s="381" t="s">
        <v>7154</v>
      </c>
      <c r="F919" s="381">
        <v>1026262095</v>
      </c>
      <c r="G919" s="381" t="s">
        <v>7181</v>
      </c>
      <c r="H919" s="381" t="s">
        <v>7182</v>
      </c>
      <c r="I919" s="381">
        <v>20250702</v>
      </c>
      <c r="J919" s="383">
        <v>14400000</v>
      </c>
      <c r="K919" s="381">
        <v>0</v>
      </c>
      <c r="L919" s="383">
        <v>14400000</v>
      </c>
      <c r="M919" s="383">
        <v>320000</v>
      </c>
      <c r="N919" s="383">
        <v>14080000</v>
      </c>
      <c r="O919" s="383">
        <v>320000</v>
      </c>
      <c r="P919" s="381" t="s">
        <v>6056</v>
      </c>
    </row>
    <row r="920" spans="1:16" ht="93">
      <c r="A920" s="380">
        <v>20251131</v>
      </c>
      <c r="B920" s="382">
        <v>45924</v>
      </c>
      <c r="C920" s="381">
        <v>20250769</v>
      </c>
      <c r="D920" s="381" t="s">
        <v>6309</v>
      </c>
      <c r="E920" s="381" t="s">
        <v>6658</v>
      </c>
      <c r="F920" s="381">
        <v>860075558</v>
      </c>
      <c r="G920" s="381" t="s">
        <v>2203</v>
      </c>
      <c r="H920" s="381" t="s">
        <v>7183</v>
      </c>
      <c r="I920" s="381">
        <v>20250703</v>
      </c>
      <c r="J920" s="383">
        <v>373214000</v>
      </c>
      <c r="K920" s="381">
        <v>0</v>
      </c>
      <c r="L920" s="383">
        <v>373214000</v>
      </c>
      <c r="M920" s="381">
        <v>0</v>
      </c>
      <c r="N920" s="383">
        <v>373214000</v>
      </c>
      <c r="O920" s="381">
        <v>0</v>
      </c>
      <c r="P920" s="381" t="s">
        <v>6056</v>
      </c>
    </row>
    <row r="921" spans="1:16" ht="103.2">
      <c r="A921" s="380">
        <v>20251130</v>
      </c>
      <c r="B921" s="382">
        <v>45924</v>
      </c>
      <c r="C921" s="381">
        <v>20250810</v>
      </c>
      <c r="D921" s="381" t="s">
        <v>6158</v>
      </c>
      <c r="E921" s="381" t="s">
        <v>7154</v>
      </c>
      <c r="F921" s="381">
        <v>79860727</v>
      </c>
      <c r="G921" s="381" t="s">
        <v>7184</v>
      </c>
      <c r="H921" s="381" t="s">
        <v>7182</v>
      </c>
      <c r="I921" s="381">
        <v>20250704</v>
      </c>
      <c r="J921" s="383">
        <v>14400000</v>
      </c>
      <c r="K921" s="381">
        <v>0</v>
      </c>
      <c r="L921" s="383">
        <v>14400000</v>
      </c>
      <c r="M921" s="381">
        <v>0</v>
      </c>
      <c r="N921" s="383">
        <v>14400000</v>
      </c>
      <c r="O921" s="381">
        <v>0</v>
      </c>
      <c r="P921" s="381" t="s">
        <v>6056</v>
      </c>
    </row>
    <row r="922" spans="1:16" ht="62.4">
      <c r="A922" s="380">
        <v>20251127</v>
      </c>
      <c r="B922" s="382">
        <v>45923</v>
      </c>
      <c r="C922" s="381">
        <v>20250819</v>
      </c>
      <c r="D922" s="381" t="s">
        <v>6158</v>
      </c>
      <c r="E922" s="381" t="s">
        <v>6730</v>
      </c>
      <c r="F922" s="381">
        <v>1018481377</v>
      </c>
      <c r="G922" s="381" t="s">
        <v>6852</v>
      </c>
      <c r="H922" s="381" t="s">
        <v>7185</v>
      </c>
      <c r="I922" s="368">
        <v>20250705</v>
      </c>
      <c r="J922" s="383">
        <v>7200000</v>
      </c>
      <c r="K922" s="381">
        <v>0</v>
      </c>
      <c r="L922" s="383">
        <v>7200000</v>
      </c>
      <c r="M922" s="383">
        <v>1600000</v>
      </c>
      <c r="N922" s="383">
        <v>5600000</v>
      </c>
      <c r="O922" s="383">
        <v>1600000</v>
      </c>
      <c r="P922" s="381" t="s">
        <v>6056</v>
      </c>
    </row>
    <row r="923" spans="1:16" ht="62.4">
      <c r="A923" s="374">
        <v>20251244</v>
      </c>
      <c r="B923" s="376">
        <v>45950</v>
      </c>
      <c r="C923" s="375">
        <v>20250819</v>
      </c>
      <c r="D923" s="375" t="s">
        <v>6158</v>
      </c>
      <c r="E923" s="375" t="s">
        <v>6730</v>
      </c>
      <c r="F923" s="375">
        <v>1018481377</v>
      </c>
      <c r="G923" s="375" t="s">
        <v>6852</v>
      </c>
      <c r="H923" s="375" t="s">
        <v>7185</v>
      </c>
      <c r="I923" s="368">
        <v>20250705</v>
      </c>
      <c r="J923" s="377">
        <v>200000</v>
      </c>
      <c r="K923" s="375">
        <v>0</v>
      </c>
      <c r="L923" s="397">
        <v>200000</v>
      </c>
      <c r="M923" s="375">
        <v>0</v>
      </c>
      <c r="N923" s="377">
        <v>200000</v>
      </c>
      <c r="O923" s="375">
        <v>0</v>
      </c>
      <c r="P923" s="375" t="s">
        <v>6056</v>
      </c>
    </row>
    <row r="924" spans="1:16" ht="103.2">
      <c r="A924" s="380">
        <v>20251133</v>
      </c>
      <c r="B924" s="382">
        <v>45924</v>
      </c>
      <c r="C924" s="381">
        <v>20250810</v>
      </c>
      <c r="D924" s="381" t="s">
        <v>6158</v>
      </c>
      <c r="E924" s="381" t="s">
        <v>7154</v>
      </c>
      <c r="F924" s="381">
        <v>80165853</v>
      </c>
      <c r="G924" s="381" t="s">
        <v>7186</v>
      </c>
      <c r="H924" s="381" t="s">
        <v>7182</v>
      </c>
      <c r="I924" s="381">
        <v>20250706</v>
      </c>
      <c r="J924" s="383">
        <v>14400000</v>
      </c>
      <c r="K924" s="381">
        <v>0</v>
      </c>
      <c r="L924" s="383">
        <v>14400000</v>
      </c>
      <c r="M924" s="383">
        <v>320000</v>
      </c>
      <c r="N924" s="383">
        <v>14080000</v>
      </c>
      <c r="O924" s="383">
        <v>320000</v>
      </c>
      <c r="P924" s="381" t="s">
        <v>6056</v>
      </c>
    </row>
    <row r="925" spans="1:16" ht="103.2">
      <c r="A925" s="380">
        <v>20251134</v>
      </c>
      <c r="B925" s="382">
        <v>45924</v>
      </c>
      <c r="C925" s="381">
        <v>20250818</v>
      </c>
      <c r="D925" s="381" t="s">
        <v>6158</v>
      </c>
      <c r="E925" s="381" t="s">
        <v>7154</v>
      </c>
      <c r="F925" s="381">
        <v>52782490</v>
      </c>
      <c r="G925" s="381" t="s">
        <v>7187</v>
      </c>
      <c r="H925" s="381" t="s">
        <v>7188</v>
      </c>
      <c r="I925" s="381">
        <v>20250707</v>
      </c>
      <c r="J925" s="383">
        <v>18000000</v>
      </c>
      <c r="K925" s="381">
        <v>0</v>
      </c>
      <c r="L925" s="383">
        <v>18000000</v>
      </c>
      <c r="M925" s="381">
        <v>0</v>
      </c>
      <c r="N925" s="383">
        <v>18000000</v>
      </c>
      <c r="O925" s="381">
        <v>0</v>
      </c>
      <c r="P925" s="381" t="s">
        <v>6056</v>
      </c>
    </row>
    <row r="926" spans="1:16" ht="62.4">
      <c r="A926" s="380">
        <v>20251155</v>
      </c>
      <c r="B926" s="382">
        <v>45926</v>
      </c>
      <c r="C926" s="381">
        <v>20250623</v>
      </c>
      <c r="D926" s="381" t="s">
        <v>6309</v>
      </c>
      <c r="E926" s="381" t="s">
        <v>6989</v>
      </c>
      <c r="F926" s="381">
        <v>860014918</v>
      </c>
      <c r="G926" s="381" t="s">
        <v>7189</v>
      </c>
      <c r="H926" s="381" t="s">
        <v>7190</v>
      </c>
      <c r="I926" s="381">
        <v>20250708</v>
      </c>
      <c r="J926" s="383">
        <v>158850000</v>
      </c>
      <c r="K926" s="381">
        <v>0</v>
      </c>
      <c r="L926" s="383">
        <v>158850000</v>
      </c>
      <c r="M926" s="381">
        <v>0</v>
      </c>
      <c r="N926" s="383">
        <v>158850000</v>
      </c>
      <c r="O926" s="381">
        <v>0</v>
      </c>
      <c r="P926" s="381" t="s">
        <v>6056</v>
      </c>
    </row>
    <row r="927" spans="1:16" ht="103.2">
      <c r="A927" s="380">
        <v>20251140</v>
      </c>
      <c r="B927" s="382">
        <v>45925</v>
      </c>
      <c r="C927" s="381">
        <v>20250817</v>
      </c>
      <c r="D927" s="381" t="s">
        <v>6158</v>
      </c>
      <c r="E927" s="381" t="s">
        <v>7154</v>
      </c>
      <c r="F927" s="381">
        <v>1014229582</v>
      </c>
      <c r="G927" s="381" t="s">
        <v>7191</v>
      </c>
      <c r="H927" s="381" t="s">
        <v>7192</v>
      </c>
      <c r="I927" s="381">
        <v>20250709</v>
      </c>
      <c r="J927" s="383">
        <v>18000000</v>
      </c>
      <c r="K927" s="381">
        <v>0</v>
      </c>
      <c r="L927" s="383">
        <v>18000000</v>
      </c>
      <c r="M927" s="383">
        <v>1200000</v>
      </c>
      <c r="N927" s="383">
        <v>16800000</v>
      </c>
      <c r="O927" s="383">
        <v>1200000</v>
      </c>
      <c r="P927" s="381" t="s">
        <v>6056</v>
      </c>
    </row>
    <row r="928" spans="1:16" ht="62.4">
      <c r="A928" s="380">
        <v>20251157</v>
      </c>
      <c r="B928" s="382">
        <v>45926</v>
      </c>
      <c r="C928" s="381">
        <v>20250703</v>
      </c>
      <c r="D928" s="381" t="s">
        <v>6058</v>
      </c>
      <c r="E928" s="381" t="s">
        <v>6068</v>
      </c>
      <c r="F928" s="381">
        <v>900946291</v>
      </c>
      <c r="G928" s="381" t="s">
        <v>7193</v>
      </c>
      <c r="H928" s="381" t="s">
        <v>7194</v>
      </c>
      <c r="I928" s="381">
        <v>20250710</v>
      </c>
      <c r="J928" s="383">
        <v>431000000</v>
      </c>
      <c r="K928" s="381">
        <v>0</v>
      </c>
      <c r="L928" s="383">
        <v>431000000</v>
      </c>
      <c r="M928" s="381">
        <v>0</v>
      </c>
      <c r="N928" s="383">
        <v>431000000</v>
      </c>
      <c r="O928" s="381">
        <v>0</v>
      </c>
      <c r="P928" s="381" t="s">
        <v>6056</v>
      </c>
    </row>
    <row r="929" spans="1:16" ht="52.2">
      <c r="A929" s="380">
        <v>20251147</v>
      </c>
      <c r="B929" s="382">
        <v>45925</v>
      </c>
      <c r="C929" s="381">
        <v>20250698</v>
      </c>
      <c r="D929" s="381" t="s">
        <v>6158</v>
      </c>
      <c r="E929" s="381" t="s">
        <v>7195</v>
      </c>
      <c r="F929" s="381">
        <v>37334059</v>
      </c>
      <c r="G929" s="381" t="s">
        <v>6433</v>
      </c>
      <c r="H929" s="381" t="s">
        <v>6926</v>
      </c>
      <c r="I929" s="381">
        <v>20250711</v>
      </c>
      <c r="J929" s="383">
        <v>24000000</v>
      </c>
      <c r="K929" s="381">
        <v>0</v>
      </c>
      <c r="L929" s="383">
        <v>24000000</v>
      </c>
      <c r="M929" s="381">
        <v>0</v>
      </c>
      <c r="N929" s="383">
        <v>24000000</v>
      </c>
      <c r="O929" s="381">
        <v>0</v>
      </c>
      <c r="P929" s="381" t="s">
        <v>6056</v>
      </c>
    </row>
    <row r="930" spans="1:16" ht="62.4">
      <c r="A930" s="380">
        <v>20251156</v>
      </c>
      <c r="B930" s="382">
        <v>45926</v>
      </c>
      <c r="C930" s="381">
        <v>20250771</v>
      </c>
      <c r="D930" s="381" t="s">
        <v>6309</v>
      </c>
      <c r="E930" s="381" t="s">
        <v>6943</v>
      </c>
      <c r="F930" s="381">
        <v>900968115</v>
      </c>
      <c r="G930" s="381" t="s">
        <v>2654</v>
      </c>
      <c r="H930" s="381" t="s">
        <v>7196</v>
      </c>
      <c r="I930" s="381">
        <v>20250712</v>
      </c>
      <c r="J930" s="383">
        <v>38640000</v>
      </c>
      <c r="K930" s="381">
        <v>0</v>
      </c>
      <c r="L930" s="383">
        <v>38640000</v>
      </c>
      <c r="M930" s="381">
        <v>0</v>
      </c>
      <c r="N930" s="383">
        <v>38640000</v>
      </c>
      <c r="O930" s="381">
        <v>0</v>
      </c>
      <c r="P930" s="381" t="s">
        <v>6056</v>
      </c>
    </row>
    <row r="931" spans="1:16" ht="72.599999999999994">
      <c r="A931" s="380">
        <v>20251163</v>
      </c>
      <c r="B931" s="382">
        <v>45926</v>
      </c>
      <c r="C931" s="381">
        <v>20250831</v>
      </c>
      <c r="D931" s="381" t="s">
        <v>6158</v>
      </c>
      <c r="E931" s="381" t="s">
        <v>6863</v>
      </c>
      <c r="F931" s="381">
        <v>900541359</v>
      </c>
      <c r="G931" s="381" t="s">
        <v>7149</v>
      </c>
      <c r="H931" s="381" t="s">
        <v>7197</v>
      </c>
      <c r="I931" s="381">
        <v>20250713</v>
      </c>
      <c r="J931" s="383">
        <v>200000000</v>
      </c>
      <c r="K931" s="381">
        <v>0</v>
      </c>
      <c r="L931" s="383">
        <v>200000000</v>
      </c>
      <c r="M931" s="381">
        <v>0</v>
      </c>
      <c r="N931" s="383">
        <v>200000000</v>
      </c>
      <c r="O931" s="381">
        <v>0</v>
      </c>
      <c r="P931" s="381" t="s">
        <v>6056</v>
      </c>
    </row>
    <row r="932" spans="1:16" ht="82.8">
      <c r="A932" s="380">
        <v>20251164</v>
      </c>
      <c r="B932" s="382">
        <v>45926</v>
      </c>
      <c r="C932" s="381">
        <v>20250825</v>
      </c>
      <c r="D932" s="381" t="s">
        <v>6058</v>
      </c>
      <c r="E932" s="381" t="s">
        <v>6068</v>
      </c>
      <c r="F932" s="381">
        <v>35409063</v>
      </c>
      <c r="G932" s="381" t="s">
        <v>6135</v>
      </c>
      <c r="H932" s="381" t="s">
        <v>7198</v>
      </c>
      <c r="I932" s="381">
        <v>20250714</v>
      </c>
      <c r="J932" s="383">
        <v>25500000</v>
      </c>
      <c r="K932" s="381">
        <v>0</v>
      </c>
      <c r="L932" s="383">
        <v>25500000</v>
      </c>
      <c r="M932" s="381">
        <v>0</v>
      </c>
      <c r="N932" s="383">
        <v>25500000</v>
      </c>
      <c r="O932" s="381">
        <v>0</v>
      </c>
      <c r="P932" s="381" t="s">
        <v>6056</v>
      </c>
    </row>
    <row r="933" spans="1:16" ht="82.8">
      <c r="A933" s="380">
        <v>20251166</v>
      </c>
      <c r="B933" s="382">
        <v>45930</v>
      </c>
      <c r="C933" s="381">
        <v>20250806</v>
      </c>
      <c r="D933" s="381" t="s">
        <v>6107</v>
      </c>
      <c r="E933" s="381" t="s">
        <v>6141</v>
      </c>
      <c r="F933" s="381">
        <v>901355440</v>
      </c>
      <c r="G933" s="381" t="s">
        <v>7199</v>
      </c>
      <c r="H933" s="381" t="s">
        <v>7200</v>
      </c>
      <c r="I933" s="381">
        <v>20250715</v>
      </c>
      <c r="J933" s="383">
        <v>66236000</v>
      </c>
      <c r="K933" s="381">
        <v>0</v>
      </c>
      <c r="L933" s="383">
        <v>66236000</v>
      </c>
      <c r="M933" s="381">
        <v>0</v>
      </c>
      <c r="N933" s="383">
        <v>66236000</v>
      </c>
      <c r="O933" s="381">
        <v>0</v>
      </c>
      <c r="P933" s="381" t="s">
        <v>6056</v>
      </c>
    </row>
    <row r="934" spans="1:16" ht="62.4">
      <c r="A934" s="380">
        <v>20251174</v>
      </c>
      <c r="B934" s="382">
        <v>45931</v>
      </c>
      <c r="C934" s="381">
        <v>20250550</v>
      </c>
      <c r="D934" s="381" t="s">
        <v>6158</v>
      </c>
      <c r="E934" s="381" t="s">
        <v>6454</v>
      </c>
      <c r="F934" s="381">
        <v>1016003221</v>
      </c>
      <c r="G934" s="381" t="s">
        <v>7201</v>
      </c>
      <c r="H934" s="381" t="s">
        <v>6490</v>
      </c>
      <c r="I934" s="381">
        <v>20250716</v>
      </c>
      <c r="J934" s="383">
        <v>17400000</v>
      </c>
      <c r="K934" s="381">
        <v>0</v>
      </c>
      <c r="L934" s="383">
        <v>17400000</v>
      </c>
      <c r="M934" s="381">
        <v>0</v>
      </c>
      <c r="N934" s="383">
        <v>17400000</v>
      </c>
      <c r="O934" s="381">
        <v>0</v>
      </c>
      <c r="P934" s="381" t="s">
        <v>6056</v>
      </c>
    </row>
    <row r="935" spans="1:16" ht="93">
      <c r="A935" s="380">
        <v>20251168</v>
      </c>
      <c r="B935" s="382">
        <v>45931</v>
      </c>
      <c r="C935" s="381">
        <v>20250778</v>
      </c>
      <c r="D935" s="381" t="s">
        <v>6107</v>
      </c>
      <c r="E935" s="381" t="s">
        <v>6108</v>
      </c>
      <c r="F935" s="381">
        <v>900616793</v>
      </c>
      <c r="G935" s="381" t="s">
        <v>1719</v>
      </c>
      <c r="H935" s="381" t="s">
        <v>7202</v>
      </c>
      <c r="I935" s="381">
        <v>20250717</v>
      </c>
      <c r="J935" s="383">
        <v>9673951000</v>
      </c>
      <c r="K935" s="381">
        <v>0</v>
      </c>
      <c r="L935" s="383">
        <v>9673951000</v>
      </c>
      <c r="M935" s="381">
        <v>0</v>
      </c>
      <c r="N935" s="383">
        <v>9673951000</v>
      </c>
      <c r="O935" s="381">
        <v>0</v>
      </c>
      <c r="P935" s="381" t="s">
        <v>6056</v>
      </c>
    </row>
    <row r="936" spans="1:16" ht="42">
      <c r="A936" s="380">
        <v>20251169</v>
      </c>
      <c r="B936" s="382">
        <v>45931</v>
      </c>
      <c r="C936" s="381">
        <v>20250866</v>
      </c>
      <c r="D936" s="381" t="s">
        <v>6158</v>
      </c>
      <c r="E936" s="381" t="s">
        <v>7065</v>
      </c>
      <c r="F936" s="381">
        <v>1070926386</v>
      </c>
      <c r="G936" s="381" t="s">
        <v>6751</v>
      </c>
      <c r="H936" s="381" t="s">
        <v>7203</v>
      </c>
      <c r="I936" s="381">
        <v>20250718</v>
      </c>
      <c r="J936" s="383">
        <v>15000000</v>
      </c>
      <c r="K936" s="381">
        <v>0</v>
      </c>
      <c r="L936" s="383">
        <v>15000000</v>
      </c>
      <c r="M936" s="381">
        <v>0</v>
      </c>
      <c r="N936" s="383">
        <v>15000000</v>
      </c>
      <c r="O936" s="381">
        <v>0</v>
      </c>
      <c r="P936" s="381" t="s">
        <v>6056</v>
      </c>
    </row>
    <row r="937" spans="1:16" ht="62.4">
      <c r="A937" s="380">
        <v>20251170</v>
      </c>
      <c r="B937" s="382">
        <v>45931</v>
      </c>
      <c r="C937" s="381">
        <v>20250816</v>
      </c>
      <c r="D937" s="381" t="s">
        <v>6158</v>
      </c>
      <c r="E937" s="381" t="s">
        <v>6180</v>
      </c>
      <c r="F937" s="381">
        <v>24336016</v>
      </c>
      <c r="G937" s="381" t="s">
        <v>6260</v>
      </c>
      <c r="H937" s="381" t="s">
        <v>7204</v>
      </c>
      <c r="I937" s="381">
        <v>20250719</v>
      </c>
      <c r="J937" s="383">
        <v>42800000</v>
      </c>
      <c r="K937" s="381">
        <v>0</v>
      </c>
      <c r="L937" s="383">
        <v>42800000</v>
      </c>
      <c r="M937" s="381">
        <v>0</v>
      </c>
      <c r="N937" s="383">
        <v>42800000</v>
      </c>
      <c r="O937" s="381">
        <v>0</v>
      </c>
      <c r="P937" s="381" t="s">
        <v>6056</v>
      </c>
    </row>
    <row r="938" spans="1:16" ht="82.8">
      <c r="A938" s="380">
        <v>20251181</v>
      </c>
      <c r="B938" s="382">
        <v>45933</v>
      </c>
      <c r="C938" s="381">
        <v>20250867</v>
      </c>
      <c r="D938" s="381" t="s">
        <v>6158</v>
      </c>
      <c r="E938" s="381" t="s">
        <v>6863</v>
      </c>
      <c r="F938" s="381">
        <v>890903910</v>
      </c>
      <c r="G938" s="381" t="s">
        <v>7118</v>
      </c>
      <c r="H938" s="381" t="s">
        <v>7205</v>
      </c>
      <c r="I938" s="368">
        <v>20250720</v>
      </c>
      <c r="J938" s="383">
        <v>8330000</v>
      </c>
      <c r="K938" s="381">
        <v>0</v>
      </c>
      <c r="L938" s="383">
        <v>8330000</v>
      </c>
      <c r="M938" s="381">
        <v>0</v>
      </c>
      <c r="N938" s="383">
        <v>8330000</v>
      </c>
      <c r="O938" s="381">
        <v>0</v>
      </c>
      <c r="P938" s="381" t="s">
        <v>6056</v>
      </c>
    </row>
    <row r="939" spans="1:16" ht="82.8">
      <c r="A939" s="374">
        <v>20251238</v>
      </c>
      <c r="B939" s="376">
        <v>45947</v>
      </c>
      <c r="C939" s="375">
        <v>20250867</v>
      </c>
      <c r="D939" s="375" t="s">
        <v>6158</v>
      </c>
      <c r="E939" s="375" t="s">
        <v>6863</v>
      </c>
      <c r="F939" s="375">
        <v>890903910</v>
      </c>
      <c r="G939" s="375" t="s">
        <v>7118</v>
      </c>
      <c r="H939" s="375" t="s">
        <v>7205</v>
      </c>
      <c r="I939" s="368">
        <v>20250720</v>
      </c>
      <c r="J939" s="377">
        <v>5950000</v>
      </c>
      <c r="K939" s="375">
        <v>0</v>
      </c>
      <c r="L939" s="397">
        <v>5950000</v>
      </c>
      <c r="M939" s="375">
        <v>0</v>
      </c>
      <c r="N939" s="377">
        <v>5950000</v>
      </c>
      <c r="O939" s="375">
        <v>0</v>
      </c>
      <c r="P939" s="375" t="s">
        <v>6056</v>
      </c>
    </row>
    <row r="940" spans="1:16" ht="42">
      <c r="A940" s="380">
        <v>20251180</v>
      </c>
      <c r="B940" s="382">
        <v>45932</v>
      </c>
      <c r="C940" s="381">
        <v>20250871</v>
      </c>
      <c r="D940" s="381" t="s">
        <v>6058</v>
      </c>
      <c r="E940" s="381" t="s">
        <v>6062</v>
      </c>
      <c r="F940" s="381">
        <v>46682256</v>
      </c>
      <c r="G940" s="381" t="s">
        <v>6063</v>
      </c>
      <c r="H940" s="381" t="s">
        <v>7206</v>
      </c>
      <c r="I940" s="381">
        <v>20250721</v>
      </c>
      <c r="J940" s="383">
        <v>24042000</v>
      </c>
      <c r="K940" s="381">
        <v>0</v>
      </c>
      <c r="L940" s="383">
        <v>24042000</v>
      </c>
      <c r="M940" s="381">
        <v>0</v>
      </c>
      <c r="N940" s="383">
        <v>24042000</v>
      </c>
      <c r="O940" s="381">
        <v>0</v>
      </c>
      <c r="P940" s="381" t="s">
        <v>6056</v>
      </c>
    </row>
    <row r="941" spans="1:16" ht="72.599999999999994">
      <c r="A941" s="380">
        <v>20251182</v>
      </c>
      <c r="B941" s="382">
        <v>45933</v>
      </c>
      <c r="C941" s="381">
        <v>20250830</v>
      </c>
      <c r="D941" s="381" t="s">
        <v>6058</v>
      </c>
      <c r="E941" s="381" t="s">
        <v>6068</v>
      </c>
      <c r="F941" s="381">
        <v>900096259</v>
      </c>
      <c r="G941" s="381" t="s">
        <v>6578</v>
      </c>
      <c r="H941" s="381" t="s">
        <v>7207</v>
      </c>
      <c r="I941" s="381">
        <v>20250722</v>
      </c>
      <c r="J941" s="383">
        <v>55191000</v>
      </c>
      <c r="K941" s="381">
        <v>0</v>
      </c>
      <c r="L941" s="383">
        <v>55191000</v>
      </c>
      <c r="M941" s="381">
        <v>0</v>
      </c>
      <c r="N941" s="383">
        <v>55191000</v>
      </c>
      <c r="O941" s="381">
        <v>0</v>
      </c>
      <c r="P941" s="381" t="s">
        <v>6056</v>
      </c>
    </row>
    <row r="942" spans="1:16" ht="72.599999999999994">
      <c r="A942" s="380">
        <v>20251191</v>
      </c>
      <c r="B942" s="382">
        <v>45938</v>
      </c>
      <c r="C942" s="381">
        <v>20250837</v>
      </c>
      <c r="D942" s="381" t="s">
        <v>6158</v>
      </c>
      <c r="E942" s="381" t="s">
        <v>6904</v>
      </c>
      <c r="F942" s="381">
        <v>900268342</v>
      </c>
      <c r="G942" s="381" t="s">
        <v>6492</v>
      </c>
      <c r="H942" s="381" t="s">
        <v>7208</v>
      </c>
      <c r="I942" s="381">
        <v>20250723</v>
      </c>
      <c r="J942" s="383">
        <v>47785000</v>
      </c>
      <c r="K942" s="381">
        <v>0</v>
      </c>
      <c r="L942" s="383">
        <v>47785000</v>
      </c>
      <c r="M942" s="381">
        <v>0</v>
      </c>
      <c r="N942" s="383">
        <v>47785000</v>
      </c>
      <c r="O942" s="381">
        <v>0</v>
      </c>
      <c r="P942" s="381" t="s">
        <v>6056</v>
      </c>
    </row>
    <row r="943" spans="1:16" ht="93">
      <c r="A943" s="380">
        <v>20251190</v>
      </c>
      <c r="B943" s="382">
        <v>45937</v>
      </c>
      <c r="C943" s="381">
        <v>20250728</v>
      </c>
      <c r="D943" s="381" t="s">
        <v>6052</v>
      </c>
      <c r="E943" s="381" t="s">
        <v>6053</v>
      </c>
      <c r="F943" s="381">
        <v>901846131</v>
      </c>
      <c r="G943" s="381" t="s">
        <v>6501</v>
      </c>
      <c r="H943" s="381" t="s">
        <v>6596</v>
      </c>
      <c r="I943" s="368">
        <v>20250724</v>
      </c>
      <c r="J943" s="383">
        <v>28000000</v>
      </c>
      <c r="K943" s="381">
        <v>0</v>
      </c>
      <c r="L943" s="383">
        <v>28000000</v>
      </c>
      <c r="M943" s="383">
        <v>21584635</v>
      </c>
      <c r="N943" s="383">
        <v>6415365</v>
      </c>
      <c r="O943" s="383">
        <v>21584635</v>
      </c>
      <c r="P943" s="381" t="s">
        <v>6056</v>
      </c>
    </row>
    <row r="944" spans="1:16" ht="103.2">
      <c r="A944" s="374">
        <v>20251275</v>
      </c>
      <c r="B944" s="376">
        <v>45953</v>
      </c>
      <c r="C944" s="375">
        <v>20250728</v>
      </c>
      <c r="D944" s="375" t="s">
        <v>6052</v>
      </c>
      <c r="E944" s="375" t="s">
        <v>6053</v>
      </c>
      <c r="F944" s="375">
        <v>901846131</v>
      </c>
      <c r="G944" s="375" t="s">
        <v>6501</v>
      </c>
      <c r="H944" s="375" t="s">
        <v>7209</v>
      </c>
      <c r="I944" s="368">
        <v>20250724</v>
      </c>
      <c r="J944" s="377">
        <v>2837000</v>
      </c>
      <c r="K944" s="375">
        <v>0</v>
      </c>
      <c r="L944" s="397">
        <v>2837000</v>
      </c>
      <c r="M944" s="375">
        <v>0</v>
      </c>
      <c r="N944" s="377">
        <v>2837000</v>
      </c>
      <c r="O944" s="375">
        <v>0</v>
      </c>
      <c r="P944" s="375" t="s">
        <v>6056</v>
      </c>
    </row>
    <row r="945" spans="1:16" ht="42">
      <c r="A945" s="380">
        <v>20251192</v>
      </c>
      <c r="B945" s="382">
        <v>45938</v>
      </c>
      <c r="C945" s="381">
        <v>20250852</v>
      </c>
      <c r="D945" s="381" t="s">
        <v>6058</v>
      </c>
      <c r="E945" s="381" t="s">
        <v>6062</v>
      </c>
      <c r="F945" s="381">
        <v>1018448076</v>
      </c>
      <c r="G945" s="381" t="s">
        <v>2666</v>
      </c>
      <c r="H945" s="381" t="s">
        <v>2814</v>
      </c>
      <c r="I945" s="381">
        <v>20250725</v>
      </c>
      <c r="J945" s="383">
        <v>10377000</v>
      </c>
      <c r="K945" s="381">
        <v>0</v>
      </c>
      <c r="L945" s="383">
        <v>10377000</v>
      </c>
      <c r="M945" s="381">
        <v>0</v>
      </c>
      <c r="N945" s="383">
        <v>10377000</v>
      </c>
      <c r="O945" s="381">
        <v>0</v>
      </c>
      <c r="P945" s="381" t="s">
        <v>6056</v>
      </c>
    </row>
    <row r="946" spans="1:16" ht="42">
      <c r="A946" s="380">
        <v>20251193</v>
      </c>
      <c r="B946" s="382">
        <v>45938</v>
      </c>
      <c r="C946" s="381">
        <v>20250850</v>
      </c>
      <c r="D946" s="381" t="s">
        <v>6058</v>
      </c>
      <c r="E946" s="381" t="s">
        <v>6062</v>
      </c>
      <c r="F946" s="381">
        <v>1014184767</v>
      </c>
      <c r="G946" s="381" t="s">
        <v>6481</v>
      </c>
      <c r="H946" s="381" t="s">
        <v>2750</v>
      </c>
      <c r="I946" s="381">
        <v>20250726</v>
      </c>
      <c r="J946" s="383">
        <v>8229000</v>
      </c>
      <c r="K946" s="381">
        <v>0</v>
      </c>
      <c r="L946" s="383">
        <v>8229000</v>
      </c>
      <c r="M946" s="381">
        <v>0</v>
      </c>
      <c r="N946" s="383">
        <v>8229000</v>
      </c>
      <c r="O946" s="381">
        <v>0</v>
      </c>
      <c r="P946" s="381" t="s">
        <v>6056</v>
      </c>
    </row>
    <row r="947" spans="1:16" ht="42">
      <c r="A947" s="380">
        <v>20251194</v>
      </c>
      <c r="B947" s="382">
        <v>45938</v>
      </c>
      <c r="C947" s="381">
        <v>20250850</v>
      </c>
      <c r="D947" s="381" t="s">
        <v>6058</v>
      </c>
      <c r="E947" s="381" t="s">
        <v>6062</v>
      </c>
      <c r="F947" s="381">
        <v>52528418</v>
      </c>
      <c r="G947" s="381" t="s">
        <v>6550</v>
      </c>
      <c r="H947" s="381" t="s">
        <v>2750</v>
      </c>
      <c r="I947" s="381">
        <v>20250727</v>
      </c>
      <c r="J947" s="383">
        <v>5073000</v>
      </c>
      <c r="K947" s="381">
        <v>0</v>
      </c>
      <c r="L947" s="383">
        <v>5073000</v>
      </c>
      <c r="M947" s="381">
        <v>0</v>
      </c>
      <c r="N947" s="383">
        <v>5073000</v>
      </c>
      <c r="O947" s="381">
        <v>0</v>
      </c>
      <c r="P947" s="381" t="s">
        <v>6056</v>
      </c>
    </row>
    <row r="948" spans="1:16" ht="62.4">
      <c r="A948" s="380">
        <v>20251195</v>
      </c>
      <c r="B948" s="382">
        <v>45938</v>
      </c>
      <c r="C948" s="381">
        <v>20250868</v>
      </c>
      <c r="D948" s="381" t="s">
        <v>6058</v>
      </c>
      <c r="E948" s="381" t="s">
        <v>6068</v>
      </c>
      <c r="F948" s="381">
        <v>1018419967</v>
      </c>
      <c r="G948" s="381" t="s">
        <v>6069</v>
      </c>
      <c r="H948" s="381" t="s">
        <v>2967</v>
      </c>
      <c r="I948" s="381">
        <v>20250728</v>
      </c>
      <c r="J948" s="383">
        <v>21944000</v>
      </c>
      <c r="K948" s="381">
        <v>0</v>
      </c>
      <c r="L948" s="383">
        <v>21944000</v>
      </c>
      <c r="M948" s="381">
        <v>0</v>
      </c>
      <c r="N948" s="383">
        <v>21944000</v>
      </c>
      <c r="O948" s="381">
        <v>0</v>
      </c>
      <c r="P948" s="381" t="s">
        <v>6056</v>
      </c>
    </row>
    <row r="949" spans="1:16" ht="42">
      <c r="A949" s="380">
        <v>20251196</v>
      </c>
      <c r="B949" s="382">
        <v>45938</v>
      </c>
      <c r="C949" s="381">
        <v>20250851</v>
      </c>
      <c r="D949" s="381" t="s">
        <v>6058</v>
      </c>
      <c r="E949" s="381" t="s">
        <v>6062</v>
      </c>
      <c r="F949" s="381">
        <v>82392560</v>
      </c>
      <c r="G949" s="381" t="s">
        <v>6340</v>
      </c>
      <c r="H949" s="381" t="s">
        <v>3294</v>
      </c>
      <c r="I949" s="381">
        <v>20250729</v>
      </c>
      <c r="J949" s="383">
        <v>14206000</v>
      </c>
      <c r="K949" s="381">
        <v>0</v>
      </c>
      <c r="L949" s="383">
        <v>14206000</v>
      </c>
      <c r="M949" s="381">
        <v>0</v>
      </c>
      <c r="N949" s="383">
        <v>14206000</v>
      </c>
      <c r="O949" s="381">
        <v>0</v>
      </c>
      <c r="P949" s="381" t="s">
        <v>6056</v>
      </c>
    </row>
    <row r="950" spans="1:16" ht="62.4">
      <c r="A950" s="380">
        <v>20251200</v>
      </c>
      <c r="B950" s="382">
        <v>45939</v>
      </c>
      <c r="C950" s="381">
        <v>20250835</v>
      </c>
      <c r="D950" s="381" t="s">
        <v>6052</v>
      </c>
      <c r="E950" s="381" t="s">
        <v>6447</v>
      </c>
      <c r="F950" s="381">
        <v>901672654</v>
      </c>
      <c r="G950" s="381" t="s">
        <v>7210</v>
      </c>
      <c r="H950" s="381" t="s">
        <v>7211</v>
      </c>
      <c r="I950" s="381">
        <v>20250730</v>
      </c>
      <c r="J950" s="383">
        <v>93046000</v>
      </c>
      <c r="K950" s="381">
        <v>0</v>
      </c>
      <c r="L950" s="383">
        <v>93046000</v>
      </c>
      <c r="M950" s="381">
        <v>0</v>
      </c>
      <c r="N950" s="383">
        <v>93046000</v>
      </c>
      <c r="O950" s="381">
        <v>0</v>
      </c>
      <c r="P950" s="381" t="s">
        <v>6056</v>
      </c>
    </row>
    <row r="951" spans="1:16" ht="62.4">
      <c r="A951" s="380">
        <v>20251202</v>
      </c>
      <c r="B951" s="382">
        <v>45940</v>
      </c>
      <c r="C951" s="381">
        <v>20250836</v>
      </c>
      <c r="D951" s="381" t="s">
        <v>6058</v>
      </c>
      <c r="E951" s="381" t="s">
        <v>6068</v>
      </c>
      <c r="F951" s="381">
        <v>1026566445</v>
      </c>
      <c r="G951" s="381" t="s">
        <v>6866</v>
      </c>
      <c r="H951" s="381" t="s">
        <v>7212</v>
      </c>
      <c r="I951" s="381">
        <v>20250731</v>
      </c>
      <c r="J951" s="383">
        <v>10267000</v>
      </c>
      <c r="K951" s="381">
        <v>0</v>
      </c>
      <c r="L951" s="383">
        <v>10267000</v>
      </c>
      <c r="M951" s="381">
        <v>0</v>
      </c>
      <c r="N951" s="383">
        <v>10267000</v>
      </c>
      <c r="O951" s="381">
        <v>0</v>
      </c>
      <c r="P951" s="381" t="s">
        <v>6056</v>
      </c>
    </row>
    <row r="952" spans="1:16" ht="82.8">
      <c r="A952" s="380">
        <v>20251224</v>
      </c>
      <c r="B952" s="382">
        <v>45945</v>
      </c>
      <c r="C952" s="381">
        <v>20250870</v>
      </c>
      <c r="D952" s="381" t="s">
        <v>6309</v>
      </c>
      <c r="E952" s="381" t="s">
        <v>6658</v>
      </c>
      <c r="F952" s="381">
        <v>860524219</v>
      </c>
      <c r="G952" s="381" t="s">
        <v>6789</v>
      </c>
      <c r="H952" s="381" t="s">
        <v>7213</v>
      </c>
      <c r="I952" s="381">
        <v>20250732</v>
      </c>
      <c r="J952" s="383">
        <v>45000000</v>
      </c>
      <c r="K952" s="381">
        <v>0</v>
      </c>
      <c r="L952" s="383">
        <v>45000000</v>
      </c>
      <c r="M952" s="381">
        <v>0</v>
      </c>
      <c r="N952" s="383">
        <v>45000000</v>
      </c>
      <c r="O952" s="381">
        <v>0</v>
      </c>
      <c r="P952" s="381" t="s">
        <v>6056</v>
      </c>
    </row>
    <row r="953" spans="1:16" ht="62.4">
      <c r="A953" s="380">
        <v>20251231</v>
      </c>
      <c r="B953" s="382">
        <v>45945</v>
      </c>
      <c r="C953" s="381">
        <v>20250884</v>
      </c>
      <c r="D953" s="381" t="s">
        <v>6107</v>
      </c>
      <c r="E953" s="381" t="s">
        <v>6108</v>
      </c>
      <c r="F953" s="381">
        <v>901550560</v>
      </c>
      <c r="G953" s="381" t="s">
        <v>7214</v>
      </c>
      <c r="H953" s="381" t="s">
        <v>7215</v>
      </c>
      <c r="I953" s="381">
        <v>20250733</v>
      </c>
      <c r="J953" s="383">
        <v>787550000</v>
      </c>
      <c r="K953" s="381">
        <v>0</v>
      </c>
      <c r="L953" s="383">
        <v>787550000</v>
      </c>
      <c r="M953" s="381">
        <v>0</v>
      </c>
      <c r="N953" s="383">
        <v>787550000</v>
      </c>
      <c r="O953" s="381">
        <v>0</v>
      </c>
      <c r="P953" s="381" t="s">
        <v>6056</v>
      </c>
    </row>
    <row r="954" spans="1:16" ht="72.599999999999994">
      <c r="A954" s="380">
        <v>20251234</v>
      </c>
      <c r="B954" s="382">
        <v>45945</v>
      </c>
      <c r="C954" s="381">
        <v>20250873</v>
      </c>
      <c r="D954" s="381" t="s">
        <v>6107</v>
      </c>
      <c r="E954" s="381" t="s">
        <v>6108</v>
      </c>
      <c r="F954" s="381">
        <v>901786094</v>
      </c>
      <c r="G954" s="381" t="s">
        <v>7216</v>
      </c>
      <c r="H954" s="381" t="s">
        <v>7217</v>
      </c>
      <c r="I954" s="381">
        <v>20250734</v>
      </c>
      <c r="J954" s="383">
        <v>483810000</v>
      </c>
      <c r="K954" s="381">
        <v>0</v>
      </c>
      <c r="L954" s="383">
        <v>483810000</v>
      </c>
      <c r="M954" s="381">
        <v>0</v>
      </c>
      <c r="N954" s="383">
        <v>483810000</v>
      </c>
      <c r="O954" s="381">
        <v>0</v>
      </c>
      <c r="P954" s="381" t="s">
        <v>6056</v>
      </c>
    </row>
    <row r="955" spans="1:16" ht="93">
      <c r="A955" s="380">
        <v>20251209</v>
      </c>
      <c r="B955" s="382">
        <v>45944</v>
      </c>
      <c r="C955" s="381">
        <v>20250882</v>
      </c>
      <c r="D955" s="381" t="s">
        <v>6158</v>
      </c>
      <c r="E955" s="381" t="s">
        <v>6848</v>
      </c>
      <c r="F955" s="381">
        <v>32779627</v>
      </c>
      <c r="G955" s="381" t="s">
        <v>6687</v>
      </c>
      <c r="H955" s="381" t="s">
        <v>7218</v>
      </c>
      <c r="I955" s="381">
        <v>20250735</v>
      </c>
      <c r="J955" s="383">
        <v>10460000</v>
      </c>
      <c r="K955" s="381">
        <v>0</v>
      </c>
      <c r="L955" s="383">
        <v>10460000</v>
      </c>
      <c r="M955" s="381">
        <v>0</v>
      </c>
      <c r="N955" s="383">
        <v>10460000</v>
      </c>
      <c r="O955" s="381">
        <v>0</v>
      </c>
      <c r="P955" s="381" t="s">
        <v>6056</v>
      </c>
    </row>
    <row r="956" spans="1:16" ht="72.599999999999994">
      <c r="A956" s="380">
        <v>20251210</v>
      </c>
      <c r="B956" s="382">
        <v>45944</v>
      </c>
      <c r="C956" s="381">
        <v>20250877</v>
      </c>
      <c r="D956" s="381" t="s">
        <v>6158</v>
      </c>
      <c r="E956" s="381" t="s">
        <v>6848</v>
      </c>
      <c r="F956" s="381">
        <v>52952525</v>
      </c>
      <c r="G956" s="381" t="s">
        <v>2382</v>
      </c>
      <c r="H956" s="381" t="s">
        <v>7219</v>
      </c>
      <c r="I956" s="381">
        <v>20250736</v>
      </c>
      <c r="J956" s="383">
        <v>10460000</v>
      </c>
      <c r="K956" s="381">
        <v>0</v>
      </c>
      <c r="L956" s="383">
        <v>10460000</v>
      </c>
      <c r="M956" s="381">
        <v>0</v>
      </c>
      <c r="N956" s="383">
        <v>10460000</v>
      </c>
      <c r="O956" s="381">
        <v>0</v>
      </c>
      <c r="P956" s="381" t="s">
        <v>6056</v>
      </c>
    </row>
    <row r="957" spans="1:16" ht="72.599999999999994">
      <c r="A957" s="380">
        <v>20251211</v>
      </c>
      <c r="B957" s="382">
        <v>45944</v>
      </c>
      <c r="C957" s="381">
        <v>20250879</v>
      </c>
      <c r="D957" s="381" t="s">
        <v>6158</v>
      </c>
      <c r="E957" s="381" t="s">
        <v>6848</v>
      </c>
      <c r="F957" s="381">
        <v>79956763</v>
      </c>
      <c r="G957" s="381" t="s">
        <v>6754</v>
      </c>
      <c r="H957" s="381" t="s">
        <v>7220</v>
      </c>
      <c r="I957" s="381">
        <v>20250737</v>
      </c>
      <c r="J957" s="383">
        <v>10460000</v>
      </c>
      <c r="K957" s="381">
        <v>0</v>
      </c>
      <c r="L957" s="383">
        <v>10460000</v>
      </c>
      <c r="M957" s="381">
        <v>0</v>
      </c>
      <c r="N957" s="383">
        <v>10460000</v>
      </c>
      <c r="O957" s="381">
        <v>0</v>
      </c>
      <c r="P957" s="381" t="s">
        <v>6056</v>
      </c>
    </row>
    <row r="958" spans="1:16" ht="72.599999999999994">
      <c r="A958" s="380">
        <v>20251223</v>
      </c>
      <c r="B958" s="382">
        <v>45945</v>
      </c>
      <c r="C958" s="381">
        <v>20250888</v>
      </c>
      <c r="D958" s="381" t="s">
        <v>6158</v>
      </c>
      <c r="E958" s="381" t="s">
        <v>6848</v>
      </c>
      <c r="F958" s="381">
        <v>1000063959</v>
      </c>
      <c r="G958" s="381" t="s">
        <v>7221</v>
      </c>
      <c r="H958" s="381" t="s">
        <v>7222</v>
      </c>
      <c r="I958" s="381">
        <v>20250738</v>
      </c>
      <c r="J958" s="383">
        <v>8574000</v>
      </c>
      <c r="K958" s="381">
        <v>0</v>
      </c>
      <c r="L958" s="383">
        <v>8574000</v>
      </c>
      <c r="M958" s="381">
        <v>0</v>
      </c>
      <c r="N958" s="383">
        <v>8574000</v>
      </c>
      <c r="O958" s="381">
        <v>0</v>
      </c>
      <c r="P958" s="381" t="s">
        <v>6056</v>
      </c>
    </row>
    <row r="959" spans="1:16" ht="93">
      <c r="A959" s="380">
        <v>20251227</v>
      </c>
      <c r="B959" s="382">
        <v>45945</v>
      </c>
      <c r="C959" s="381">
        <v>20250755</v>
      </c>
      <c r="D959" s="381" t="s">
        <v>6158</v>
      </c>
      <c r="E959" s="381" t="s">
        <v>6522</v>
      </c>
      <c r="F959" s="381">
        <v>901995970</v>
      </c>
      <c r="G959" s="381" t="s">
        <v>7223</v>
      </c>
      <c r="H959" s="381" t="s">
        <v>7224</v>
      </c>
      <c r="I959" s="381">
        <v>20250739</v>
      </c>
      <c r="J959" s="383">
        <v>5030167101</v>
      </c>
      <c r="K959" s="381">
        <v>0</v>
      </c>
      <c r="L959" s="383">
        <v>5030167101</v>
      </c>
      <c r="M959" s="381">
        <v>0</v>
      </c>
      <c r="N959" s="383">
        <v>5030167101</v>
      </c>
      <c r="O959" s="381">
        <v>0</v>
      </c>
      <c r="P959" s="381" t="s">
        <v>6056</v>
      </c>
    </row>
    <row r="960" spans="1:16" ht="82.8">
      <c r="A960" s="380">
        <v>20251232</v>
      </c>
      <c r="B960" s="382">
        <v>45945</v>
      </c>
      <c r="C960" s="381">
        <v>20250880</v>
      </c>
      <c r="D960" s="381" t="s">
        <v>6158</v>
      </c>
      <c r="E960" s="381" t="s">
        <v>6848</v>
      </c>
      <c r="F960" s="381">
        <v>11255426</v>
      </c>
      <c r="G960" s="381" t="s">
        <v>7225</v>
      </c>
      <c r="H960" s="381" t="s">
        <v>7226</v>
      </c>
      <c r="I960" s="381">
        <v>20250740</v>
      </c>
      <c r="J960" s="383">
        <v>10460000</v>
      </c>
      <c r="K960" s="381">
        <v>0</v>
      </c>
      <c r="L960" s="383">
        <v>10460000</v>
      </c>
      <c r="M960" s="381">
        <v>0</v>
      </c>
      <c r="N960" s="383">
        <v>10460000</v>
      </c>
      <c r="O960" s="381">
        <v>0</v>
      </c>
      <c r="P960" s="381" t="s">
        <v>6056</v>
      </c>
    </row>
    <row r="961" spans="1:16" ht="72.599999999999994">
      <c r="A961" s="380">
        <v>20251235</v>
      </c>
      <c r="B961" s="382">
        <v>45946</v>
      </c>
      <c r="C961" s="381">
        <v>20250881</v>
      </c>
      <c r="D961" s="381" t="s">
        <v>6158</v>
      </c>
      <c r="E961" s="381" t="s">
        <v>6848</v>
      </c>
      <c r="F961" s="381">
        <v>35425077</v>
      </c>
      <c r="G961" s="381" t="s">
        <v>7227</v>
      </c>
      <c r="H961" s="381" t="s">
        <v>7228</v>
      </c>
      <c r="I961" s="381">
        <v>20250741</v>
      </c>
      <c r="J961" s="383">
        <v>10460000</v>
      </c>
      <c r="K961" s="381">
        <v>0</v>
      </c>
      <c r="L961" s="383">
        <v>10460000</v>
      </c>
      <c r="M961" s="381">
        <v>0</v>
      </c>
      <c r="N961" s="383">
        <v>10460000</v>
      </c>
      <c r="O961" s="381">
        <v>0</v>
      </c>
      <c r="P961" s="381" t="s">
        <v>6056</v>
      </c>
    </row>
    <row r="962" spans="1:16" ht="72.599999999999994">
      <c r="A962" s="380">
        <v>20251233</v>
      </c>
      <c r="B962" s="382">
        <v>45945</v>
      </c>
      <c r="C962" s="381">
        <v>20250876</v>
      </c>
      <c r="D962" s="381" t="s">
        <v>6158</v>
      </c>
      <c r="E962" s="381" t="s">
        <v>6848</v>
      </c>
      <c r="F962" s="381">
        <v>1032484800</v>
      </c>
      <c r="G962" s="381" t="s">
        <v>7229</v>
      </c>
      <c r="H962" s="381" t="s">
        <v>7230</v>
      </c>
      <c r="I962" s="381">
        <v>20250742</v>
      </c>
      <c r="J962" s="383">
        <v>10460000</v>
      </c>
      <c r="K962" s="381">
        <v>0</v>
      </c>
      <c r="L962" s="383">
        <v>10460000</v>
      </c>
      <c r="M962" s="381">
        <v>0</v>
      </c>
      <c r="N962" s="383">
        <v>10460000</v>
      </c>
      <c r="O962" s="381">
        <v>0</v>
      </c>
      <c r="P962" s="381" t="s">
        <v>6056</v>
      </c>
    </row>
    <row r="963" spans="1:16" ht="42">
      <c r="A963" s="380">
        <v>20251243</v>
      </c>
      <c r="B963" s="382">
        <v>45950</v>
      </c>
      <c r="C963" s="381">
        <v>20250849</v>
      </c>
      <c r="D963" s="381" t="s">
        <v>6058</v>
      </c>
      <c r="E963" s="381" t="s">
        <v>6062</v>
      </c>
      <c r="F963" s="381">
        <v>80764801</v>
      </c>
      <c r="G963" s="381" t="s">
        <v>2338</v>
      </c>
      <c r="H963" s="381" t="s">
        <v>7231</v>
      </c>
      <c r="I963" s="381">
        <v>20250743</v>
      </c>
      <c r="J963" s="383">
        <v>19000000</v>
      </c>
      <c r="K963" s="381">
        <v>0</v>
      </c>
      <c r="L963" s="383">
        <v>19000000</v>
      </c>
      <c r="M963" s="381">
        <v>0</v>
      </c>
      <c r="N963" s="383">
        <v>19000000</v>
      </c>
      <c r="O963" s="381">
        <v>0</v>
      </c>
      <c r="P963" s="381" t="s">
        <v>6056</v>
      </c>
    </row>
    <row r="964" spans="1:16" ht="82.8">
      <c r="A964" s="380">
        <v>20251276</v>
      </c>
      <c r="B964" s="382">
        <v>45954</v>
      </c>
      <c r="C964" s="381">
        <v>20250911</v>
      </c>
      <c r="D964" s="381" t="s">
        <v>6158</v>
      </c>
      <c r="E964" s="381" t="s">
        <v>6863</v>
      </c>
      <c r="F964" s="381">
        <v>860072367</v>
      </c>
      <c r="G964" s="381" t="s">
        <v>7232</v>
      </c>
      <c r="H964" s="381" t="s">
        <v>7233</v>
      </c>
      <c r="I964" s="368">
        <v>20250744</v>
      </c>
      <c r="J964" s="383">
        <v>1000000000</v>
      </c>
      <c r="K964" s="381">
        <v>0</v>
      </c>
      <c r="L964" s="383">
        <v>1000000000</v>
      </c>
      <c r="M964" s="381">
        <v>0</v>
      </c>
      <c r="N964" s="383">
        <v>1000000000</v>
      </c>
      <c r="O964" s="381">
        <v>0</v>
      </c>
      <c r="P964" s="381" t="s">
        <v>6056</v>
      </c>
    </row>
    <row r="965" spans="1:16" ht="103.2">
      <c r="A965" s="374">
        <v>20251285</v>
      </c>
      <c r="B965" s="376">
        <v>45954</v>
      </c>
      <c r="C965" s="375">
        <v>20250977</v>
      </c>
      <c r="D965" s="375" t="s">
        <v>6158</v>
      </c>
      <c r="E965" s="375" t="s">
        <v>6863</v>
      </c>
      <c r="F965" s="375">
        <v>860072367</v>
      </c>
      <c r="G965" s="375" t="s">
        <v>7232</v>
      </c>
      <c r="H965" s="375" t="s">
        <v>7234</v>
      </c>
      <c r="I965" s="368">
        <v>20250744</v>
      </c>
      <c r="J965" s="377">
        <v>1000000000</v>
      </c>
      <c r="K965" s="375">
        <v>0</v>
      </c>
      <c r="L965" s="397">
        <v>1000000000</v>
      </c>
      <c r="M965" s="375">
        <v>0</v>
      </c>
      <c r="N965" s="377">
        <v>1000000000</v>
      </c>
      <c r="O965" s="375">
        <v>0</v>
      </c>
      <c r="P965" s="375" t="s">
        <v>6056</v>
      </c>
    </row>
    <row r="966" spans="1:16" ht="113.4">
      <c r="A966" s="380">
        <v>20251246</v>
      </c>
      <c r="B966" s="382">
        <v>45950</v>
      </c>
      <c r="C966" s="381">
        <v>20250756</v>
      </c>
      <c r="D966" s="381" t="s">
        <v>6158</v>
      </c>
      <c r="E966" s="381" t="s">
        <v>6522</v>
      </c>
      <c r="F966" s="381">
        <v>822007239</v>
      </c>
      <c r="G966" s="381" t="s">
        <v>7235</v>
      </c>
      <c r="H966" s="381" t="s">
        <v>7236</v>
      </c>
      <c r="I966" s="381">
        <v>20250745</v>
      </c>
      <c r="J966" s="383">
        <v>881004600</v>
      </c>
      <c r="K966" s="381">
        <v>0</v>
      </c>
      <c r="L966" s="383">
        <v>881004600</v>
      </c>
      <c r="M966" s="381">
        <v>0</v>
      </c>
      <c r="N966" s="383">
        <v>881004600</v>
      </c>
      <c r="O966" s="381">
        <v>0</v>
      </c>
      <c r="P966" s="381" t="s">
        <v>6056</v>
      </c>
    </row>
    <row r="967" spans="1:16" ht="62.4">
      <c r="A967" s="380">
        <v>20251256</v>
      </c>
      <c r="B967" s="382">
        <v>45951</v>
      </c>
      <c r="C967" s="381">
        <v>20250952</v>
      </c>
      <c r="D967" s="381" t="s">
        <v>6058</v>
      </c>
      <c r="E967" s="381" t="s">
        <v>6068</v>
      </c>
      <c r="F967" s="381">
        <v>1057590718</v>
      </c>
      <c r="G967" s="381" t="s">
        <v>6911</v>
      </c>
      <c r="H967" s="381" t="s">
        <v>7237</v>
      </c>
      <c r="I967" s="381">
        <v>20250746</v>
      </c>
      <c r="J967" s="383">
        <v>12000000</v>
      </c>
      <c r="K967" s="381">
        <v>0</v>
      </c>
      <c r="L967" s="383">
        <v>12000000</v>
      </c>
      <c r="M967" s="381">
        <v>0</v>
      </c>
      <c r="N967" s="383">
        <v>12000000</v>
      </c>
      <c r="O967" s="381">
        <v>0</v>
      </c>
      <c r="P967" s="381" t="s">
        <v>6056</v>
      </c>
    </row>
    <row r="968" spans="1:16" ht="72.599999999999994">
      <c r="A968" s="380">
        <v>20251259</v>
      </c>
      <c r="B968" s="382">
        <v>45952</v>
      </c>
      <c r="C968" s="381">
        <v>20250889</v>
      </c>
      <c r="D968" s="381" t="s">
        <v>6158</v>
      </c>
      <c r="E968" s="381" t="s">
        <v>6904</v>
      </c>
      <c r="F968" s="381">
        <v>901840042</v>
      </c>
      <c r="G968" s="381" t="s">
        <v>4470</v>
      </c>
      <c r="H968" s="381" t="s">
        <v>7238</v>
      </c>
      <c r="I968" s="381">
        <v>20250747</v>
      </c>
      <c r="J968" s="383">
        <v>58847000</v>
      </c>
      <c r="K968" s="381">
        <v>0</v>
      </c>
      <c r="L968" s="383">
        <v>58847000</v>
      </c>
      <c r="M968" s="381">
        <v>0</v>
      </c>
      <c r="N968" s="383">
        <v>58847000</v>
      </c>
      <c r="O968" s="381">
        <v>0</v>
      </c>
      <c r="P968" s="381" t="s">
        <v>6056</v>
      </c>
    </row>
    <row r="969" spans="1:16" ht="113.4">
      <c r="A969" s="380">
        <v>20251257</v>
      </c>
      <c r="B969" s="382">
        <v>45951</v>
      </c>
      <c r="C969" s="381">
        <v>20250950</v>
      </c>
      <c r="D969" s="381" t="s">
        <v>6158</v>
      </c>
      <c r="E969" s="381" t="s">
        <v>6863</v>
      </c>
      <c r="F969" s="381">
        <v>900758638</v>
      </c>
      <c r="G969" s="381" t="s">
        <v>3517</v>
      </c>
      <c r="H969" s="381" t="s">
        <v>7239</v>
      </c>
      <c r="I969" s="381">
        <v>20250748</v>
      </c>
      <c r="J969" s="383">
        <v>369452000</v>
      </c>
      <c r="K969" s="381">
        <v>0</v>
      </c>
      <c r="L969" s="383">
        <v>369452000</v>
      </c>
      <c r="M969" s="381">
        <v>0</v>
      </c>
      <c r="N969" s="383">
        <v>369452000</v>
      </c>
      <c r="O969" s="381">
        <v>0</v>
      </c>
      <c r="P969" s="381" t="s">
        <v>6056</v>
      </c>
    </row>
    <row r="970" spans="1:16" ht="42">
      <c r="A970" s="380">
        <v>20251272</v>
      </c>
      <c r="B970" s="382">
        <v>45953</v>
      </c>
      <c r="C970" s="381">
        <v>20250913</v>
      </c>
      <c r="D970" s="381" t="s">
        <v>6058</v>
      </c>
      <c r="E970" s="381" t="s">
        <v>6062</v>
      </c>
      <c r="F970" s="381">
        <v>1019129654</v>
      </c>
      <c r="G970" s="381" t="s">
        <v>6922</v>
      </c>
      <c r="H970" s="381" t="s">
        <v>7240</v>
      </c>
      <c r="I970" s="381">
        <v>20250749</v>
      </c>
      <c r="J970" s="383">
        <v>5000000</v>
      </c>
      <c r="K970" s="381">
        <v>0</v>
      </c>
      <c r="L970" s="383">
        <v>5000000</v>
      </c>
      <c r="M970" s="381">
        <v>0</v>
      </c>
      <c r="N970" s="383">
        <v>5000000</v>
      </c>
      <c r="O970" s="381">
        <v>0</v>
      </c>
      <c r="P970" s="381" t="s">
        <v>6056</v>
      </c>
    </row>
    <row r="971" spans="1:16" ht="113.4">
      <c r="A971" s="380">
        <v>20251265</v>
      </c>
      <c r="B971" s="382">
        <v>45952</v>
      </c>
      <c r="C971" s="381">
        <v>20250909</v>
      </c>
      <c r="D971" s="381" t="s">
        <v>6052</v>
      </c>
      <c r="E971" s="381" t="s">
        <v>6236</v>
      </c>
      <c r="F971" s="381">
        <v>900600908</v>
      </c>
      <c r="G971" s="381" t="s">
        <v>7241</v>
      </c>
      <c r="H971" s="381" t="s">
        <v>7242</v>
      </c>
      <c r="I971" s="381">
        <v>20250750</v>
      </c>
      <c r="J971" s="383">
        <v>500000000</v>
      </c>
      <c r="K971" s="381">
        <v>0</v>
      </c>
      <c r="L971" s="383">
        <v>500000000</v>
      </c>
      <c r="M971" s="381">
        <v>0</v>
      </c>
      <c r="N971" s="383">
        <v>500000000</v>
      </c>
      <c r="O971" s="381">
        <v>0</v>
      </c>
      <c r="P971" s="381" t="s">
        <v>6056</v>
      </c>
    </row>
    <row r="972" spans="1:16" ht="93">
      <c r="A972" s="380">
        <v>20251268</v>
      </c>
      <c r="B972" s="382">
        <v>45952</v>
      </c>
      <c r="C972" s="381">
        <v>20250910</v>
      </c>
      <c r="D972" s="381" t="s">
        <v>6052</v>
      </c>
      <c r="E972" s="381" t="s">
        <v>6236</v>
      </c>
      <c r="F972" s="381">
        <v>900048209</v>
      </c>
      <c r="G972" s="381" t="s">
        <v>7243</v>
      </c>
      <c r="H972" s="381" t="s">
        <v>7242</v>
      </c>
      <c r="I972" s="381">
        <v>20250751</v>
      </c>
      <c r="J972" s="383">
        <v>500000000</v>
      </c>
      <c r="K972" s="381">
        <v>0</v>
      </c>
      <c r="L972" s="383">
        <v>500000000</v>
      </c>
      <c r="M972" s="381">
        <v>0</v>
      </c>
      <c r="N972" s="383">
        <v>500000000</v>
      </c>
      <c r="O972" s="381">
        <v>0</v>
      </c>
      <c r="P972" s="381" t="s">
        <v>6056</v>
      </c>
    </row>
    <row r="973" spans="1:16" ht="72.599999999999994">
      <c r="A973" s="380">
        <v>20251274</v>
      </c>
      <c r="B973" s="382">
        <v>45953</v>
      </c>
      <c r="C973" s="381">
        <v>20250919</v>
      </c>
      <c r="D973" s="381" t="s">
        <v>6158</v>
      </c>
      <c r="E973" s="381" t="s">
        <v>6313</v>
      </c>
      <c r="F973" s="381">
        <v>1010189940</v>
      </c>
      <c r="G973" s="381" t="s">
        <v>7244</v>
      </c>
      <c r="H973" s="381" t="s">
        <v>6409</v>
      </c>
      <c r="I973" s="381">
        <v>20250752</v>
      </c>
      <c r="J973" s="383">
        <v>11500000</v>
      </c>
      <c r="K973" s="381">
        <v>0</v>
      </c>
      <c r="L973" s="383">
        <v>11500000</v>
      </c>
      <c r="M973" s="381">
        <v>0</v>
      </c>
      <c r="N973" s="383">
        <v>11500000</v>
      </c>
      <c r="O973" s="381">
        <v>0</v>
      </c>
      <c r="P973" s="381" t="s">
        <v>6056</v>
      </c>
    </row>
    <row r="974" spans="1:16" ht="72.599999999999994">
      <c r="A974" s="380">
        <v>20251273</v>
      </c>
      <c r="B974" s="382">
        <v>45953</v>
      </c>
      <c r="C974" s="381">
        <v>20250920</v>
      </c>
      <c r="D974" s="381" t="s">
        <v>6158</v>
      </c>
      <c r="E974" s="381" t="s">
        <v>6313</v>
      </c>
      <c r="F974" s="381">
        <v>35603388</v>
      </c>
      <c r="G974" s="381" t="s">
        <v>7245</v>
      </c>
      <c r="H974" s="381" t="s">
        <v>6403</v>
      </c>
      <c r="I974" s="381">
        <v>20250753</v>
      </c>
      <c r="J974" s="383">
        <v>14950000</v>
      </c>
      <c r="K974" s="381">
        <v>0</v>
      </c>
      <c r="L974" s="383">
        <v>14950000</v>
      </c>
      <c r="M974" s="381">
        <v>0</v>
      </c>
      <c r="N974" s="383">
        <v>14950000</v>
      </c>
      <c r="O974" s="381">
        <v>0</v>
      </c>
      <c r="P974" s="381" t="s">
        <v>6056</v>
      </c>
    </row>
    <row r="975" spans="1:16" ht="72.599999999999994">
      <c r="A975" s="380">
        <v>20251269</v>
      </c>
      <c r="B975" s="382">
        <v>45953</v>
      </c>
      <c r="C975" s="381">
        <v>20250883</v>
      </c>
      <c r="D975" s="381" t="s">
        <v>6158</v>
      </c>
      <c r="E975" s="381" t="s">
        <v>6848</v>
      </c>
      <c r="F975" s="381">
        <v>51975273</v>
      </c>
      <c r="G975" s="381" t="s">
        <v>7246</v>
      </c>
      <c r="H975" s="381" t="s">
        <v>7247</v>
      </c>
      <c r="I975" s="381">
        <v>20250754</v>
      </c>
      <c r="J975" s="383">
        <v>8431000</v>
      </c>
      <c r="K975" s="381">
        <v>0</v>
      </c>
      <c r="L975" s="383">
        <v>8431000</v>
      </c>
      <c r="M975" s="381">
        <v>0</v>
      </c>
      <c r="N975" s="383">
        <v>8431000</v>
      </c>
      <c r="O975" s="381">
        <v>0</v>
      </c>
      <c r="P975" s="381" t="s">
        <v>6056</v>
      </c>
    </row>
    <row r="976" spans="1:16" ht="93">
      <c r="A976" s="380">
        <v>20251270</v>
      </c>
      <c r="B976" s="382">
        <v>45953</v>
      </c>
      <c r="C976" s="381">
        <v>20250915</v>
      </c>
      <c r="D976" s="381" t="s">
        <v>6052</v>
      </c>
      <c r="E976" s="381" t="s">
        <v>6236</v>
      </c>
      <c r="F976" s="381">
        <v>901806047</v>
      </c>
      <c r="G976" s="381" t="s">
        <v>6595</v>
      </c>
      <c r="H976" s="381" t="s">
        <v>7242</v>
      </c>
      <c r="I976" s="381">
        <v>20250755</v>
      </c>
      <c r="J976" s="383">
        <v>250000000</v>
      </c>
      <c r="K976" s="381">
        <v>0</v>
      </c>
      <c r="L976" s="383">
        <v>250000000</v>
      </c>
      <c r="M976" s="381">
        <v>0</v>
      </c>
      <c r="N976" s="383">
        <v>250000000</v>
      </c>
      <c r="O976" s="381">
        <v>0</v>
      </c>
      <c r="P976" s="381" t="s">
        <v>6056</v>
      </c>
    </row>
    <row r="977" spans="1:16" ht="42">
      <c r="A977" s="380">
        <v>20251291</v>
      </c>
      <c r="B977" s="382">
        <v>45958</v>
      </c>
      <c r="C977" s="381">
        <v>20250872</v>
      </c>
      <c r="D977" s="381" t="s">
        <v>6058</v>
      </c>
      <c r="E977" s="381" t="s">
        <v>6062</v>
      </c>
      <c r="F977" s="381">
        <v>15875824</v>
      </c>
      <c r="G977" s="381" t="s">
        <v>7248</v>
      </c>
      <c r="H977" s="381" t="s">
        <v>7231</v>
      </c>
      <c r="I977" s="381">
        <v>20250756</v>
      </c>
      <c r="J977" s="383">
        <v>24000000</v>
      </c>
      <c r="K977" s="381">
        <v>0</v>
      </c>
      <c r="L977" s="383">
        <v>24000000</v>
      </c>
      <c r="M977" s="381">
        <v>0</v>
      </c>
      <c r="N977" s="383">
        <v>24000000</v>
      </c>
      <c r="O977" s="381">
        <v>0</v>
      </c>
      <c r="P977" s="381" t="s">
        <v>6056</v>
      </c>
    </row>
    <row r="978" spans="1:16" ht="72.599999999999994">
      <c r="A978" s="380">
        <v>20251292</v>
      </c>
      <c r="B978" s="382">
        <v>45958</v>
      </c>
      <c r="C978" s="381">
        <v>20250982</v>
      </c>
      <c r="D978" s="381" t="s">
        <v>6158</v>
      </c>
      <c r="E978" s="381" t="s">
        <v>7249</v>
      </c>
      <c r="F978" s="381">
        <v>800219876</v>
      </c>
      <c r="G978" s="381" t="s">
        <v>6283</v>
      </c>
      <c r="H978" s="381" t="s">
        <v>7250</v>
      </c>
      <c r="I978" s="381">
        <v>20250757</v>
      </c>
      <c r="J978" s="383">
        <v>11206000624</v>
      </c>
      <c r="K978" s="381">
        <v>0</v>
      </c>
      <c r="L978" s="383">
        <v>11206000624</v>
      </c>
      <c r="M978" s="381">
        <v>0</v>
      </c>
      <c r="N978" s="383">
        <v>11206000624</v>
      </c>
      <c r="O978" s="381">
        <v>0</v>
      </c>
      <c r="P978" s="381" t="s">
        <v>6056</v>
      </c>
    </row>
    <row r="979" spans="1:16" ht="42">
      <c r="A979" s="380">
        <v>20251293</v>
      </c>
      <c r="B979" s="382">
        <v>45958</v>
      </c>
      <c r="C979" s="381">
        <v>20250854</v>
      </c>
      <c r="D979" s="381" t="s">
        <v>6058</v>
      </c>
      <c r="E979" s="381" t="s">
        <v>6062</v>
      </c>
      <c r="F979" s="381">
        <v>1007435261</v>
      </c>
      <c r="G979" s="381" t="s">
        <v>7078</v>
      </c>
      <c r="H979" s="381" t="s">
        <v>7251</v>
      </c>
      <c r="I979" s="381">
        <v>20250758</v>
      </c>
      <c r="J979" s="383">
        <v>10000000</v>
      </c>
      <c r="K979" s="381">
        <v>0</v>
      </c>
      <c r="L979" s="383">
        <v>10000000</v>
      </c>
      <c r="M979" s="381">
        <v>0</v>
      </c>
      <c r="N979" s="383">
        <v>10000000</v>
      </c>
      <c r="O979" s="381">
        <v>0</v>
      </c>
      <c r="P979" s="381" t="s">
        <v>6056</v>
      </c>
    </row>
    <row r="980" spans="1:16" ht="62.4">
      <c r="A980" s="380">
        <v>20251294</v>
      </c>
      <c r="B980" s="382">
        <v>45958</v>
      </c>
      <c r="C980" s="381">
        <v>20250986</v>
      </c>
      <c r="D980" s="381" t="s">
        <v>6158</v>
      </c>
      <c r="E980" s="381" t="s">
        <v>7249</v>
      </c>
      <c r="F980" s="381">
        <v>1015478813</v>
      </c>
      <c r="G980" s="381" t="s">
        <v>2331</v>
      </c>
      <c r="H980" s="381" t="s">
        <v>7252</v>
      </c>
      <c r="I980" s="381">
        <v>20250759</v>
      </c>
      <c r="J980" s="383">
        <v>70400000</v>
      </c>
      <c r="K980" s="381">
        <v>0</v>
      </c>
      <c r="L980" s="383">
        <v>70400000</v>
      </c>
      <c r="M980" s="381">
        <v>0</v>
      </c>
      <c r="N980" s="383">
        <v>70400000</v>
      </c>
      <c r="O980" s="381">
        <v>0</v>
      </c>
      <c r="P980" s="381" t="s">
        <v>6056</v>
      </c>
    </row>
    <row r="981" spans="1:16" ht="62.4">
      <c r="A981" s="380">
        <v>20251297</v>
      </c>
      <c r="B981" s="382">
        <v>45959</v>
      </c>
      <c r="C981" s="381">
        <v>20250983</v>
      </c>
      <c r="D981" s="381" t="s">
        <v>6158</v>
      </c>
      <c r="E981" s="381" t="s">
        <v>7249</v>
      </c>
      <c r="F981" s="381">
        <v>1102845508</v>
      </c>
      <c r="G981" s="381" t="s">
        <v>6542</v>
      </c>
      <c r="H981" s="381" t="s">
        <v>7253</v>
      </c>
      <c r="I981" s="381">
        <v>20250760</v>
      </c>
      <c r="J981" s="383">
        <v>44800000</v>
      </c>
      <c r="K981" s="381">
        <v>0</v>
      </c>
      <c r="L981" s="383">
        <v>44800000</v>
      </c>
      <c r="M981" s="381">
        <v>0</v>
      </c>
      <c r="N981" s="383">
        <v>44800000</v>
      </c>
      <c r="O981" s="381">
        <v>0</v>
      </c>
      <c r="P981" s="381" t="s">
        <v>6056</v>
      </c>
    </row>
    <row r="982" spans="1:16" ht="72.599999999999994">
      <c r="A982" s="380">
        <v>20251296</v>
      </c>
      <c r="B982" s="382">
        <v>45959</v>
      </c>
      <c r="C982" s="381">
        <v>20250936</v>
      </c>
      <c r="D982" s="381" t="s">
        <v>6158</v>
      </c>
      <c r="E982" s="381" t="s">
        <v>6978</v>
      </c>
      <c r="F982" s="381">
        <v>860025674</v>
      </c>
      <c r="G982" s="381" t="s">
        <v>7254</v>
      </c>
      <c r="H982" s="381" t="s">
        <v>7255</v>
      </c>
      <c r="I982" s="381">
        <v>20250761</v>
      </c>
      <c r="J982" s="383">
        <v>743027000</v>
      </c>
      <c r="K982" s="381">
        <v>0</v>
      </c>
      <c r="L982" s="383">
        <v>743027000</v>
      </c>
      <c r="M982" s="381">
        <v>0</v>
      </c>
      <c r="N982" s="383">
        <v>743027000</v>
      </c>
      <c r="O982" s="381">
        <v>0</v>
      </c>
      <c r="P982" s="381" t="s">
        <v>6056</v>
      </c>
    </row>
    <row r="983" spans="1:16" ht="82.8">
      <c r="A983" s="380">
        <v>20251319</v>
      </c>
      <c r="B983" s="382">
        <v>45965</v>
      </c>
      <c r="C983" s="381">
        <v>20250972</v>
      </c>
      <c r="D983" s="381" t="s">
        <v>6158</v>
      </c>
      <c r="E983" s="381" t="s">
        <v>6978</v>
      </c>
      <c r="F983" s="381">
        <v>860354098</v>
      </c>
      <c r="G983" s="381" t="s">
        <v>7256</v>
      </c>
      <c r="H983" s="381" t="s">
        <v>7257</v>
      </c>
      <c r="I983" s="381">
        <v>20250762</v>
      </c>
      <c r="J983" s="383">
        <v>100000000</v>
      </c>
      <c r="K983" s="381">
        <v>0</v>
      </c>
      <c r="L983" s="383">
        <v>100000000</v>
      </c>
      <c r="M983" s="381">
        <v>0</v>
      </c>
      <c r="N983" s="383">
        <v>100000000</v>
      </c>
      <c r="O983" s="381">
        <v>0</v>
      </c>
      <c r="P983" s="381" t="s">
        <v>6056</v>
      </c>
    </row>
    <row r="984" spans="1:16" ht="72.599999999999994">
      <c r="A984" s="380">
        <v>20251298</v>
      </c>
      <c r="B984" s="382">
        <v>45960</v>
      </c>
      <c r="C984" s="381">
        <v>20250971</v>
      </c>
      <c r="D984" s="381" t="s">
        <v>6158</v>
      </c>
      <c r="E984" s="381" t="s">
        <v>6978</v>
      </c>
      <c r="F984" s="381">
        <v>900311257</v>
      </c>
      <c r="G984" s="381" t="s">
        <v>7258</v>
      </c>
      <c r="H984" s="381" t="s">
        <v>7259</v>
      </c>
      <c r="I984" s="381">
        <v>20250763</v>
      </c>
      <c r="J984" s="383">
        <v>50000000</v>
      </c>
      <c r="K984" s="381">
        <v>0</v>
      </c>
      <c r="L984" s="383">
        <v>50000000</v>
      </c>
      <c r="M984" s="381">
        <v>0</v>
      </c>
      <c r="N984" s="383">
        <v>50000000</v>
      </c>
      <c r="O984" s="381">
        <v>0</v>
      </c>
      <c r="P984" s="381" t="s">
        <v>6056</v>
      </c>
    </row>
    <row r="985" spans="1:16" ht="72.599999999999994">
      <c r="A985" s="380">
        <v>20251299</v>
      </c>
      <c r="B985" s="382">
        <v>45960</v>
      </c>
      <c r="C985" s="381">
        <v>20250988</v>
      </c>
      <c r="D985" s="381" t="s">
        <v>6158</v>
      </c>
      <c r="E985" s="381" t="s">
        <v>6978</v>
      </c>
      <c r="F985" s="381">
        <v>860509265</v>
      </c>
      <c r="G985" s="381" t="s">
        <v>7260</v>
      </c>
      <c r="H985" s="381" t="s">
        <v>7261</v>
      </c>
      <c r="I985" s="381">
        <v>20250764</v>
      </c>
      <c r="J985" s="383">
        <v>110000000</v>
      </c>
      <c r="K985" s="381">
        <v>0</v>
      </c>
      <c r="L985" s="383">
        <v>110000000</v>
      </c>
      <c r="M985" s="381">
        <v>0</v>
      </c>
      <c r="N985" s="383">
        <v>110000000</v>
      </c>
      <c r="O985" s="381">
        <v>0</v>
      </c>
      <c r="P985" s="381" t="s">
        <v>6056</v>
      </c>
    </row>
    <row r="986" spans="1:16" ht="103.2">
      <c r="A986" s="380">
        <v>20251300</v>
      </c>
      <c r="B986" s="382">
        <v>45960</v>
      </c>
      <c r="C986" s="381">
        <v>20250826</v>
      </c>
      <c r="D986" s="381" t="s">
        <v>6107</v>
      </c>
      <c r="E986" s="381" t="s">
        <v>6108</v>
      </c>
      <c r="F986" s="381">
        <v>902000942</v>
      </c>
      <c r="G986" s="381" t="s">
        <v>7262</v>
      </c>
      <c r="H986" s="381" t="s">
        <v>7263</v>
      </c>
      <c r="I986" s="381">
        <v>20250765</v>
      </c>
      <c r="J986" s="383">
        <v>977035000</v>
      </c>
      <c r="K986" s="381">
        <v>0</v>
      </c>
      <c r="L986" s="383">
        <v>977035000</v>
      </c>
      <c r="M986" s="381">
        <v>0</v>
      </c>
      <c r="N986" s="383">
        <v>977035000</v>
      </c>
      <c r="O986" s="381">
        <v>0</v>
      </c>
      <c r="P986" s="381" t="s">
        <v>6056</v>
      </c>
    </row>
    <row r="987" spans="1:16" ht="42">
      <c r="A987" s="380">
        <v>20251301</v>
      </c>
      <c r="B987" s="382">
        <v>45960</v>
      </c>
      <c r="C987" s="381">
        <v>20250989</v>
      </c>
      <c r="D987" s="381" t="s">
        <v>6058</v>
      </c>
      <c r="E987" s="381" t="s">
        <v>6062</v>
      </c>
      <c r="F987" s="381">
        <v>80087121</v>
      </c>
      <c r="G987" s="381" t="s">
        <v>7038</v>
      </c>
      <c r="H987" s="381" t="s">
        <v>7264</v>
      </c>
      <c r="I987" s="381">
        <v>20250766</v>
      </c>
      <c r="J987" s="383">
        <v>22367000</v>
      </c>
      <c r="K987" s="381">
        <v>0</v>
      </c>
      <c r="L987" s="383">
        <v>22367000</v>
      </c>
      <c r="M987" s="381">
        <v>0</v>
      </c>
      <c r="N987" s="383">
        <v>22367000</v>
      </c>
      <c r="O987" s="381">
        <v>0</v>
      </c>
      <c r="P987" s="381" t="s">
        <v>6056</v>
      </c>
    </row>
    <row r="988" spans="1:16" ht="62.4">
      <c r="A988" s="380">
        <v>20251302</v>
      </c>
      <c r="B988" s="382">
        <v>45960</v>
      </c>
      <c r="C988" s="381">
        <v>20250984</v>
      </c>
      <c r="D988" s="381" t="s">
        <v>6158</v>
      </c>
      <c r="E988" s="381" t="s">
        <v>7249</v>
      </c>
      <c r="F988" s="381">
        <v>1073694506</v>
      </c>
      <c r="G988" s="381" t="s">
        <v>7265</v>
      </c>
      <c r="H988" s="381" t="s">
        <v>7266</v>
      </c>
      <c r="I988" s="381">
        <v>20250767</v>
      </c>
      <c r="J988" s="383">
        <v>64000000</v>
      </c>
      <c r="K988" s="381">
        <v>0</v>
      </c>
      <c r="L988" s="383">
        <v>64000000</v>
      </c>
      <c r="M988" s="381">
        <v>0</v>
      </c>
      <c r="N988" s="383">
        <v>64000000</v>
      </c>
      <c r="O988" s="381">
        <v>0</v>
      </c>
      <c r="P988" s="381" t="s">
        <v>6056</v>
      </c>
    </row>
    <row r="989" spans="1:16" ht="62.4">
      <c r="A989" s="380">
        <v>20251312</v>
      </c>
      <c r="B989" s="382">
        <v>45961</v>
      </c>
      <c r="C989" s="381">
        <v>20250985</v>
      </c>
      <c r="D989" s="381" t="s">
        <v>6158</v>
      </c>
      <c r="E989" s="381" t="s">
        <v>7249</v>
      </c>
      <c r="F989" s="381">
        <v>1073685019</v>
      </c>
      <c r="G989" s="381" t="s">
        <v>6552</v>
      </c>
      <c r="H989" s="381" t="s">
        <v>7267</v>
      </c>
      <c r="I989" s="381">
        <v>20250768</v>
      </c>
      <c r="J989" s="383">
        <v>44800000</v>
      </c>
      <c r="K989" s="381">
        <v>0</v>
      </c>
      <c r="L989" s="383">
        <v>44800000</v>
      </c>
      <c r="M989" s="381">
        <v>0</v>
      </c>
      <c r="N989" s="383">
        <v>44800000</v>
      </c>
      <c r="O989" s="381">
        <v>0</v>
      </c>
      <c r="P989" s="381" t="s">
        <v>6056</v>
      </c>
    </row>
    <row r="990" spans="1:16" ht="62.4">
      <c r="A990" s="380">
        <v>20251313</v>
      </c>
      <c r="B990" s="382">
        <v>45961</v>
      </c>
      <c r="C990" s="381">
        <v>20250805</v>
      </c>
      <c r="D990" s="381" t="s">
        <v>6158</v>
      </c>
      <c r="E990" s="381" t="s">
        <v>7268</v>
      </c>
      <c r="F990" s="381">
        <v>901997303</v>
      </c>
      <c r="G990" s="381" t="s">
        <v>7269</v>
      </c>
      <c r="H990" s="381" t="s">
        <v>7270</v>
      </c>
      <c r="I990" s="381">
        <v>20250769</v>
      </c>
      <c r="J990" s="383">
        <v>509744000</v>
      </c>
      <c r="K990" s="381">
        <v>0</v>
      </c>
      <c r="L990" s="383">
        <v>509744000</v>
      </c>
      <c r="M990" s="381">
        <v>0</v>
      </c>
      <c r="N990" s="383">
        <v>509744000</v>
      </c>
      <c r="O990" s="381">
        <v>0</v>
      </c>
      <c r="P990" s="381" t="s">
        <v>6056</v>
      </c>
    </row>
    <row r="991" spans="1:16" ht="93">
      <c r="A991" s="380">
        <v>20251314</v>
      </c>
      <c r="B991" s="382">
        <v>45961</v>
      </c>
      <c r="C991" s="381">
        <v>20250869</v>
      </c>
      <c r="D991" s="381" t="s">
        <v>6158</v>
      </c>
      <c r="E991" s="381" t="s">
        <v>6989</v>
      </c>
      <c r="F991" s="381">
        <v>830093333</v>
      </c>
      <c r="G991" s="381" t="s">
        <v>7084</v>
      </c>
      <c r="H991" s="381" t="s">
        <v>7271</v>
      </c>
      <c r="I991" s="381">
        <v>20250770</v>
      </c>
      <c r="J991" s="383">
        <v>85140000</v>
      </c>
      <c r="K991" s="381">
        <v>0</v>
      </c>
      <c r="L991" s="383">
        <v>85140000</v>
      </c>
      <c r="M991" s="381">
        <v>0</v>
      </c>
      <c r="N991" s="383">
        <v>85140000</v>
      </c>
      <c r="O991" s="381">
        <v>0</v>
      </c>
      <c r="P991" s="381" t="s">
        <v>6056</v>
      </c>
    </row>
    <row r="992" spans="1:16" ht="52.2">
      <c r="A992" s="380">
        <v>20251315</v>
      </c>
      <c r="B992" s="382">
        <v>45961</v>
      </c>
      <c r="C992" s="381">
        <v>20250993</v>
      </c>
      <c r="D992" s="381" t="s">
        <v>6158</v>
      </c>
      <c r="E992" s="381" t="s">
        <v>7272</v>
      </c>
      <c r="F992" s="381">
        <v>80210236</v>
      </c>
      <c r="G992" s="381" t="s">
        <v>6944</v>
      </c>
      <c r="H992" s="381" t="s">
        <v>7273</v>
      </c>
      <c r="I992" s="381">
        <v>20250771</v>
      </c>
      <c r="J992" s="383">
        <v>42000000</v>
      </c>
      <c r="K992" s="381">
        <v>0</v>
      </c>
      <c r="L992" s="383">
        <v>42000000</v>
      </c>
      <c r="M992" s="381">
        <v>0</v>
      </c>
      <c r="N992" s="383">
        <v>42000000</v>
      </c>
      <c r="O992" s="381">
        <v>0</v>
      </c>
      <c r="P992" s="381" t="s">
        <v>6056</v>
      </c>
    </row>
    <row r="993" spans="1:16" ht="72.599999999999994">
      <c r="A993" s="380">
        <v>20251316</v>
      </c>
      <c r="B993" s="382">
        <v>45961</v>
      </c>
      <c r="C993" s="381">
        <v>20251003</v>
      </c>
      <c r="D993" s="381" t="s">
        <v>6158</v>
      </c>
      <c r="E993" s="381" t="s">
        <v>7272</v>
      </c>
      <c r="F993" s="381">
        <v>860030811</v>
      </c>
      <c r="G993" s="381" t="s">
        <v>6965</v>
      </c>
      <c r="H993" s="381" t="s">
        <v>7274</v>
      </c>
      <c r="I993" s="381">
        <v>20250772</v>
      </c>
      <c r="J993" s="383">
        <v>582797000</v>
      </c>
      <c r="K993" s="381">
        <v>0</v>
      </c>
      <c r="L993" s="383">
        <v>582797000</v>
      </c>
      <c r="M993" s="381">
        <v>0</v>
      </c>
      <c r="N993" s="383">
        <v>582797000</v>
      </c>
      <c r="O993" s="381">
        <v>0</v>
      </c>
      <c r="P993" s="381" t="s">
        <v>6056</v>
      </c>
    </row>
    <row r="994" spans="1:16" ht="42">
      <c r="A994" s="380">
        <v>20251320</v>
      </c>
      <c r="B994" s="382">
        <v>45965</v>
      </c>
      <c r="C994" s="381">
        <v>20250954</v>
      </c>
      <c r="D994" s="381" t="s">
        <v>6058</v>
      </c>
      <c r="E994" s="381" t="s">
        <v>6062</v>
      </c>
      <c r="F994" s="381">
        <v>79723291</v>
      </c>
      <c r="G994" s="381" t="s">
        <v>6134</v>
      </c>
      <c r="H994" s="381" t="s">
        <v>7275</v>
      </c>
      <c r="I994" s="381">
        <v>20250773</v>
      </c>
      <c r="J994" s="383">
        <v>20674000</v>
      </c>
      <c r="K994" s="381">
        <v>0</v>
      </c>
      <c r="L994" s="383">
        <v>20674000</v>
      </c>
      <c r="M994" s="381">
        <v>0</v>
      </c>
      <c r="N994" s="383">
        <v>20674000</v>
      </c>
      <c r="O994" s="381">
        <v>0</v>
      </c>
      <c r="P994" s="381" t="s">
        <v>6056</v>
      </c>
    </row>
    <row r="995" spans="1:16" ht="42">
      <c r="A995" s="380">
        <v>20251321</v>
      </c>
      <c r="B995" s="382">
        <v>45966</v>
      </c>
      <c r="C995" s="381">
        <v>20250954</v>
      </c>
      <c r="D995" s="381" t="s">
        <v>6058</v>
      </c>
      <c r="E995" s="381" t="s">
        <v>6062</v>
      </c>
      <c r="F995" s="381">
        <v>40046901</v>
      </c>
      <c r="G995" s="381" t="s">
        <v>6212</v>
      </c>
      <c r="H995" s="381" t="s">
        <v>7275</v>
      </c>
      <c r="I995" s="368">
        <v>20250774</v>
      </c>
      <c r="J995" s="383">
        <v>20534000</v>
      </c>
      <c r="K995" s="381">
        <v>0</v>
      </c>
      <c r="L995" s="383">
        <v>20534000</v>
      </c>
      <c r="M995" s="381">
        <v>0</v>
      </c>
      <c r="N995" s="383">
        <v>20534000</v>
      </c>
      <c r="O995" s="381">
        <v>0</v>
      </c>
      <c r="P995" s="381" t="s">
        <v>6056</v>
      </c>
    </row>
    <row r="996" spans="1:16" ht="42">
      <c r="A996" s="380">
        <v>20251322</v>
      </c>
      <c r="B996" s="382">
        <v>45966</v>
      </c>
      <c r="C996" s="381">
        <v>20250975</v>
      </c>
      <c r="D996" s="381" t="s">
        <v>6058</v>
      </c>
      <c r="E996" s="381" t="s">
        <v>6062</v>
      </c>
      <c r="F996" s="381">
        <v>40046901</v>
      </c>
      <c r="G996" s="381" t="s">
        <v>6212</v>
      </c>
      <c r="H996" s="381" t="s">
        <v>7275</v>
      </c>
      <c r="I996" s="368">
        <v>20250774</v>
      </c>
      <c r="J996" s="383">
        <v>5600000</v>
      </c>
      <c r="K996" s="381">
        <v>0</v>
      </c>
      <c r="L996" s="383">
        <v>5600000</v>
      </c>
      <c r="M996" s="381">
        <v>0</v>
      </c>
      <c r="N996" s="383">
        <v>5600000</v>
      </c>
      <c r="O996" s="381">
        <v>0</v>
      </c>
      <c r="P996" s="381" t="s">
        <v>6056</v>
      </c>
    </row>
    <row r="997" spans="1:16" ht="42">
      <c r="A997" s="380">
        <v>20251329</v>
      </c>
      <c r="B997" s="382">
        <v>45966</v>
      </c>
      <c r="C997" s="381">
        <v>20250896</v>
      </c>
      <c r="D997" s="381" t="s">
        <v>6058</v>
      </c>
      <c r="E997" s="381" t="s">
        <v>6062</v>
      </c>
      <c r="F997" s="381">
        <v>74372348</v>
      </c>
      <c r="G997" s="381" t="s">
        <v>6132</v>
      </c>
      <c r="H997" s="381" t="s">
        <v>6064</v>
      </c>
      <c r="I997" s="381">
        <v>20250775</v>
      </c>
      <c r="J997" s="383">
        <v>26000000</v>
      </c>
      <c r="K997" s="381">
        <v>0</v>
      </c>
      <c r="L997" s="383">
        <v>26000000</v>
      </c>
      <c r="M997" s="381">
        <v>0</v>
      </c>
      <c r="N997" s="383">
        <v>26000000</v>
      </c>
      <c r="O997" s="381">
        <v>0</v>
      </c>
      <c r="P997" s="381" t="s">
        <v>6056</v>
      </c>
    </row>
    <row r="998" spans="1:16" ht="42">
      <c r="A998" s="380">
        <v>20251332</v>
      </c>
      <c r="B998" s="382">
        <v>45967</v>
      </c>
      <c r="C998" s="381">
        <v>20250954</v>
      </c>
      <c r="D998" s="381" t="s">
        <v>6058</v>
      </c>
      <c r="E998" s="381" t="s">
        <v>6062</v>
      </c>
      <c r="F998" s="381">
        <v>9397951</v>
      </c>
      <c r="G998" s="381" t="s">
        <v>2281</v>
      </c>
      <c r="H998" s="381" t="s">
        <v>7275</v>
      </c>
      <c r="I998" s="381">
        <v>20250776</v>
      </c>
      <c r="J998" s="383">
        <v>14667000</v>
      </c>
      <c r="K998" s="381">
        <v>0</v>
      </c>
      <c r="L998" s="383">
        <v>14667000</v>
      </c>
      <c r="M998" s="381">
        <v>0</v>
      </c>
      <c r="N998" s="383">
        <v>14667000</v>
      </c>
      <c r="O998" s="381">
        <v>0</v>
      </c>
      <c r="P998" s="381" t="s">
        <v>6056</v>
      </c>
    </row>
    <row r="999" spans="1:16" ht="72.599999999999994">
      <c r="A999" s="380">
        <v>20251333</v>
      </c>
      <c r="B999" s="382">
        <v>45967</v>
      </c>
      <c r="C999" s="381">
        <v>20250969</v>
      </c>
      <c r="D999" s="381" t="s">
        <v>6309</v>
      </c>
      <c r="E999" s="381" t="s">
        <v>6989</v>
      </c>
      <c r="F999" s="381">
        <v>900504502</v>
      </c>
      <c r="G999" s="381" t="s">
        <v>7276</v>
      </c>
      <c r="H999" s="381" t="s">
        <v>7277</v>
      </c>
      <c r="I999" s="381">
        <v>20250777</v>
      </c>
      <c r="J999" s="383">
        <v>266950000</v>
      </c>
      <c r="K999" s="381">
        <v>0</v>
      </c>
      <c r="L999" s="383">
        <v>266950000</v>
      </c>
      <c r="M999" s="381">
        <v>0</v>
      </c>
      <c r="N999" s="383">
        <v>266950000</v>
      </c>
      <c r="O999" s="381">
        <v>0</v>
      </c>
      <c r="P999" s="381" t="s">
        <v>6056</v>
      </c>
    </row>
    <row r="1000" spans="1:16" ht="72.599999999999994">
      <c r="A1000" s="380">
        <v>20251344</v>
      </c>
      <c r="B1000" s="382">
        <v>45968</v>
      </c>
      <c r="C1000" s="381">
        <v>20251064</v>
      </c>
      <c r="D1000" s="381" t="s">
        <v>6158</v>
      </c>
      <c r="E1000" s="381" t="s">
        <v>6863</v>
      </c>
      <c r="F1000" s="381">
        <v>22805551</v>
      </c>
      <c r="G1000" s="381" t="s">
        <v>7278</v>
      </c>
      <c r="H1000" s="381" t="s">
        <v>7279</v>
      </c>
      <c r="I1000" s="381">
        <v>20250778</v>
      </c>
      <c r="J1000" s="383">
        <v>38280000</v>
      </c>
      <c r="K1000" s="381">
        <v>0</v>
      </c>
      <c r="L1000" s="383">
        <v>38280000</v>
      </c>
      <c r="M1000" s="381">
        <v>0</v>
      </c>
      <c r="N1000" s="383">
        <v>38280000</v>
      </c>
      <c r="O1000" s="381">
        <v>0</v>
      </c>
      <c r="P1000" s="381" t="s">
        <v>6056</v>
      </c>
    </row>
    <row r="1001" spans="1:16" ht="82.8">
      <c r="A1001" s="380">
        <v>20251345</v>
      </c>
      <c r="B1001" s="382">
        <v>45968</v>
      </c>
      <c r="C1001" s="381">
        <v>20251023</v>
      </c>
      <c r="D1001" s="381" t="s">
        <v>6158</v>
      </c>
      <c r="E1001" s="381" t="s">
        <v>6863</v>
      </c>
      <c r="F1001" s="381">
        <v>901773002</v>
      </c>
      <c r="G1001" s="381" t="s">
        <v>7280</v>
      </c>
      <c r="H1001" s="381" t="s">
        <v>7281</v>
      </c>
      <c r="I1001" s="381">
        <v>20250779</v>
      </c>
      <c r="J1001" s="383">
        <v>1000000000</v>
      </c>
      <c r="K1001" s="381">
        <v>0</v>
      </c>
      <c r="L1001" s="383">
        <v>1000000000</v>
      </c>
      <c r="M1001" s="381">
        <v>0</v>
      </c>
      <c r="N1001" s="383">
        <v>1000000000</v>
      </c>
      <c r="O1001" s="381">
        <v>0</v>
      </c>
      <c r="P1001" s="381" t="s">
        <v>6056</v>
      </c>
    </row>
    <row r="1002" spans="1:16" ht="62.4">
      <c r="A1002" s="380">
        <v>20251343</v>
      </c>
      <c r="B1002" s="382">
        <v>45968</v>
      </c>
      <c r="C1002" s="381">
        <v>20251052</v>
      </c>
      <c r="D1002" s="381" t="s">
        <v>6058</v>
      </c>
      <c r="E1002" s="381" t="s">
        <v>6068</v>
      </c>
      <c r="F1002" s="381">
        <v>1072427633</v>
      </c>
      <c r="G1002" s="381" t="s">
        <v>7282</v>
      </c>
      <c r="H1002" s="381" t="s">
        <v>7283</v>
      </c>
      <c r="I1002" s="381">
        <v>20250780</v>
      </c>
      <c r="J1002" s="383">
        <v>6630000</v>
      </c>
      <c r="K1002" s="381">
        <v>0</v>
      </c>
      <c r="L1002" s="383">
        <v>6630000</v>
      </c>
      <c r="M1002" s="381">
        <v>0</v>
      </c>
      <c r="N1002" s="383">
        <v>6630000</v>
      </c>
      <c r="O1002" s="381">
        <v>0</v>
      </c>
      <c r="P1002" s="381" t="s">
        <v>6056</v>
      </c>
    </row>
    <row r="1004" spans="1:16">
      <c r="K1004" s="393">
        <v>345588335</v>
      </c>
      <c r="L1004" s="393">
        <f>SUM(L9:L965)</f>
        <v>172463288130</v>
      </c>
      <c r="M1004" s="393">
        <f>L1004-K1004</f>
        <v>172117699795</v>
      </c>
    </row>
    <row r="1010" spans="10:12">
      <c r="J1010" t="s">
        <v>7284</v>
      </c>
      <c r="K1010" s="394">
        <v>14697128091</v>
      </c>
    </row>
    <row r="1011" spans="10:12">
      <c r="J1011" t="s">
        <v>7285</v>
      </c>
      <c r="K1011" s="394">
        <v>14701547556</v>
      </c>
    </row>
    <row r="1012" spans="10:12">
      <c r="J1012" s="400" t="s">
        <v>7286</v>
      </c>
      <c r="K1012" s="401">
        <f>K1011-K1010</f>
        <v>4419465</v>
      </c>
    </row>
    <row r="1013" spans="10:12">
      <c r="J1013" t="s">
        <v>7287</v>
      </c>
      <c r="K1013" s="272">
        <v>12123509.470000001</v>
      </c>
      <c r="L1013" s="399"/>
    </row>
    <row r="1014" spans="10:12">
      <c r="K1014" s="272"/>
      <c r="L1014" s="399"/>
    </row>
    <row r="1015" spans="10:12">
      <c r="K1015" s="272">
        <f>K1012-K1013</f>
        <v>-7704044.4700000007</v>
      </c>
    </row>
    <row r="1016" spans="10:12">
      <c r="K1016" s="272"/>
    </row>
    <row r="1017" spans="10:12">
      <c r="K1017" s="272"/>
    </row>
  </sheetData>
  <autoFilter ref="A1:P1002" xr:uid="{952677FB-6591-47FF-8B82-E12D0FD05BD6}"/>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2</vt:i4>
      </vt:variant>
    </vt:vector>
  </HeadingPairs>
  <TitlesOfParts>
    <vt:vector size="10" baseType="lpstr">
      <vt:lpstr>Hoja2</vt:lpstr>
      <vt:lpstr>Hoja3</vt:lpstr>
      <vt:lpstr>EPA</vt:lpstr>
      <vt:lpstr>MODIFICACIONES</vt:lpstr>
      <vt:lpstr>INFORMACION INICIAL</vt:lpstr>
      <vt:lpstr>INFORMACION INICIAL (2)</vt:lpstr>
      <vt:lpstr>Hoja1</vt:lpstr>
      <vt:lpstr>Cruce Financ Adic RP 1</vt:lpstr>
      <vt:lpstr>'INFORMACION INICIAL (2)'!CONTRATACION</vt:lpstr>
      <vt:lpstr>CONTRATACION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Liliana Hernandez Castañeda</dc:creator>
  <cp:keywords/>
  <dc:description/>
  <cp:lastModifiedBy>JAMG</cp:lastModifiedBy>
  <cp:revision/>
  <dcterms:created xsi:type="dcterms:W3CDTF">2024-08-09T15:30:41Z</dcterms:created>
  <dcterms:modified xsi:type="dcterms:W3CDTF">2026-05-14T16:17:07Z</dcterms:modified>
  <cp:category/>
  <cp:contentStatus/>
</cp:coreProperties>
</file>